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comments29.xml" ContentType="application/vnd.openxmlformats-officedocument.spreadsheetml.comments+xml"/>
  <Override PartName="/xl/drawings/drawing35.xml" ContentType="application/vnd.openxmlformats-officedocument.drawing+xml"/>
  <Override PartName="/xl/comments30.xml" ContentType="application/vnd.openxmlformats-officedocument.spreadsheetml.comments+xml"/>
  <Override PartName="/xl/drawings/drawing36.xml" ContentType="application/vnd.openxmlformats-officedocument.drawing+xml"/>
  <Override PartName="/xl/comments31.xml" ContentType="application/vnd.openxmlformats-officedocument.spreadsheetml.comments+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comments33.xml" ContentType="application/vnd.openxmlformats-officedocument.spreadsheetml.comments+xml"/>
  <Override PartName="/xl/drawings/drawing39.xml" ContentType="application/vnd.openxmlformats-officedocument.drawing+xml"/>
  <Override PartName="/xl/comments34.xml" ContentType="application/vnd.openxmlformats-officedocument.spreadsheetml.comments+xml"/>
  <Override PartName="/xl/drawings/drawing40.xml" ContentType="application/vnd.openxmlformats-officedocument.drawing+xml"/>
  <Override PartName="/xl/comments35.xml" ContentType="application/vnd.openxmlformats-officedocument.spreadsheetml.comments+xml"/>
  <Override PartName="/xl/drawings/drawing41.xml" ContentType="application/vnd.openxmlformats-officedocument.drawing+xml"/>
  <Override PartName="/xl/comments36.xml" ContentType="application/vnd.openxmlformats-officedocument.spreadsheetml.comments+xml"/>
  <Override PartName="/xl/drawings/drawing42.xml" ContentType="application/vnd.openxmlformats-officedocument.drawing+xml"/>
  <Override PartName="/xl/comments37.xml" ContentType="application/vnd.openxmlformats-officedocument.spreadsheetml.comments+xml"/>
  <Override PartName="/xl/drawings/drawing43.xml" ContentType="application/vnd.openxmlformats-officedocument.drawing+xml"/>
  <Override PartName="/xl/comments38.xml" ContentType="application/vnd.openxmlformats-officedocument.spreadsheetml.comments+xml"/>
  <Override PartName="/xl/drawings/drawing44.xml" ContentType="application/vnd.openxmlformats-officedocument.drawing+xml"/>
  <Override PartName="/xl/comments39.xml" ContentType="application/vnd.openxmlformats-officedocument.spreadsheetml.comments+xml"/>
  <Override PartName="/xl/drawings/drawing45.xml" ContentType="application/vnd.openxmlformats-officedocument.drawing+xml"/>
  <Override PartName="/xl/comments40.xml" ContentType="application/vnd.openxmlformats-officedocument.spreadsheetml.comments+xml"/>
  <Override PartName="/xl/drawings/drawing46.xml" ContentType="application/vnd.openxmlformats-officedocument.drawing+xml"/>
  <Override PartName="/xl/comments41.xml" ContentType="application/vnd.openxmlformats-officedocument.spreadsheetml.comments+xml"/>
  <Override PartName="/xl/drawings/drawing47.xml" ContentType="application/vnd.openxmlformats-officedocument.drawing+xml"/>
  <Override PartName="/xl/comments42.xml" ContentType="application/vnd.openxmlformats-officedocument.spreadsheetml.comments+xml"/>
  <Override PartName="/xl/drawings/drawing48.xml" ContentType="application/vnd.openxmlformats-officedocument.drawing+xml"/>
  <Override PartName="/xl/comments43.xml" ContentType="application/vnd.openxmlformats-officedocument.spreadsheetml.comments+xml"/>
  <Override PartName="/xl/drawings/drawing49.xml" ContentType="application/vnd.openxmlformats-officedocument.drawing+xml"/>
  <Override PartName="/xl/comments44.xml" ContentType="application/vnd.openxmlformats-officedocument.spreadsheetml.comments+xml"/>
  <Override PartName="/xl/drawings/drawing50.xml" ContentType="application/vnd.openxmlformats-officedocument.drawing+xml"/>
  <Override PartName="/xl/comments45.xml" ContentType="application/vnd.openxmlformats-officedocument.spreadsheetml.comments+xml"/>
  <Override PartName="/xl/drawings/drawing51.xml" ContentType="application/vnd.openxmlformats-officedocument.drawing+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3675" windowWidth="15600" windowHeight="4470" tabRatio="648"/>
  </bookViews>
  <sheets>
    <sheet name="Introduction" sheetId="223" r:id="rId1"/>
    <sheet name="All countries 2014" sheetId="170" r:id="rId2"/>
    <sheet name="FAQ and Survey tips " sheetId="254" r:id="rId3"/>
    <sheet name="2014 Blank Survey" sheetId="251" r:id="rId4"/>
    <sheet name="Afghanistan 2014" sheetId="248" r:id="rId5"/>
    <sheet name="Armenia 2014" sheetId="226" r:id="rId6"/>
    <sheet name="Bangladesh 2014" sheetId="227" r:id="rId7"/>
    <sheet name="Benin 2014" sheetId="252" r:id="rId8"/>
    <sheet name="Burkina Faso 2014" sheetId="274" r:id="rId9"/>
    <sheet name="Burundi 2014" sheetId="267" r:id="rId10"/>
    <sheet name="Cameroon 2014" sheetId="257" r:id="rId11"/>
    <sheet name="Cape Verde 2014" sheetId="250" r:id="rId12"/>
    <sheet name="DR Congo 2014" sheetId="275" r:id="rId13"/>
    <sheet name="Dominican Republic 2014" sheetId="253" r:id="rId14"/>
    <sheet name="El Salvador 2014" sheetId="270" r:id="rId15"/>
    <sheet name="Ethiopia 2014" sheetId="228" r:id="rId16"/>
    <sheet name="Georgia 2014" sheetId="255" r:id="rId17"/>
    <sheet name="Ghana 2014" sheetId="225" r:id="rId18"/>
    <sheet name="Guatemala 2014" sheetId="229" r:id="rId19"/>
    <sheet name="Guinea 2014" sheetId="258" r:id="rId20"/>
    <sheet name="Haiti 2014" sheetId="256" r:id="rId21"/>
    <sheet name="Honduras 2014" sheetId="276" r:id="rId22"/>
    <sheet name="India 2014" sheetId="259" r:id="rId23"/>
    <sheet name="Kenya 2014" sheetId="230" r:id="rId24"/>
    <sheet name="Liberia 2014" sheetId="231" r:id="rId25"/>
    <sheet name="Madagascar 2014" sheetId="261" r:id="rId26"/>
    <sheet name="Malawi 2014" sheetId="233" r:id="rId27"/>
    <sheet name="Mali 2014" sheetId="260" r:id="rId28"/>
    <sheet name="Mauritania 2014" sheetId="249" r:id="rId29"/>
    <sheet name="Mozambique 2014" sheetId="262" r:id="rId30"/>
    <sheet name="Nepal 2014" sheetId="234" r:id="rId31"/>
    <sheet name="Nicaragua 2014" sheetId="268" r:id="rId32"/>
    <sheet name="Niger 2014" sheetId="273" r:id="rId33"/>
    <sheet name="Nigeria 2014" sheetId="235" r:id="rId34"/>
    <sheet name="Pakistan 2014" sheetId="236" r:id="rId35"/>
    <sheet name="Paraguay 2014" sheetId="237" r:id="rId36"/>
    <sheet name="Peru 2014" sheetId="238" r:id="rId37"/>
    <sheet name="Philippines 2014" sheetId="239" r:id="rId38"/>
    <sheet name="Russia 2014" sheetId="263" r:id="rId39"/>
    <sheet name="Rwanda 2014" sheetId="240" r:id="rId40"/>
    <sheet name="Senegal 2014" sheetId="264" r:id="rId41"/>
    <sheet name="Sierra Leone 2014" sheetId="265" r:id="rId42"/>
    <sheet name="South Africa 2014" sheetId="241" r:id="rId43"/>
    <sheet name="South Sudan 2014" sheetId="271" r:id="rId44"/>
    <sheet name="Tanzania 2014" sheetId="242" r:id="rId45"/>
    <sheet name="Togo 2014" sheetId="266" r:id="rId46"/>
    <sheet name="Uganda 2014" sheetId="243" r:id="rId47"/>
    <sheet name="Ukraine 2014" sheetId="244" r:id="rId48"/>
    <sheet name="Yemen 2014" sheetId="245" r:id="rId49"/>
    <sheet name="Zambia 2014" sheetId="246" r:id="rId50"/>
    <sheet name="Zimbabwe 2014" sheetId="247" r:id="rId51"/>
  </sheets>
  <externalReferences>
    <externalReference r:id="rId52"/>
  </externalReferences>
  <definedNames>
    <definedName name="_xlnm._FilterDatabase" localSheetId="1" hidden="1">'All countries 2014'!$A$4:$HL$51</definedName>
    <definedName name="_xlnm.Print_Area" localSheetId="3">'2014 Blank Survey'!$A$1:$I$156</definedName>
    <definedName name="_xlnm.Print_Area" localSheetId="4">'Afghanistan 2014'!$A$1:$H$154</definedName>
    <definedName name="_xlnm.Print_Area" localSheetId="1">'All countries 2014'!$A$2:$HL$51</definedName>
    <definedName name="_xlnm.Print_Area" localSheetId="5">'Armenia 2014'!$A$1:$H$154</definedName>
    <definedName name="_xlnm.Print_Area" localSheetId="6">'Bangladesh 2014'!$A$1:$H$154</definedName>
    <definedName name="_xlnm.Print_Area" localSheetId="7">'Benin 2014'!$A$1:$I$156</definedName>
    <definedName name="_xlnm.Print_Area" localSheetId="8">'Burkina Faso 2014'!$A$1:$I$156</definedName>
    <definedName name="_xlnm.Print_Area" localSheetId="9">'Burundi 2014'!$A$1:$I$156</definedName>
    <definedName name="_xlnm.Print_Area" localSheetId="10">'Cameroon 2014'!$A$1:$I$156</definedName>
    <definedName name="_xlnm.Print_Area" localSheetId="11">'Cape Verde 2014'!$A$1:$I$156</definedName>
    <definedName name="_xlnm.Print_Area" localSheetId="12">'DR Congo 2014'!$A$1:$I$156</definedName>
    <definedName name="_xlnm.Print_Area" localSheetId="15">'Ethiopia 2014'!$A$1:$H$154</definedName>
    <definedName name="_xlnm.Print_Area" localSheetId="2">'FAQ and Survey tips '!$A$1:$S$84</definedName>
    <definedName name="_xlnm.Print_Area" localSheetId="16">'Georgia 2014'!$A$1:$H$154</definedName>
    <definedName name="_xlnm.Print_Area" localSheetId="17">'Ghana 2014'!$A$1:$H$154</definedName>
    <definedName name="_xlnm.Print_Area" localSheetId="19">'Guinea 2014'!$A$1:$H$154</definedName>
    <definedName name="_xlnm.Print_Area" localSheetId="20">'Haiti 2014'!$A$1:$H$154</definedName>
    <definedName name="_xlnm.Print_Area" localSheetId="22">'India 2014'!$A$1:$H$154</definedName>
    <definedName name="_xlnm.Print_Area" localSheetId="0">Introduction!$A$1:$S$42</definedName>
    <definedName name="_xlnm.Print_Area" localSheetId="23">'Kenya 2014'!$A$1:$H$154</definedName>
    <definedName name="_xlnm.Print_Area" localSheetId="24">'Liberia 2014'!$A$1:$H$154</definedName>
    <definedName name="_xlnm.Print_Area" localSheetId="25">'Madagascar 2014'!$A$1:$H$154</definedName>
    <definedName name="_xlnm.Print_Area" localSheetId="26">'Malawi 2014'!$A$1:$H$154</definedName>
    <definedName name="_xlnm.Print_Area" localSheetId="27">'Mali 2014'!$A$1:$I$156</definedName>
    <definedName name="_xlnm.Print_Area" localSheetId="28">'Mauritania 2014'!$A$1:$H$154</definedName>
    <definedName name="_xlnm.Print_Area" localSheetId="29">'Mozambique 2014'!$A$1:$H$154</definedName>
    <definedName name="_xlnm.Print_Area" localSheetId="30">'Nepal 2014'!$A$1:$H$154</definedName>
    <definedName name="_xlnm.Print_Area" localSheetId="32">'Niger 2014'!$A$1:$I$156</definedName>
    <definedName name="_xlnm.Print_Area" localSheetId="33">'Nigeria 2014'!$A$1:$H$154</definedName>
    <definedName name="_xlnm.Print_Area" localSheetId="34">'Pakistan 2014'!$A$1:$H$154</definedName>
    <definedName name="_xlnm.Print_Area" localSheetId="37">'Philippines 2014'!$A$1:$H$154</definedName>
    <definedName name="_xlnm.Print_Area" localSheetId="38">'Russia 2014'!$A$1:$I$156</definedName>
    <definedName name="_xlnm.Print_Area" localSheetId="39">'Rwanda 2014'!$A$1:$H$154</definedName>
    <definedName name="_xlnm.Print_Area" localSheetId="40">'Senegal 2014'!$A$1:$H$154</definedName>
    <definedName name="_xlnm.Print_Area" localSheetId="41">'Sierra Leone 2014'!$A$1:$H$154</definedName>
    <definedName name="_xlnm.Print_Area" localSheetId="42">'South Africa 2014'!$A$1:$I$156</definedName>
    <definedName name="_xlnm.Print_Area" localSheetId="43">'South Sudan 2014'!$A$1:$H$154</definedName>
    <definedName name="_xlnm.Print_Area" localSheetId="44">'Tanzania 2014'!$A$1:$H$154</definedName>
    <definedName name="_xlnm.Print_Area" localSheetId="45">'Togo 2014'!$A$1:$H$154</definedName>
    <definedName name="_xlnm.Print_Area" localSheetId="46">'Uganda 2014'!$A$1:$H$154</definedName>
    <definedName name="_xlnm.Print_Area" localSheetId="47">'Ukraine 2014'!$A$1:$H$154</definedName>
    <definedName name="_xlnm.Print_Area" localSheetId="48">'Yemen 2014'!$A$1:$H$154</definedName>
    <definedName name="_xlnm.Print_Area" localSheetId="49">'Zambia 2014'!$A$1:$H$154</definedName>
    <definedName name="_xlnm.Print_Area" localSheetId="50">'Zimbabwe 2014'!$A$1:$H$154</definedName>
    <definedName name="Z_225AFF09_E781_4940_8293_2E317AF19DCB_.wvu.Cols" localSheetId="17" hidden="1">'Ghana 2014'!$I:$Y</definedName>
    <definedName name="Z_225AFF09_E781_4940_8293_2E317AF19DCB_.wvu.PrintArea" localSheetId="17" hidden="1">'Ghana 2014'!$A$1:$H$156</definedName>
    <definedName name="Z_225AFF09_E781_4940_8293_2E317AF19DCB_.wvu.Rows" localSheetId="17" hidden="1">'Ghana 2014'!$130:$136,'Ghana 2014'!$138:$138</definedName>
    <definedName name="Z_6A4A896B_0040_4D82_8842_1A7506EBE176_.wvu.Cols" localSheetId="17" hidden="1">'Ghana 2014'!$I:$Y</definedName>
    <definedName name="Z_6A4A896B_0040_4D82_8842_1A7506EBE176_.wvu.PrintArea" localSheetId="17" hidden="1">'Ghana 2014'!$A$1:$H$156</definedName>
    <definedName name="Z_6A4A896B_0040_4D82_8842_1A7506EBE176_.wvu.Rows" localSheetId="17" hidden="1">'Ghana 2014'!$130:$136,'Ghana 2014'!$138:$138</definedName>
  </definedNames>
  <calcPr calcId="145621"/>
  <customWorkbookViews>
    <customWorkbookView name="ssacher - Personal View" guid="{32F23C6E-4D26-4BCE-9BF5-05AF0088B6C1}" mergeInterval="0" personalView="1" maximized="1" windowWidth="1020" windowHeight="517" tabRatio="648" activeSheetId="44"/>
    <customWorkbookView name="a" guid="{77A1396A-E514-456B-81EE-C0D92F59020F}" includePrintSettings="0" includeHiddenRowCol="0" maximized="1" windowWidth="1280" windowHeight="799" tabRatio="782" activeSheetId="220"/>
  </customWorkbookViews>
  <fileRecoveryPr autoRecover="0"/>
</workbook>
</file>

<file path=xl/calcChain.xml><?xml version="1.0" encoding="utf-8"?>
<calcChain xmlns="http://schemas.openxmlformats.org/spreadsheetml/2006/main">
  <c r="HJ59" i="170" l="1"/>
  <c r="HJ58" i="170"/>
  <c r="HJ60" i="170" s="1"/>
  <c r="HJ61" i="170" s="1"/>
  <c r="HJ57" i="170"/>
  <c r="HJ56" i="170"/>
  <c r="HI59" i="170"/>
  <c r="HI58" i="170"/>
  <c r="HI60" i="170" s="1"/>
  <c r="HI57" i="170"/>
  <c r="HI56" i="170"/>
  <c r="HI61" i="170" s="1"/>
  <c r="HF59" i="170"/>
  <c r="HE59" i="170"/>
  <c r="HD59" i="170"/>
  <c r="HC59" i="170"/>
  <c r="HB59" i="170"/>
  <c r="HA59" i="170"/>
  <c r="GZ59" i="170"/>
  <c r="GY59" i="170"/>
  <c r="GX59" i="170"/>
  <c r="GW59" i="170"/>
  <c r="HF58" i="170"/>
  <c r="HF60" i="170" s="1"/>
  <c r="HE58" i="170"/>
  <c r="HE60" i="170" s="1"/>
  <c r="HD58" i="170"/>
  <c r="HD60" i="170" s="1"/>
  <c r="HD61" i="170" s="1"/>
  <c r="HC58" i="170"/>
  <c r="HC60" i="170" s="1"/>
  <c r="HB58" i="170"/>
  <c r="HB60" i="170" s="1"/>
  <c r="HA58" i="170"/>
  <c r="HA60" i="170" s="1"/>
  <c r="GZ58" i="170"/>
  <c r="GZ60" i="170" s="1"/>
  <c r="GZ61" i="170" s="1"/>
  <c r="GY58" i="170"/>
  <c r="GY60" i="170" s="1"/>
  <c r="GX58" i="170"/>
  <c r="GX60" i="170" s="1"/>
  <c r="GW58" i="170"/>
  <c r="GW60" i="170" s="1"/>
  <c r="HF57" i="170"/>
  <c r="HE57" i="170"/>
  <c r="HD57" i="170"/>
  <c r="HC57" i="170"/>
  <c r="HB57" i="170"/>
  <c r="HA57" i="170"/>
  <c r="GZ57" i="170"/>
  <c r="GY57" i="170"/>
  <c r="GX57" i="170"/>
  <c r="GW57" i="170"/>
  <c r="HF56" i="170"/>
  <c r="HE56" i="170"/>
  <c r="HE61" i="170" s="1"/>
  <c r="HD56" i="170"/>
  <c r="HC56" i="170"/>
  <c r="HC61" i="170" s="1"/>
  <c r="HB56" i="170"/>
  <c r="HB61" i="170" s="1"/>
  <c r="HA56" i="170"/>
  <c r="HA61" i="170" s="1"/>
  <c r="GZ56" i="170"/>
  <c r="GY56" i="170"/>
  <c r="GY61" i="170" s="1"/>
  <c r="GX56" i="170"/>
  <c r="GX61" i="170" s="1"/>
  <c r="GW56" i="170"/>
  <c r="GW61" i="170" s="1"/>
  <c r="GT59" i="170"/>
  <c r="GT58" i="170"/>
  <c r="GT60" i="170" s="1"/>
  <c r="GT61" i="170" s="1"/>
  <c r="GT57" i="170"/>
  <c r="GT56" i="170"/>
  <c r="GS59" i="170"/>
  <c r="GS58" i="170"/>
  <c r="GS60" i="170" s="1"/>
  <c r="GS61" i="170" s="1"/>
  <c r="GS57" i="170"/>
  <c r="GS56" i="170"/>
  <c r="GR59" i="170"/>
  <c r="GR58" i="170"/>
  <c r="GR60" i="170" s="1"/>
  <c r="GR57" i="170"/>
  <c r="GR56" i="170"/>
  <c r="GR61" i="170" s="1"/>
  <c r="GQ59" i="170"/>
  <c r="GQ58" i="170"/>
  <c r="GQ60" i="170" s="1"/>
  <c r="GQ61" i="170" s="1"/>
  <c r="GQ57" i="170"/>
  <c r="GQ56" i="170"/>
  <c r="GK59" i="170"/>
  <c r="GK58" i="170"/>
  <c r="GK60" i="170" s="1"/>
  <c r="GK57" i="170"/>
  <c r="GK56" i="170"/>
  <c r="GK61" i="170" s="1"/>
  <c r="GJ59" i="170"/>
  <c r="GJ58" i="170"/>
  <c r="GJ60" i="170" s="1"/>
  <c r="GJ57" i="170"/>
  <c r="GJ56" i="170"/>
  <c r="GI59" i="170"/>
  <c r="GI58" i="170"/>
  <c r="GI60" i="170" s="1"/>
  <c r="GI61" i="170" s="1"/>
  <c r="GI57" i="170"/>
  <c r="GI56" i="170"/>
  <c r="GH59" i="170"/>
  <c r="GH58" i="170"/>
  <c r="GH60" i="170" s="1"/>
  <c r="GH57" i="170"/>
  <c r="GH56" i="170"/>
  <c r="GH61" i="170" s="1"/>
  <c r="GG59" i="170"/>
  <c r="GG58" i="170"/>
  <c r="GG60" i="170" s="1"/>
  <c r="GG57" i="170"/>
  <c r="GG56" i="170"/>
  <c r="GG61" i="170" s="1"/>
  <c r="GF59" i="170"/>
  <c r="GF58" i="170"/>
  <c r="GF60" i="170" s="1"/>
  <c r="GF57" i="170"/>
  <c r="GF56" i="170"/>
  <c r="GF61" i="170" s="1"/>
  <c r="GE59" i="170"/>
  <c r="GE58" i="170"/>
  <c r="GE60" i="170" s="1"/>
  <c r="GE57" i="170"/>
  <c r="GE56" i="170"/>
  <c r="GD59" i="170"/>
  <c r="GD58" i="170"/>
  <c r="GD60" i="170" s="1"/>
  <c r="GD61" i="170" s="1"/>
  <c r="GD57" i="170"/>
  <c r="GD56" i="170"/>
  <c r="GC59" i="170"/>
  <c r="GC58" i="170"/>
  <c r="GC60" i="170" s="1"/>
  <c r="GC57" i="170"/>
  <c r="GC56" i="170"/>
  <c r="GB59" i="170"/>
  <c r="GB58" i="170"/>
  <c r="GB60" i="170" s="1"/>
  <c r="GB57" i="170"/>
  <c r="GB56" i="170"/>
  <c r="GB61" i="170" s="1"/>
  <c r="FZ59" i="170"/>
  <c r="FZ60" i="170" s="1"/>
  <c r="FZ58" i="170"/>
  <c r="FZ57" i="170"/>
  <c r="FZ56" i="170"/>
  <c r="FY59" i="170"/>
  <c r="FY58" i="170"/>
  <c r="FY60" i="170" s="1"/>
  <c r="FY61" i="170" s="1"/>
  <c r="FY57" i="170"/>
  <c r="FY56" i="170"/>
  <c r="FX59" i="170"/>
  <c r="FX58" i="170"/>
  <c r="FX60" i="170" s="1"/>
  <c r="FX61" i="170" s="1"/>
  <c r="FX57" i="170"/>
  <c r="FX56" i="170"/>
  <c r="FU59" i="170"/>
  <c r="FU58" i="170"/>
  <c r="FU60" i="170" s="1"/>
  <c r="FU61" i="170" s="1"/>
  <c r="FU57" i="170"/>
  <c r="FU56" i="170"/>
  <c r="FR59" i="170"/>
  <c r="FR58" i="170"/>
  <c r="FR60" i="170" s="1"/>
  <c r="FR61" i="170" s="1"/>
  <c r="FR57" i="170"/>
  <c r="FR56" i="170"/>
  <c r="FO59" i="170"/>
  <c r="FO58" i="170"/>
  <c r="FO60" i="170" s="1"/>
  <c r="FO61" i="170" s="1"/>
  <c r="FO57" i="170"/>
  <c r="FO56" i="170"/>
  <c r="EV59" i="170"/>
  <c r="EV58" i="170"/>
  <c r="EV60" i="170" s="1"/>
  <c r="EV61" i="170" s="1"/>
  <c r="EV57" i="170"/>
  <c r="EV56" i="170"/>
  <c r="ET59" i="170"/>
  <c r="ET58" i="170"/>
  <c r="ET60" i="170" s="1"/>
  <c r="ET61" i="170" s="1"/>
  <c r="ET57" i="170"/>
  <c r="ET56" i="170"/>
  <c r="EQ59" i="170"/>
  <c r="EQ58" i="170"/>
  <c r="EQ60" i="170" s="1"/>
  <c r="EQ57" i="170"/>
  <c r="EQ56" i="170"/>
  <c r="EQ61" i="170" s="1"/>
  <c r="EP59" i="170"/>
  <c r="EP58" i="170"/>
  <c r="EP60" i="170" s="1"/>
  <c r="EP57" i="170"/>
  <c r="EP56" i="170"/>
  <c r="EO59" i="170"/>
  <c r="EO58" i="170"/>
  <c r="EO57" i="170"/>
  <c r="EO56" i="170"/>
  <c r="EL59" i="170"/>
  <c r="EL58" i="170"/>
  <c r="EL60" i="170" s="1"/>
  <c r="EL57" i="170"/>
  <c r="EL56" i="170"/>
  <c r="CO59" i="170"/>
  <c r="CP59" i="170"/>
  <c r="CQ59" i="170"/>
  <c r="CR59" i="170"/>
  <c r="CS59" i="170"/>
  <c r="CT59" i="170"/>
  <c r="CU59" i="170"/>
  <c r="CV59" i="170"/>
  <c r="CW59" i="170"/>
  <c r="CX59" i="170"/>
  <c r="CY59" i="170"/>
  <c r="CZ59" i="170"/>
  <c r="DA59" i="170"/>
  <c r="DB59" i="170"/>
  <c r="DC59" i="170"/>
  <c r="DD59" i="170"/>
  <c r="DE59" i="170"/>
  <c r="DF59" i="170"/>
  <c r="DG59" i="170"/>
  <c r="DH59" i="170"/>
  <c r="DI59" i="170"/>
  <c r="DJ59" i="170"/>
  <c r="DK59" i="170"/>
  <c r="DL59" i="170"/>
  <c r="DM59" i="170"/>
  <c r="DN59" i="170"/>
  <c r="DO59" i="170"/>
  <c r="DP59" i="170"/>
  <c r="DQ59" i="170"/>
  <c r="DR59" i="170"/>
  <c r="DS59" i="170"/>
  <c r="DT59" i="170"/>
  <c r="DU59" i="170"/>
  <c r="DV59" i="170"/>
  <c r="DW59" i="170"/>
  <c r="DX59" i="170"/>
  <c r="DY59" i="170"/>
  <c r="DZ59" i="170"/>
  <c r="EA59" i="170"/>
  <c r="EB59" i="170"/>
  <c r="EC59" i="170"/>
  <c r="ED59" i="170"/>
  <c r="EE59" i="170"/>
  <c r="EF59" i="170"/>
  <c r="EG59" i="170"/>
  <c r="EH59" i="170"/>
  <c r="EI59" i="170"/>
  <c r="CN59" i="170"/>
  <c r="CO58" i="170"/>
  <c r="CO60" i="170" s="1"/>
  <c r="CP58" i="170"/>
  <c r="CQ58" i="170"/>
  <c r="CR58" i="170"/>
  <c r="CR60" i="170" s="1"/>
  <c r="CS58" i="170"/>
  <c r="CS60" i="170" s="1"/>
  <c r="CT58" i="170"/>
  <c r="CU58" i="170"/>
  <c r="CV58" i="170"/>
  <c r="CV60" i="170" s="1"/>
  <c r="CW58" i="170"/>
  <c r="CW60" i="170" s="1"/>
  <c r="CX58" i="170"/>
  <c r="CY58" i="170"/>
  <c r="CZ58" i="170"/>
  <c r="CZ60" i="170" s="1"/>
  <c r="DA58" i="170"/>
  <c r="DA60" i="170" s="1"/>
  <c r="DB58" i="170"/>
  <c r="DC58" i="170"/>
  <c r="DD58" i="170"/>
  <c r="DD60" i="170" s="1"/>
  <c r="DE58" i="170"/>
  <c r="DE60" i="170" s="1"/>
  <c r="DF58" i="170"/>
  <c r="DG58" i="170"/>
  <c r="DH58" i="170"/>
  <c r="DH60" i="170" s="1"/>
  <c r="DI58" i="170"/>
  <c r="DI60" i="170" s="1"/>
  <c r="DJ58" i="170"/>
  <c r="DK58" i="170"/>
  <c r="DL58" i="170"/>
  <c r="DL60" i="170" s="1"/>
  <c r="DM58" i="170"/>
  <c r="DM60" i="170" s="1"/>
  <c r="DN58" i="170"/>
  <c r="DO58" i="170"/>
  <c r="DP58" i="170"/>
  <c r="DP60" i="170" s="1"/>
  <c r="DQ58" i="170"/>
  <c r="DQ60" i="170" s="1"/>
  <c r="DR58" i="170"/>
  <c r="DS58" i="170"/>
  <c r="DT58" i="170"/>
  <c r="DT60" i="170" s="1"/>
  <c r="DU58" i="170"/>
  <c r="DU60" i="170" s="1"/>
  <c r="DV58" i="170"/>
  <c r="DW58" i="170"/>
  <c r="DX58" i="170"/>
  <c r="DX60" i="170" s="1"/>
  <c r="DY58" i="170"/>
  <c r="DY60" i="170" s="1"/>
  <c r="DZ58" i="170"/>
  <c r="EA58" i="170"/>
  <c r="EB58" i="170"/>
  <c r="EB60" i="170" s="1"/>
  <c r="EC58" i="170"/>
  <c r="EC60" i="170" s="1"/>
  <c r="ED58" i="170"/>
  <c r="EE58" i="170"/>
  <c r="EF58" i="170"/>
  <c r="EF60" i="170" s="1"/>
  <c r="EG58" i="170"/>
  <c r="EG60" i="170" s="1"/>
  <c r="EH58" i="170"/>
  <c r="EI58" i="170"/>
  <c r="CP60" i="170"/>
  <c r="CP61" i="170" s="1"/>
  <c r="CT60" i="170"/>
  <c r="CX60" i="170"/>
  <c r="DB60" i="170"/>
  <c r="DF60" i="170"/>
  <c r="DF61" i="170" s="1"/>
  <c r="DJ60" i="170"/>
  <c r="DN60" i="170"/>
  <c r="DR60" i="170"/>
  <c r="DV60" i="170"/>
  <c r="DV61" i="170" s="1"/>
  <c r="DZ60" i="170"/>
  <c r="ED60" i="170"/>
  <c r="EH60" i="170"/>
  <c r="CN58" i="170"/>
  <c r="EI57" i="170"/>
  <c r="EH57" i="170"/>
  <c r="EG57" i="170"/>
  <c r="EF57" i="170"/>
  <c r="EE57" i="170"/>
  <c r="ED57" i="170"/>
  <c r="EC57" i="170"/>
  <c r="EB57" i="170"/>
  <c r="EA57" i="170"/>
  <c r="DZ57" i="170"/>
  <c r="DY57" i="170"/>
  <c r="DX57" i="170"/>
  <c r="DW57" i="170"/>
  <c r="DV57" i="170"/>
  <c r="DU57" i="170"/>
  <c r="DT57" i="170"/>
  <c r="DS57" i="170"/>
  <c r="DR57" i="170"/>
  <c r="DQ57" i="170"/>
  <c r="DP57" i="170"/>
  <c r="DO57" i="170"/>
  <c r="DN57" i="170"/>
  <c r="DM57" i="170"/>
  <c r="DL57" i="170"/>
  <c r="DK57" i="170"/>
  <c r="DJ57" i="170"/>
  <c r="DI57" i="170"/>
  <c r="DH57" i="170"/>
  <c r="DG57" i="170"/>
  <c r="DF57" i="170"/>
  <c r="DE57" i="170"/>
  <c r="DD57" i="170"/>
  <c r="DC57" i="170"/>
  <c r="DB57" i="170"/>
  <c r="DA57" i="170"/>
  <c r="CZ57" i="170"/>
  <c r="CY57" i="170"/>
  <c r="CX57" i="170"/>
  <c r="CW57" i="170"/>
  <c r="CV57" i="170"/>
  <c r="CU57" i="170"/>
  <c r="CT57" i="170"/>
  <c r="CS57" i="170"/>
  <c r="CR57" i="170"/>
  <c r="CQ57" i="170"/>
  <c r="CP57" i="170"/>
  <c r="CO57" i="170"/>
  <c r="CN57" i="170"/>
  <c r="EI56" i="170"/>
  <c r="EH56" i="170"/>
  <c r="EG56" i="170"/>
  <c r="EF56" i="170"/>
  <c r="EE56" i="170"/>
  <c r="ED56" i="170"/>
  <c r="EC56" i="170"/>
  <c r="EB56" i="170"/>
  <c r="EA56" i="170"/>
  <c r="DZ56" i="170"/>
  <c r="DY56" i="170"/>
  <c r="DX56" i="170"/>
  <c r="DW56" i="170"/>
  <c r="DV56" i="170"/>
  <c r="DU56" i="170"/>
  <c r="DT56" i="170"/>
  <c r="DS56" i="170"/>
  <c r="DR56" i="170"/>
  <c r="DQ56" i="170"/>
  <c r="DP56" i="170"/>
  <c r="DO56" i="170"/>
  <c r="DN56" i="170"/>
  <c r="DM56" i="170"/>
  <c r="DL56" i="170"/>
  <c r="DK56" i="170"/>
  <c r="DJ56" i="170"/>
  <c r="DI56" i="170"/>
  <c r="DH56" i="170"/>
  <c r="DG56" i="170"/>
  <c r="DF56" i="170"/>
  <c r="DE56" i="170"/>
  <c r="DD56" i="170"/>
  <c r="DC56" i="170"/>
  <c r="DB56" i="170"/>
  <c r="DA56" i="170"/>
  <c r="CZ56" i="170"/>
  <c r="CY56" i="170"/>
  <c r="CX56" i="170"/>
  <c r="CW56" i="170"/>
  <c r="CV56" i="170"/>
  <c r="CU56" i="170"/>
  <c r="CT56" i="170"/>
  <c r="CS56" i="170"/>
  <c r="CR56" i="170"/>
  <c r="CQ56" i="170"/>
  <c r="CP56" i="170"/>
  <c r="CO56" i="170"/>
  <c r="CN56" i="170"/>
  <c r="CG56" i="170"/>
  <c r="BT56" i="170"/>
  <c r="BO56" i="170"/>
  <c r="BI56" i="170"/>
  <c r="BA56" i="170"/>
  <c r="AU56" i="170"/>
  <c r="AT56" i="170"/>
  <c r="AI56" i="170"/>
  <c r="AH56" i="170"/>
  <c r="Y56" i="170"/>
  <c r="X56" i="170"/>
  <c r="U56" i="170"/>
  <c r="S56" i="170"/>
  <c r="Q56" i="170"/>
  <c r="O56" i="170"/>
  <c r="M56" i="170"/>
  <c r="K56" i="170"/>
  <c r="I56" i="170"/>
  <c r="G56" i="170"/>
  <c r="E56" i="170"/>
  <c r="C56" i="170"/>
  <c r="HF61" i="170" l="1"/>
  <c r="GJ61" i="170"/>
  <c r="GE61" i="170"/>
  <c r="GC61" i="170"/>
  <c r="FZ61" i="170"/>
  <c r="EP61" i="170"/>
  <c r="EH61" i="170"/>
  <c r="DR61" i="170"/>
  <c r="DB61" i="170"/>
  <c r="EO60" i="170"/>
  <c r="EB61" i="170"/>
  <c r="DT61" i="170"/>
  <c r="DL61" i="170"/>
  <c r="DH61" i="170"/>
  <c r="CZ61" i="170"/>
  <c r="CR61" i="170"/>
  <c r="EE60" i="170"/>
  <c r="EE61" i="170" s="1"/>
  <c r="EA60" i="170"/>
  <c r="EA61" i="170" s="1"/>
  <c r="DS60" i="170"/>
  <c r="DS61" i="170" s="1"/>
  <c r="DO60" i="170"/>
  <c r="DO61" i="170" s="1"/>
  <c r="DG60" i="170"/>
  <c r="DG61" i="170" s="1"/>
  <c r="DC60" i="170"/>
  <c r="DC61" i="170" s="1"/>
  <c r="CY60" i="170"/>
  <c r="CY61" i="170" s="1"/>
  <c r="CU60" i="170"/>
  <c r="CU61" i="170" s="1"/>
  <c r="CQ60" i="170"/>
  <c r="CQ61" i="170" s="1"/>
  <c r="ED61" i="170"/>
  <c r="DN61" i="170"/>
  <c r="CX61" i="170"/>
  <c r="EL61" i="170"/>
  <c r="EF61" i="170"/>
  <c r="DX61" i="170"/>
  <c r="DP61" i="170"/>
  <c r="DD61" i="170"/>
  <c r="CV61" i="170"/>
  <c r="CN60" i="170"/>
  <c r="CN61" i="170" s="1"/>
  <c r="EI60" i="170"/>
  <c r="EI61" i="170" s="1"/>
  <c r="DW60" i="170"/>
  <c r="DW61" i="170" s="1"/>
  <c r="DK60" i="170"/>
  <c r="DK61" i="170" s="1"/>
  <c r="DZ61" i="170"/>
  <c r="DJ61" i="170"/>
  <c r="CT61" i="170"/>
  <c r="EG61" i="170"/>
  <c r="EC61" i="170"/>
  <c r="DY61" i="170"/>
  <c r="DU61" i="170"/>
  <c r="DQ61" i="170"/>
  <c r="DM61" i="170"/>
  <c r="DI61" i="170"/>
  <c r="DE61" i="170"/>
  <c r="DA61" i="170"/>
  <c r="CW61" i="170"/>
  <c r="CS61" i="170"/>
  <c r="CO61" i="170"/>
  <c r="EO61" i="170"/>
  <c r="Y138" i="276" l="1"/>
  <c r="J138" i="276"/>
  <c r="X157" i="276" l="1"/>
  <c r="O154" i="276"/>
  <c r="K154" i="276"/>
  <c r="Y153" i="276"/>
  <c r="J153" i="276"/>
  <c r="Y152" i="276"/>
  <c r="J152" i="276"/>
  <c r="R150" i="276"/>
  <c r="Q150" i="276"/>
  <c r="R149" i="276"/>
  <c r="Q149" i="276"/>
  <c r="Y148" i="276"/>
  <c r="J148" i="276"/>
  <c r="Y147" i="276"/>
  <c r="J147" i="276"/>
  <c r="Y146" i="276"/>
  <c r="J146" i="276"/>
  <c r="Y145" i="276"/>
  <c r="J145" i="276"/>
  <c r="Y144" i="276"/>
  <c r="J144" i="276"/>
  <c r="Y143" i="276"/>
  <c r="J143" i="276"/>
  <c r="Y142" i="276"/>
  <c r="J142" i="276"/>
  <c r="Y141" i="276"/>
  <c r="J141" i="276"/>
  <c r="Y140" i="276"/>
  <c r="J140" i="276"/>
  <c r="X139" i="276"/>
  <c r="O129" i="276"/>
  <c r="K129" i="276"/>
  <c r="O128" i="276"/>
  <c r="K128" i="276"/>
  <c r="R127" i="276"/>
  <c r="J127" i="276"/>
  <c r="R126" i="276"/>
  <c r="J126" i="276"/>
  <c r="Y125" i="276"/>
  <c r="J125" i="276"/>
  <c r="Y124" i="276"/>
  <c r="J124" i="276"/>
  <c r="Y123" i="276"/>
  <c r="J123" i="276"/>
  <c r="Y122" i="276"/>
  <c r="J122" i="276"/>
  <c r="Y121" i="276"/>
  <c r="J121" i="276"/>
  <c r="Y120" i="276"/>
  <c r="J120" i="276"/>
  <c r="Y119" i="276"/>
  <c r="J119" i="276"/>
  <c r="Y118" i="276"/>
  <c r="J118" i="276"/>
  <c r="Y117" i="276"/>
  <c r="J117" i="276"/>
  <c r="Y116" i="276"/>
  <c r="J116" i="276"/>
  <c r="X115" i="276"/>
  <c r="O114" i="276"/>
  <c r="K114" i="276"/>
  <c r="Y113" i="276"/>
  <c r="J113" i="276"/>
  <c r="Y112" i="276"/>
  <c r="J112" i="276"/>
  <c r="Y111" i="276"/>
  <c r="J111" i="276"/>
  <c r="X110" i="276"/>
  <c r="K109" i="276"/>
  <c r="V108" i="276"/>
  <c r="M108" i="276"/>
  <c r="K108" i="276"/>
  <c r="V107" i="276"/>
  <c r="M107" i="276"/>
  <c r="K107" i="276"/>
  <c r="V106" i="276"/>
  <c r="M106" i="276"/>
  <c r="K106" i="276"/>
  <c r="V105" i="276"/>
  <c r="K105" i="276"/>
  <c r="K104" i="276"/>
  <c r="O103" i="276"/>
  <c r="K103" i="276"/>
  <c r="T102" i="276"/>
  <c r="J102" i="276"/>
  <c r="T101" i="276"/>
  <c r="J101" i="276"/>
  <c r="T100" i="276"/>
  <c r="J100" i="276"/>
  <c r="T99" i="276"/>
  <c r="J99" i="276"/>
  <c r="T98" i="276"/>
  <c r="J98" i="276"/>
  <c r="T97" i="276"/>
  <c r="J97" i="276"/>
  <c r="T96" i="276"/>
  <c r="J96" i="276"/>
  <c r="T95" i="276"/>
  <c r="J95" i="276"/>
  <c r="T94" i="276"/>
  <c r="J94" i="276"/>
  <c r="Y93" i="276"/>
  <c r="O92" i="276"/>
  <c r="K92" i="276"/>
  <c r="I91" i="276"/>
  <c r="O90" i="276"/>
  <c r="K90" i="276"/>
  <c r="I89" i="276"/>
  <c r="P88" i="276"/>
  <c r="N88" i="276"/>
  <c r="P87" i="276"/>
  <c r="N87" i="276"/>
  <c r="R86" i="276"/>
  <c r="Q86" i="276"/>
  <c r="S85" i="276"/>
  <c r="M85" i="276"/>
  <c r="K85" i="276"/>
  <c r="J85" i="276"/>
  <c r="S84" i="276"/>
  <c r="M84" i="276"/>
  <c r="K84" i="276"/>
  <c r="J84" i="276"/>
  <c r="I82" i="276"/>
  <c r="O80" i="276"/>
  <c r="K80" i="276"/>
  <c r="K79" i="276"/>
  <c r="K78" i="276"/>
  <c r="K77" i="276"/>
  <c r="K76" i="276"/>
  <c r="K75" i="276"/>
  <c r="K74" i="276"/>
  <c r="K73" i="276"/>
  <c r="K72" i="276"/>
  <c r="K71" i="276"/>
  <c r="K70" i="276"/>
  <c r="K69" i="276"/>
  <c r="K68" i="276"/>
  <c r="K67" i="276"/>
  <c r="X66" i="276"/>
  <c r="O64" i="276"/>
  <c r="K64" i="276"/>
  <c r="R63" i="276"/>
  <c r="Q63" i="276"/>
  <c r="R62" i="276"/>
  <c r="Q62" i="276"/>
  <c r="M62" i="276"/>
  <c r="R61" i="276"/>
  <c r="Q61" i="276"/>
  <c r="K60" i="276"/>
  <c r="R59" i="276"/>
  <c r="J59" i="276"/>
  <c r="R58" i="276"/>
  <c r="J58" i="276"/>
  <c r="R57" i="276"/>
  <c r="J57" i="276"/>
  <c r="R56" i="276"/>
  <c r="J56" i="276"/>
  <c r="X55" i="276"/>
  <c r="K54" i="276"/>
  <c r="K53" i="276"/>
  <c r="E53" i="276"/>
  <c r="K52" i="276"/>
  <c r="K51" i="276"/>
  <c r="O50" i="276"/>
  <c r="K50" i="276"/>
  <c r="K49" i="276"/>
  <c r="K48" i="276"/>
  <c r="X47" i="276"/>
  <c r="K46" i="276"/>
  <c r="K45" i="276"/>
  <c r="E45" i="276"/>
  <c r="F57" i="276" s="1"/>
  <c r="O44" i="276"/>
  <c r="K44" i="276"/>
  <c r="K43" i="276"/>
  <c r="O42" i="276"/>
  <c r="K42" i="276"/>
  <c r="K41" i="276"/>
  <c r="K40" i="276"/>
  <c r="X39" i="276"/>
  <c r="I38" i="276"/>
  <c r="K37" i="276"/>
  <c r="K36" i="276"/>
  <c r="K35" i="276"/>
  <c r="K34" i="276"/>
  <c r="X33" i="276"/>
  <c r="I32" i="276"/>
  <c r="I31" i="276"/>
  <c r="Y30" i="276"/>
  <c r="M30" i="276"/>
  <c r="J30" i="276"/>
  <c r="Y29" i="276"/>
  <c r="M29" i="276"/>
  <c r="J29" i="276"/>
  <c r="K28" i="276"/>
  <c r="K26" i="276"/>
  <c r="I25" i="276"/>
  <c r="I24" i="276"/>
  <c r="Q23" i="276"/>
  <c r="K23" i="276"/>
  <c r="Q22" i="276"/>
  <c r="K22" i="276"/>
  <c r="Q21" i="276"/>
  <c r="K21" i="276"/>
  <c r="Q20" i="276"/>
  <c r="K20" i="276"/>
  <c r="Q19" i="276"/>
  <c r="K19" i="276"/>
  <c r="Q18" i="276"/>
  <c r="K18" i="276"/>
  <c r="Q17" i="276"/>
  <c r="K17" i="276"/>
  <c r="Q16" i="276"/>
  <c r="K16" i="276"/>
  <c r="Q15" i="276"/>
  <c r="K15" i="276"/>
  <c r="K14" i="276"/>
  <c r="O13" i="276"/>
  <c r="L13" i="276"/>
  <c r="K13" i="276"/>
  <c r="I12" i="276"/>
  <c r="X10" i="276"/>
  <c r="X9" i="276"/>
  <c r="K8" i="276"/>
  <c r="X7" i="276"/>
  <c r="F56" i="276" l="1"/>
  <c r="F58" i="276"/>
  <c r="E53" i="271" l="1"/>
  <c r="X10" i="275" l="1"/>
  <c r="X8" i="275"/>
  <c r="K7" i="275"/>
  <c r="X6" i="275"/>
  <c r="X156" i="275" l="1"/>
  <c r="O154" i="275"/>
  <c r="K154" i="275"/>
  <c r="Y153" i="275"/>
  <c r="J153" i="275"/>
  <c r="Y152" i="275"/>
  <c r="J152" i="275"/>
  <c r="R150" i="275"/>
  <c r="Q150" i="275"/>
  <c r="R149" i="275"/>
  <c r="Q149" i="275"/>
  <c r="Y148" i="275"/>
  <c r="J148" i="275"/>
  <c r="Y147" i="275"/>
  <c r="J147" i="275"/>
  <c r="Y146" i="275"/>
  <c r="J146" i="275"/>
  <c r="Y145" i="275"/>
  <c r="J145" i="275"/>
  <c r="Y144" i="275"/>
  <c r="J144" i="275"/>
  <c r="Y143" i="275"/>
  <c r="J143" i="275"/>
  <c r="Y142" i="275"/>
  <c r="J142" i="275"/>
  <c r="Y141" i="275"/>
  <c r="J141" i="275"/>
  <c r="Y140" i="275"/>
  <c r="J140" i="275"/>
  <c r="X139" i="275"/>
  <c r="Y138" i="275"/>
  <c r="J138" i="275"/>
  <c r="O136" i="275"/>
  <c r="K136" i="275"/>
  <c r="Y135" i="275"/>
  <c r="J135" i="275"/>
  <c r="Y134" i="275"/>
  <c r="J134" i="275"/>
  <c r="Y133" i="275"/>
  <c r="J133" i="275"/>
  <c r="Y132" i="275"/>
  <c r="J132" i="275"/>
  <c r="R131" i="275"/>
  <c r="J131" i="275"/>
  <c r="X130" i="275"/>
  <c r="O129" i="275"/>
  <c r="K129" i="275"/>
  <c r="O128" i="275"/>
  <c r="K128" i="275"/>
  <c r="R127" i="275"/>
  <c r="J127" i="275"/>
  <c r="R126" i="275"/>
  <c r="J126" i="275"/>
  <c r="Y125" i="275"/>
  <c r="J125" i="275"/>
  <c r="Y124" i="275"/>
  <c r="J124" i="275"/>
  <c r="Y123" i="275"/>
  <c r="J123" i="275"/>
  <c r="Y122" i="275"/>
  <c r="J122" i="275"/>
  <c r="Y121" i="275"/>
  <c r="J121" i="275"/>
  <c r="Y120" i="275"/>
  <c r="J120" i="275"/>
  <c r="Y119" i="275"/>
  <c r="J119" i="275"/>
  <c r="Y118" i="275"/>
  <c r="J118" i="275"/>
  <c r="Y117" i="275"/>
  <c r="J117" i="275"/>
  <c r="Y116" i="275"/>
  <c r="J116" i="275"/>
  <c r="X115" i="275"/>
  <c r="O114" i="275"/>
  <c r="K114" i="275"/>
  <c r="Y113" i="275"/>
  <c r="J113" i="275"/>
  <c r="Y112" i="275"/>
  <c r="J112" i="275"/>
  <c r="Y111" i="275"/>
  <c r="J111" i="275"/>
  <c r="X110" i="275"/>
  <c r="K109" i="275"/>
  <c r="V108" i="275"/>
  <c r="M108" i="275"/>
  <c r="K108" i="275"/>
  <c r="V107" i="275"/>
  <c r="M107" i="275"/>
  <c r="K107" i="275"/>
  <c r="V106" i="275"/>
  <c r="M106" i="275"/>
  <c r="K106" i="275"/>
  <c r="V105" i="275"/>
  <c r="K105" i="275"/>
  <c r="K104" i="275"/>
  <c r="O103" i="275"/>
  <c r="K103" i="275"/>
  <c r="T102" i="275"/>
  <c r="J102" i="275"/>
  <c r="T101" i="275"/>
  <c r="J101" i="275"/>
  <c r="T100" i="275"/>
  <c r="J100" i="275"/>
  <c r="T99" i="275"/>
  <c r="J99" i="275"/>
  <c r="T98" i="275"/>
  <c r="J98" i="275"/>
  <c r="T97" i="275"/>
  <c r="J97" i="275"/>
  <c r="T96" i="275"/>
  <c r="J96" i="275"/>
  <c r="T95" i="275"/>
  <c r="J95" i="275"/>
  <c r="T94" i="275"/>
  <c r="J94" i="275"/>
  <c r="Y93" i="275"/>
  <c r="O92" i="275"/>
  <c r="K92" i="275"/>
  <c r="I91" i="275"/>
  <c r="O90" i="275"/>
  <c r="K90" i="275"/>
  <c r="I89" i="275"/>
  <c r="P88" i="275"/>
  <c r="N88" i="275"/>
  <c r="P87" i="275"/>
  <c r="N87" i="275"/>
  <c r="R86" i="275"/>
  <c r="Q86" i="275"/>
  <c r="S85" i="275"/>
  <c r="M85" i="275"/>
  <c r="K85" i="275"/>
  <c r="J85" i="275"/>
  <c r="S84" i="275"/>
  <c r="M84" i="275"/>
  <c r="K84" i="275"/>
  <c r="J84" i="275"/>
  <c r="I82" i="275"/>
  <c r="O80" i="275"/>
  <c r="K80" i="275"/>
  <c r="K79" i="275"/>
  <c r="K78" i="275"/>
  <c r="K77" i="275"/>
  <c r="K76" i="275"/>
  <c r="K75" i="275"/>
  <c r="K74" i="275"/>
  <c r="K73" i="275"/>
  <c r="K72" i="275"/>
  <c r="K71" i="275"/>
  <c r="K70" i="275"/>
  <c r="K69" i="275"/>
  <c r="K68" i="275"/>
  <c r="K67" i="275"/>
  <c r="X66" i="275"/>
  <c r="O64" i="275"/>
  <c r="K64" i="275"/>
  <c r="R63" i="275"/>
  <c r="Q63" i="275"/>
  <c r="R62" i="275"/>
  <c r="Q62" i="275"/>
  <c r="M62" i="275"/>
  <c r="R61" i="275"/>
  <c r="Q61" i="275"/>
  <c r="K60" i="275"/>
  <c r="R59" i="275"/>
  <c r="J59" i="275"/>
  <c r="R58" i="275"/>
  <c r="J58" i="275"/>
  <c r="R57" i="275"/>
  <c r="J57" i="275"/>
  <c r="R56" i="275"/>
  <c r="J56" i="275"/>
  <c r="X55" i="275"/>
  <c r="K54" i="275"/>
  <c r="K53" i="275"/>
  <c r="E53" i="275"/>
  <c r="K52" i="275"/>
  <c r="K51" i="275"/>
  <c r="O50" i="275"/>
  <c r="K50" i="275"/>
  <c r="K49" i="275"/>
  <c r="K48" i="275"/>
  <c r="X47" i="275"/>
  <c r="K46" i="275"/>
  <c r="K45" i="275"/>
  <c r="E45" i="275"/>
  <c r="O44" i="275"/>
  <c r="K44" i="275"/>
  <c r="K43" i="275"/>
  <c r="O42" i="275"/>
  <c r="K42" i="275"/>
  <c r="K41" i="275"/>
  <c r="K40" i="275"/>
  <c r="X39" i="275"/>
  <c r="I38" i="275"/>
  <c r="K37" i="275"/>
  <c r="E37" i="275"/>
  <c r="K36" i="275"/>
  <c r="K35" i="275"/>
  <c r="K34" i="275"/>
  <c r="X33" i="275"/>
  <c r="I32" i="275"/>
  <c r="I31" i="275"/>
  <c r="Y30" i="275"/>
  <c r="M30" i="275"/>
  <c r="J30" i="275"/>
  <c r="Y29" i="275"/>
  <c r="M29" i="275"/>
  <c r="J29" i="275"/>
  <c r="K28" i="275"/>
  <c r="K26" i="275"/>
  <c r="I25" i="275"/>
  <c r="I24" i="275"/>
  <c r="Q23" i="275"/>
  <c r="K23" i="275"/>
  <c r="Q22" i="275"/>
  <c r="K22" i="275"/>
  <c r="Q21" i="275"/>
  <c r="K21" i="275"/>
  <c r="Q20" i="275"/>
  <c r="K20" i="275"/>
  <c r="Q19" i="275"/>
  <c r="K19" i="275"/>
  <c r="Q18" i="275"/>
  <c r="K18" i="275"/>
  <c r="Q17" i="275"/>
  <c r="K17" i="275"/>
  <c r="Q16" i="275"/>
  <c r="K16" i="275"/>
  <c r="Q15" i="275"/>
  <c r="K15" i="275"/>
  <c r="K14" i="275"/>
  <c r="O13" i="275"/>
  <c r="L13" i="275"/>
  <c r="K13" i="275"/>
  <c r="I12" i="275"/>
  <c r="F58" i="275" l="1"/>
  <c r="F57" i="275"/>
  <c r="F56" i="275"/>
  <c r="X10" i="274" l="1"/>
  <c r="X8" i="274"/>
  <c r="K7" i="274"/>
  <c r="X6" i="274"/>
  <c r="X156" i="274"/>
  <c r="O154" i="274"/>
  <c r="K154" i="274"/>
  <c r="Y153" i="274"/>
  <c r="J153" i="274"/>
  <c r="Y152" i="274"/>
  <c r="J152" i="274"/>
  <c r="R150" i="274"/>
  <c r="Q150" i="274"/>
  <c r="R149" i="274"/>
  <c r="Q149" i="274"/>
  <c r="Y148" i="274"/>
  <c r="J148" i="274"/>
  <c r="Y147" i="274"/>
  <c r="J147" i="274"/>
  <c r="Y146" i="274"/>
  <c r="J146" i="274"/>
  <c r="Y145" i="274"/>
  <c r="J145" i="274"/>
  <c r="Y144" i="274"/>
  <c r="J144" i="274"/>
  <c r="Y143" i="274"/>
  <c r="J143" i="274"/>
  <c r="Y142" i="274"/>
  <c r="J142" i="274"/>
  <c r="Y141" i="274"/>
  <c r="J141" i="274"/>
  <c r="Y140" i="274"/>
  <c r="J140" i="274"/>
  <c r="X139" i="274"/>
  <c r="Y138" i="274"/>
  <c r="J138" i="274"/>
  <c r="O136" i="274"/>
  <c r="K136" i="274"/>
  <c r="Y135" i="274"/>
  <c r="J135" i="274"/>
  <c r="Y134" i="274"/>
  <c r="J134" i="274"/>
  <c r="Y133" i="274"/>
  <c r="J133" i="274"/>
  <c r="Y132" i="274"/>
  <c r="J132" i="274"/>
  <c r="R131" i="274"/>
  <c r="J131" i="274"/>
  <c r="X130" i="274"/>
  <c r="O129" i="274"/>
  <c r="K129" i="274"/>
  <c r="O128" i="274"/>
  <c r="K128" i="274"/>
  <c r="R127" i="274"/>
  <c r="J127" i="274"/>
  <c r="R126" i="274"/>
  <c r="J126" i="274"/>
  <c r="Y125" i="274"/>
  <c r="J125" i="274"/>
  <c r="Y124" i="274"/>
  <c r="J124" i="274"/>
  <c r="Y123" i="274"/>
  <c r="J123" i="274"/>
  <c r="Y122" i="274"/>
  <c r="J122" i="274"/>
  <c r="Y121" i="274"/>
  <c r="J121" i="274"/>
  <c r="Y120" i="274"/>
  <c r="J120" i="274"/>
  <c r="Y119" i="274"/>
  <c r="J119" i="274"/>
  <c r="Y118" i="274"/>
  <c r="J118" i="274"/>
  <c r="Y117" i="274"/>
  <c r="J117" i="274"/>
  <c r="Y116" i="274"/>
  <c r="J116" i="274"/>
  <c r="X115" i="274"/>
  <c r="O114" i="274"/>
  <c r="K114" i="274"/>
  <c r="Y113" i="274"/>
  <c r="J113" i="274"/>
  <c r="Y112" i="274"/>
  <c r="J112" i="274"/>
  <c r="Y111" i="274"/>
  <c r="J111" i="274"/>
  <c r="X110" i="274"/>
  <c r="K109" i="274"/>
  <c r="V108" i="274"/>
  <c r="M108" i="274"/>
  <c r="K108" i="274"/>
  <c r="V107" i="274"/>
  <c r="M107" i="274"/>
  <c r="K107" i="274"/>
  <c r="V106" i="274"/>
  <c r="M106" i="274"/>
  <c r="K106" i="274"/>
  <c r="V105" i="274"/>
  <c r="K105" i="274"/>
  <c r="K104" i="274"/>
  <c r="O103" i="274"/>
  <c r="K103" i="274"/>
  <c r="T102" i="274"/>
  <c r="J102" i="274"/>
  <c r="T101" i="274"/>
  <c r="J101" i="274"/>
  <c r="T100" i="274"/>
  <c r="J100" i="274"/>
  <c r="T99" i="274"/>
  <c r="J99" i="274"/>
  <c r="T98" i="274"/>
  <c r="J98" i="274"/>
  <c r="T97" i="274"/>
  <c r="J97" i="274"/>
  <c r="T96" i="274"/>
  <c r="J96" i="274"/>
  <c r="T95" i="274"/>
  <c r="J95" i="274"/>
  <c r="T94" i="274"/>
  <c r="J94" i="274"/>
  <c r="Y93" i="274"/>
  <c r="O92" i="274"/>
  <c r="K92" i="274"/>
  <c r="I91" i="274"/>
  <c r="O90" i="274"/>
  <c r="K90" i="274"/>
  <c r="I89" i="274"/>
  <c r="P88" i="274"/>
  <c r="N88" i="274"/>
  <c r="P87" i="274"/>
  <c r="N87" i="274"/>
  <c r="R86" i="274"/>
  <c r="Q86" i="274"/>
  <c r="S85" i="274"/>
  <c r="M85" i="274"/>
  <c r="K85" i="274"/>
  <c r="J85" i="274"/>
  <c r="S84" i="274"/>
  <c r="M84" i="274"/>
  <c r="K84" i="274"/>
  <c r="J84" i="274"/>
  <c r="I82" i="274"/>
  <c r="O80" i="274"/>
  <c r="K80" i="274"/>
  <c r="K79" i="274"/>
  <c r="K78" i="274"/>
  <c r="K77" i="274"/>
  <c r="K76" i="274"/>
  <c r="K75" i="274"/>
  <c r="K74" i="274"/>
  <c r="K73" i="274"/>
  <c r="K72" i="274"/>
  <c r="K71" i="274"/>
  <c r="K70" i="274"/>
  <c r="K69" i="274"/>
  <c r="K68" i="274"/>
  <c r="K67" i="274"/>
  <c r="X66" i="274"/>
  <c r="O64" i="274"/>
  <c r="K64" i="274"/>
  <c r="R63" i="274"/>
  <c r="Q63" i="274"/>
  <c r="R62" i="274"/>
  <c r="Q62" i="274"/>
  <c r="M62" i="274"/>
  <c r="R61" i="274"/>
  <c r="Q61" i="274"/>
  <c r="K60" i="274"/>
  <c r="R59" i="274"/>
  <c r="J59" i="274"/>
  <c r="R58" i="274"/>
  <c r="J58" i="274"/>
  <c r="R57" i="274"/>
  <c r="J57" i="274"/>
  <c r="R56" i="274"/>
  <c r="J56" i="274"/>
  <c r="X55" i="274"/>
  <c r="K54" i="274"/>
  <c r="K53" i="274"/>
  <c r="E53" i="274"/>
  <c r="K52" i="274"/>
  <c r="K51" i="274"/>
  <c r="O50" i="274"/>
  <c r="K50" i="274"/>
  <c r="K49" i="274"/>
  <c r="K48" i="274"/>
  <c r="X47" i="274"/>
  <c r="K46" i="274"/>
  <c r="K45" i="274"/>
  <c r="E45" i="274"/>
  <c r="F58" i="274" s="1"/>
  <c r="O44" i="274"/>
  <c r="K44" i="274"/>
  <c r="K43" i="274"/>
  <c r="O42" i="274"/>
  <c r="K42" i="274"/>
  <c r="K41" i="274"/>
  <c r="K40" i="274"/>
  <c r="X39" i="274"/>
  <c r="I38" i="274"/>
  <c r="K37" i="274"/>
  <c r="E37" i="274"/>
  <c r="K36" i="274"/>
  <c r="K35" i="274"/>
  <c r="K34" i="274"/>
  <c r="X33" i="274"/>
  <c r="I32" i="274"/>
  <c r="I31" i="274"/>
  <c r="Y30" i="274"/>
  <c r="M30" i="274"/>
  <c r="J30" i="274"/>
  <c r="Y29" i="274"/>
  <c r="M29" i="274"/>
  <c r="J29" i="274"/>
  <c r="K28" i="274"/>
  <c r="K26" i="274"/>
  <c r="I25" i="274"/>
  <c r="I24" i="274"/>
  <c r="Q23" i="274"/>
  <c r="K23" i="274"/>
  <c r="Q22" i="274"/>
  <c r="K22" i="274"/>
  <c r="Q21" i="274"/>
  <c r="K21" i="274"/>
  <c r="Q20" i="274"/>
  <c r="K20" i="274"/>
  <c r="Q19" i="274"/>
  <c r="K19" i="274"/>
  <c r="Q18" i="274"/>
  <c r="K18" i="274"/>
  <c r="Q17" i="274"/>
  <c r="K17" i="274"/>
  <c r="Q16" i="274"/>
  <c r="K16" i="274"/>
  <c r="Q15" i="274"/>
  <c r="K15" i="274"/>
  <c r="K14" i="274"/>
  <c r="O13" i="274"/>
  <c r="L13" i="274"/>
  <c r="K13" i="274"/>
  <c r="I12" i="274"/>
  <c r="F57" i="274" l="1"/>
  <c r="F56" i="274"/>
  <c r="X156" i="273" l="1"/>
  <c r="O154" i="273"/>
  <c r="K154" i="273"/>
  <c r="Y153" i="273"/>
  <c r="J153" i="273"/>
  <c r="Y152" i="273"/>
  <c r="J152" i="273"/>
  <c r="R150" i="273"/>
  <c r="Q150" i="273"/>
  <c r="R149" i="273"/>
  <c r="Q149" i="273"/>
  <c r="Y148" i="273"/>
  <c r="J148" i="273"/>
  <c r="Y147" i="273"/>
  <c r="J147" i="273"/>
  <c r="Y146" i="273"/>
  <c r="J146" i="273"/>
  <c r="Y145" i="273"/>
  <c r="J145" i="273"/>
  <c r="Y144" i="273"/>
  <c r="J144" i="273"/>
  <c r="Y143" i="273"/>
  <c r="J143" i="273"/>
  <c r="Y142" i="273"/>
  <c r="J142" i="273"/>
  <c r="Y141" i="273"/>
  <c r="J141" i="273"/>
  <c r="Y140" i="273"/>
  <c r="J140" i="273"/>
  <c r="X139" i="273"/>
  <c r="Y138" i="273"/>
  <c r="J138" i="273"/>
  <c r="O136" i="273"/>
  <c r="K136" i="273"/>
  <c r="Y135" i="273"/>
  <c r="J135" i="273"/>
  <c r="Y134" i="273"/>
  <c r="J134" i="273"/>
  <c r="Y133" i="273"/>
  <c r="J133" i="273"/>
  <c r="Y132" i="273"/>
  <c r="J132" i="273"/>
  <c r="R131" i="273"/>
  <c r="J131" i="273"/>
  <c r="X130" i="273"/>
  <c r="O129" i="273"/>
  <c r="K129" i="273"/>
  <c r="O128" i="273"/>
  <c r="K128" i="273"/>
  <c r="R127" i="273"/>
  <c r="J127" i="273"/>
  <c r="R126" i="273"/>
  <c r="J126" i="273"/>
  <c r="Y125" i="273"/>
  <c r="J125" i="273"/>
  <c r="Y124" i="273"/>
  <c r="J124" i="273"/>
  <c r="Y123" i="273"/>
  <c r="J123" i="273"/>
  <c r="Y122" i="273"/>
  <c r="J122" i="273"/>
  <c r="Y121" i="273"/>
  <c r="J121" i="273"/>
  <c r="Y120" i="273"/>
  <c r="J120" i="273"/>
  <c r="Y119" i="273"/>
  <c r="J119" i="273"/>
  <c r="Y118" i="273"/>
  <c r="J118" i="273"/>
  <c r="Y117" i="273"/>
  <c r="J117" i="273"/>
  <c r="Y116" i="273"/>
  <c r="J116" i="273"/>
  <c r="X115" i="273"/>
  <c r="O114" i="273"/>
  <c r="K114" i="273"/>
  <c r="Y113" i="273"/>
  <c r="J113" i="273"/>
  <c r="Y112" i="273"/>
  <c r="J112" i="273"/>
  <c r="Y111" i="273"/>
  <c r="J111" i="273"/>
  <c r="X110" i="273"/>
  <c r="K109" i="273"/>
  <c r="V108" i="273"/>
  <c r="M108" i="273"/>
  <c r="K108" i="273"/>
  <c r="V107" i="273"/>
  <c r="M107" i="273"/>
  <c r="K107" i="273"/>
  <c r="V106" i="273"/>
  <c r="M106" i="273"/>
  <c r="K106" i="273"/>
  <c r="V105" i="273"/>
  <c r="K105" i="273"/>
  <c r="K104" i="273"/>
  <c r="O103" i="273"/>
  <c r="K103" i="273"/>
  <c r="T102" i="273"/>
  <c r="J102" i="273"/>
  <c r="T101" i="273"/>
  <c r="J101" i="273"/>
  <c r="T100" i="273"/>
  <c r="J100" i="273"/>
  <c r="T99" i="273"/>
  <c r="J99" i="273"/>
  <c r="T98" i="273"/>
  <c r="J98" i="273"/>
  <c r="T97" i="273"/>
  <c r="J97" i="273"/>
  <c r="T96" i="273"/>
  <c r="J96" i="273"/>
  <c r="T95" i="273"/>
  <c r="J95" i="273"/>
  <c r="T94" i="273"/>
  <c r="J94" i="273"/>
  <c r="Y93" i="273"/>
  <c r="O92" i="273"/>
  <c r="K92" i="273"/>
  <c r="I91" i="273"/>
  <c r="O90" i="273"/>
  <c r="K90" i="273"/>
  <c r="I89" i="273"/>
  <c r="P88" i="273"/>
  <c r="N88" i="273"/>
  <c r="P87" i="273"/>
  <c r="N87" i="273"/>
  <c r="R86" i="273"/>
  <c r="Q86" i="273"/>
  <c r="S85" i="273"/>
  <c r="M85" i="273"/>
  <c r="K85" i="273"/>
  <c r="J85" i="273"/>
  <c r="S84" i="273"/>
  <c r="M84" i="273"/>
  <c r="K84" i="273"/>
  <c r="J84" i="273"/>
  <c r="I82" i="273"/>
  <c r="O80" i="273"/>
  <c r="K80" i="273"/>
  <c r="K79" i="273"/>
  <c r="K78" i="273"/>
  <c r="K77" i="273"/>
  <c r="K76" i="273"/>
  <c r="K75" i="273"/>
  <c r="K74" i="273"/>
  <c r="K73" i="273"/>
  <c r="K72" i="273"/>
  <c r="K71" i="273"/>
  <c r="K70" i="273"/>
  <c r="K69" i="273"/>
  <c r="K68" i="273"/>
  <c r="K67" i="273"/>
  <c r="X66" i="273"/>
  <c r="O64" i="273"/>
  <c r="K64" i="273"/>
  <c r="R63" i="273"/>
  <c r="Q63" i="273"/>
  <c r="R62" i="273"/>
  <c r="Q62" i="273"/>
  <c r="M62" i="273"/>
  <c r="R61" i="273"/>
  <c r="Q61" i="273"/>
  <c r="K60" i="273"/>
  <c r="R59" i="273"/>
  <c r="J59" i="273"/>
  <c r="R58" i="273"/>
  <c r="J58" i="273"/>
  <c r="R57" i="273"/>
  <c r="J57" i="273"/>
  <c r="R56" i="273"/>
  <c r="J56" i="273"/>
  <c r="X55" i="273"/>
  <c r="K54" i="273"/>
  <c r="K53" i="273"/>
  <c r="E53" i="273"/>
  <c r="K52" i="273"/>
  <c r="K51" i="273"/>
  <c r="O50" i="273"/>
  <c r="K50" i="273"/>
  <c r="K49" i="273"/>
  <c r="K48" i="273"/>
  <c r="X47" i="273"/>
  <c r="K46" i="273"/>
  <c r="K45" i="273"/>
  <c r="E45" i="273"/>
  <c r="O44" i="273"/>
  <c r="K44" i="273"/>
  <c r="K43" i="273"/>
  <c r="O42" i="273"/>
  <c r="K42" i="273"/>
  <c r="K41" i="273"/>
  <c r="K40" i="273"/>
  <c r="X39" i="273"/>
  <c r="I38" i="273"/>
  <c r="K37" i="273"/>
  <c r="E37" i="273"/>
  <c r="K36" i="273"/>
  <c r="K35" i="273"/>
  <c r="K34" i="273"/>
  <c r="X33" i="273"/>
  <c r="I32" i="273"/>
  <c r="I31" i="273"/>
  <c r="Y30" i="273"/>
  <c r="M30" i="273"/>
  <c r="J30" i="273"/>
  <c r="Y29" i="273"/>
  <c r="M29" i="273"/>
  <c r="J29" i="273"/>
  <c r="K28" i="273"/>
  <c r="K26" i="273"/>
  <c r="I25" i="273"/>
  <c r="I24" i="273"/>
  <c r="Q23" i="273"/>
  <c r="K23" i="273"/>
  <c r="Q22" i="273"/>
  <c r="K22" i="273"/>
  <c r="Q21" i="273"/>
  <c r="K21" i="273"/>
  <c r="Q20" i="273"/>
  <c r="K20" i="273"/>
  <c r="Q19" i="273"/>
  <c r="K19" i="273"/>
  <c r="Q18" i="273"/>
  <c r="K18" i="273"/>
  <c r="Q17" i="273"/>
  <c r="K17" i="273"/>
  <c r="Q16" i="273"/>
  <c r="K16" i="273"/>
  <c r="Q15" i="273"/>
  <c r="K15" i="273"/>
  <c r="K14" i="273"/>
  <c r="O13" i="273"/>
  <c r="L13" i="273"/>
  <c r="K13" i="273"/>
  <c r="I12" i="273"/>
  <c r="X10" i="273"/>
  <c r="X9" i="273"/>
  <c r="F58" i="273" l="1"/>
  <c r="F56" i="273"/>
  <c r="X10" i="228" l="1"/>
  <c r="X8" i="228"/>
  <c r="K7" i="228"/>
  <c r="X6" i="228"/>
  <c r="X10" i="255"/>
  <c r="X8" i="255"/>
  <c r="K7" i="255"/>
  <c r="X6" i="255"/>
  <c r="X10" i="225"/>
  <c r="X8" i="225"/>
  <c r="K7" i="225"/>
  <c r="X6" i="225"/>
  <c r="X10" i="229"/>
  <c r="X8" i="229"/>
  <c r="K7" i="229"/>
  <c r="X6" i="229"/>
  <c r="X10" i="258"/>
  <c r="X8" i="258"/>
  <c r="K7" i="258"/>
  <c r="X6" i="258"/>
  <c r="X10" i="256"/>
  <c r="X8" i="256"/>
  <c r="K7" i="256"/>
  <c r="X6" i="256"/>
  <c r="X10" i="259"/>
  <c r="X8" i="259"/>
  <c r="K7" i="259"/>
  <c r="X6" i="259"/>
  <c r="X10" i="230"/>
  <c r="X8" i="230"/>
  <c r="K7" i="230"/>
  <c r="X6" i="230"/>
  <c r="X10" i="231"/>
  <c r="X8" i="231"/>
  <c r="K7" i="231"/>
  <c r="X6" i="231"/>
  <c r="X10" i="261"/>
  <c r="X8" i="261"/>
  <c r="K7" i="261"/>
  <c r="X6" i="261"/>
  <c r="X10" i="233"/>
  <c r="X8" i="233"/>
  <c r="K7" i="233"/>
  <c r="X6" i="233"/>
  <c r="X10" i="260"/>
  <c r="X8" i="260"/>
  <c r="K7" i="260"/>
  <c r="X6" i="260"/>
  <c r="X10" i="249"/>
  <c r="X8" i="249"/>
  <c r="K7" i="249"/>
  <c r="X6" i="249"/>
  <c r="X10" i="262"/>
  <c r="X8" i="262"/>
  <c r="K7" i="262"/>
  <c r="X6" i="262"/>
  <c r="X10" i="234"/>
  <c r="X8" i="234"/>
  <c r="K7" i="234"/>
  <c r="X6" i="234"/>
  <c r="X10" i="268"/>
  <c r="X8" i="268"/>
  <c r="K7" i="268"/>
  <c r="X6" i="268"/>
  <c r="X10" i="235"/>
  <c r="X8" i="235"/>
  <c r="K7" i="235"/>
  <c r="X6" i="235"/>
  <c r="X10" i="236"/>
  <c r="X8" i="236"/>
  <c r="K7" i="236"/>
  <c r="X6" i="236"/>
  <c r="X10" i="237"/>
  <c r="X8" i="237"/>
  <c r="K7" i="237"/>
  <c r="X6" i="237"/>
  <c r="X10" i="238"/>
  <c r="X8" i="238"/>
  <c r="K7" i="238"/>
  <c r="X6" i="238"/>
  <c r="X10" i="239"/>
  <c r="X8" i="239"/>
  <c r="K7" i="239"/>
  <c r="X6" i="239"/>
  <c r="X10" i="263"/>
  <c r="X8" i="263"/>
  <c r="K7" i="263"/>
  <c r="X6" i="263"/>
  <c r="X10" i="240"/>
  <c r="X8" i="240"/>
  <c r="K7" i="240"/>
  <c r="X6" i="240"/>
  <c r="X10" i="264"/>
  <c r="X8" i="264"/>
  <c r="K7" i="264"/>
  <c r="X6" i="264"/>
  <c r="X10" i="265"/>
  <c r="X8" i="265"/>
  <c r="K7" i="265"/>
  <c r="X6" i="265"/>
  <c r="X10" i="241"/>
  <c r="X8" i="241"/>
  <c r="K7" i="241"/>
  <c r="X6" i="241"/>
  <c r="X10" i="271"/>
  <c r="X8" i="271"/>
  <c r="K7" i="271"/>
  <c r="X6" i="271"/>
  <c r="X10" i="242"/>
  <c r="X8" i="242"/>
  <c r="K7" i="242"/>
  <c r="X6" i="242"/>
  <c r="X10" i="266"/>
  <c r="X8" i="266"/>
  <c r="K7" i="266"/>
  <c r="X6" i="266"/>
  <c r="X10" i="243"/>
  <c r="X8" i="243"/>
  <c r="K7" i="243"/>
  <c r="X6" i="243"/>
  <c r="X10" i="244"/>
  <c r="X8" i="244"/>
  <c r="K7" i="244"/>
  <c r="X6" i="244"/>
  <c r="X10" i="245"/>
  <c r="X8" i="245"/>
  <c r="K7" i="245"/>
  <c r="X6" i="245"/>
  <c r="X10" i="246"/>
  <c r="X8" i="246"/>
  <c r="K7" i="246"/>
  <c r="X6" i="246"/>
  <c r="X10" i="247"/>
  <c r="X8" i="247"/>
  <c r="K7" i="247"/>
  <c r="X6" i="247"/>
  <c r="X10" i="270"/>
  <c r="X8" i="270"/>
  <c r="K7" i="270"/>
  <c r="X6" i="270"/>
  <c r="X6" i="252"/>
  <c r="K7" i="252"/>
  <c r="X8" i="252"/>
  <c r="X10" i="252"/>
  <c r="X10" i="253"/>
  <c r="X8" i="253"/>
  <c r="K7" i="253"/>
  <c r="X6" i="253"/>
  <c r="X10" i="250"/>
  <c r="X8" i="250"/>
  <c r="K7" i="250"/>
  <c r="X6" i="250"/>
  <c r="X10" i="257"/>
  <c r="X8" i="257"/>
  <c r="K7" i="257"/>
  <c r="X6" i="257"/>
  <c r="X10" i="267"/>
  <c r="X8" i="267"/>
  <c r="K7" i="267"/>
  <c r="X6" i="267"/>
  <c r="X10" i="227"/>
  <c r="X8" i="227"/>
  <c r="K7" i="227"/>
  <c r="X6" i="227"/>
  <c r="X10" i="226"/>
  <c r="X8" i="226"/>
  <c r="K7" i="226"/>
  <c r="X6" i="226"/>
  <c r="X10" i="248"/>
  <c r="X8" i="248"/>
  <c r="K7" i="248"/>
  <c r="X6" i="248"/>
  <c r="X156" i="271" l="1"/>
  <c r="O154" i="271"/>
  <c r="K154" i="271"/>
  <c r="Y153" i="271"/>
  <c r="J153" i="271"/>
  <c r="Y152" i="271"/>
  <c r="J152" i="271"/>
  <c r="R150" i="271"/>
  <c r="Q150" i="271"/>
  <c r="R149" i="271"/>
  <c r="Q149" i="271"/>
  <c r="Y148" i="271"/>
  <c r="J148" i="271"/>
  <c r="Y147" i="271"/>
  <c r="J147" i="271"/>
  <c r="Y146" i="271"/>
  <c r="J146" i="271"/>
  <c r="Y145" i="271"/>
  <c r="J145" i="271"/>
  <c r="Y144" i="271"/>
  <c r="J144" i="271"/>
  <c r="Y143" i="271"/>
  <c r="J143" i="271"/>
  <c r="Y142" i="271"/>
  <c r="J142" i="271"/>
  <c r="Y141" i="271"/>
  <c r="J141" i="271"/>
  <c r="Y140" i="271"/>
  <c r="J140" i="271"/>
  <c r="X139" i="271"/>
  <c r="Y138" i="271"/>
  <c r="J138" i="271"/>
  <c r="O136" i="271"/>
  <c r="K136" i="271"/>
  <c r="Y135" i="271"/>
  <c r="J135" i="271"/>
  <c r="Y134" i="271"/>
  <c r="J134" i="271"/>
  <c r="Y133" i="271"/>
  <c r="J133" i="271"/>
  <c r="Y132" i="271"/>
  <c r="J132" i="271"/>
  <c r="R131" i="271"/>
  <c r="J131" i="271"/>
  <c r="X130" i="271"/>
  <c r="O129" i="271"/>
  <c r="K129" i="271"/>
  <c r="O128" i="271"/>
  <c r="K128" i="271"/>
  <c r="R127" i="271"/>
  <c r="J127" i="271"/>
  <c r="R126" i="271"/>
  <c r="J126" i="271"/>
  <c r="Y125" i="271"/>
  <c r="J125" i="271"/>
  <c r="Y124" i="271"/>
  <c r="J124" i="271"/>
  <c r="Y123" i="271"/>
  <c r="J123" i="271"/>
  <c r="Y122" i="271"/>
  <c r="J122" i="271"/>
  <c r="Y121" i="271"/>
  <c r="J121" i="271"/>
  <c r="Y120" i="271"/>
  <c r="J120" i="271"/>
  <c r="Y119" i="271"/>
  <c r="J119" i="271"/>
  <c r="Y118" i="271"/>
  <c r="J118" i="271"/>
  <c r="Y117" i="271"/>
  <c r="J117" i="271"/>
  <c r="Y116" i="271"/>
  <c r="J116" i="271"/>
  <c r="X115" i="271"/>
  <c r="O114" i="271"/>
  <c r="K114" i="271"/>
  <c r="Y113" i="271"/>
  <c r="J113" i="271"/>
  <c r="Y112" i="271"/>
  <c r="J112" i="271"/>
  <c r="Y111" i="271"/>
  <c r="J111" i="271"/>
  <c r="X110" i="271"/>
  <c r="K109" i="271"/>
  <c r="V108" i="271"/>
  <c r="M108" i="271"/>
  <c r="K108" i="271"/>
  <c r="V107" i="271"/>
  <c r="M107" i="271"/>
  <c r="K107" i="271"/>
  <c r="V106" i="271"/>
  <c r="M106" i="271"/>
  <c r="K106" i="271"/>
  <c r="V105" i="271"/>
  <c r="K105" i="271"/>
  <c r="K104" i="271"/>
  <c r="O103" i="271"/>
  <c r="K103" i="271"/>
  <c r="T102" i="271"/>
  <c r="J102" i="271"/>
  <c r="T101" i="271"/>
  <c r="J101" i="271"/>
  <c r="T100" i="271"/>
  <c r="J100" i="271"/>
  <c r="T99" i="271"/>
  <c r="J99" i="271"/>
  <c r="T98" i="271"/>
  <c r="J98" i="271"/>
  <c r="T97" i="271"/>
  <c r="J97" i="271"/>
  <c r="T96" i="271"/>
  <c r="J96" i="271"/>
  <c r="T95" i="271"/>
  <c r="J95" i="271"/>
  <c r="T94" i="271"/>
  <c r="J94" i="271"/>
  <c r="Y93" i="271"/>
  <c r="O92" i="271"/>
  <c r="K92" i="271"/>
  <c r="I91" i="271"/>
  <c r="O90" i="271"/>
  <c r="K90" i="271"/>
  <c r="I89" i="271"/>
  <c r="P88" i="271"/>
  <c r="N88" i="271"/>
  <c r="P87" i="271"/>
  <c r="N87" i="271"/>
  <c r="R86" i="271"/>
  <c r="Q86" i="271"/>
  <c r="S85" i="271"/>
  <c r="M85" i="271"/>
  <c r="K85" i="271"/>
  <c r="J85" i="271"/>
  <c r="S84" i="271"/>
  <c r="M84" i="271"/>
  <c r="K84" i="271"/>
  <c r="J84" i="271"/>
  <c r="I82" i="271"/>
  <c r="O80" i="271"/>
  <c r="K80" i="271"/>
  <c r="K79" i="271"/>
  <c r="K78" i="271"/>
  <c r="K77" i="271"/>
  <c r="K76" i="271"/>
  <c r="K75" i="271"/>
  <c r="K74" i="271"/>
  <c r="K73" i="271"/>
  <c r="K72" i="271"/>
  <c r="K71" i="271"/>
  <c r="K70" i="271"/>
  <c r="K69" i="271"/>
  <c r="K68" i="271"/>
  <c r="K67" i="271"/>
  <c r="X66" i="271"/>
  <c r="O64" i="271"/>
  <c r="K64" i="271"/>
  <c r="R63" i="271"/>
  <c r="Q63" i="271"/>
  <c r="R62" i="271"/>
  <c r="Q62" i="271"/>
  <c r="M62" i="271"/>
  <c r="R61" i="271"/>
  <c r="Q61" i="271"/>
  <c r="K60" i="271"/>
  <c r="R59" i="271"/>
  <c r="J59" i="271"/>
  <c r="R58" i="271"/>
  <c r="J58" i="271"/>
  <c r="R57" i="271"/>
  <c r="J57" i="271"/>
  <c r="R56" i="271"/>
  <c r="J56" i="271"/>
  <c r="X55" i="271"/>
  <c r="K54" i="271"/>
  <c r="K53" i="271"/>
  <c r="K52" i="271"/>
  <c r="K51" i="271"/>
  <c r="O50" i="271"/>
  <c r="K50" i="271"/>
  <c r="K49" i="271"/>
  <c r="K48" i="271"/>
  <c r="X47" i="271"/>
  <c r="K46" i="271"/>
  <c r="K45" i="271"/>
  <c r="E45" i="271"/>
  <c r="O44" i="271"/>
  <c r="K44" i="271"/>
  <c r="K43" i="271"/>
  <c r="O42" i="271"/>
  <c r="K42" i="271"/>
  <c r="K41" i="271"/>
  <c r="K40" i="271"/>
  <c r="X39" i="271"/>
  <c r="I38" i="271"/>
  <c r="K37" i="271"/>
  <c r="E37" i="271"/>
  <c r="K36" i="271"/>
  <c r="K35" i="271"/>
  <c r="K34" i="271"/>
  <c r="X33" i="271"/>
  <c r="I32" i="271"/>
  <c r="I31" i="271"/>
  <c r="Y30" i="271"/>
  <c r="M30" i="271"/>
  <c r="J30" i="271"/>
  <c r="Y29" i="271"/>
  <c r="M29" i="271"/>
  <c r="J29" i="271"/>
  <c r="K28" i="271"/>
  <c r="K26" i="271"/>
  <c r="I25" i="271"/>
  <c r="I24" i="271"/>
  <c r="Q23" i="271"/>
  <c r="K23" i="271"/>
  <c r="Q22" i="271"/>
  <c r="K22" i="271"/>
  <c r="Q21" i="271"/>
  <c r="K21" i="271"/>
  <c r="Q20" i="271"/>
  <c r="K20" i="271"/>
  <c r="Q19" i="271"/>
  <c r="K19" i="271"/>
  <c r="Q18" i="271"/>
  <c r="K18" i="271"/>
  <c r="Q17" i="271"/>
  <c r="K17" i="271"/>
  <c r="Q16" i="271"/>
  <c r="K16" i="271"/>
  <c r="Q15" i="271"/>
  <c r="K15" i="271"/>
  <c r="K14" i="271"/>
  <c r="O13" i="271"/>
  <c r="L13" i="271"/>
  <c r="K13" i="271"/>
  <c r="I12" i="271"/>
  <c r="O136" i="238" l="1"/>
  <c r="K136" i="238"/>
  <c r="Y135" i="238"/>
  <c r="J135" i="238"/>
  <c r="Y134" i="238"/>
  <c r="J134" i="238"/>
  <c r="Y133" i="238"/>
  <c r="J133" i="238"/>
  <c r="Y132" i="238"/>
  <c r="J132" i="238"/>
  <c r="R131" i="238"/>
  <c r="J131" i="238"/>
  <c r="X130" i="238"/>
  <c r="O136" i="237"/>
  <c r="K136" i="237"/>
  <c r="Y135" i="237"/>
  <c r="J135" i="237"/>
  <c r="Y134" i="237"/>
  <c r="J134" i="237"/>
  <c r="Y133" i="237"/>
  <c r="J133" i="237"/>
  <c r="Y132" i="237"/>
  <c r="J132" i="237"/>
  <c r="R131" i="237"/>
  <c r="J131" i="237"/>
  <c r="X130" i="237"/>
  <c r="O136" i="268"/>
  <c r="K136" i="268"/>
  <c r="Y135" i="268"/>
  <c r="J135" i="268"/>
  <c r="Y134" i="268"/>
  <c r="J134" i="268"/>
  <c r="Y133" i="268"/>
  <c r="J133" i="268"/>
  <c r="Y132" i="268"/>
  <c r="J132" i="268"/>
  <c r="R131" i="268"/>
  <c r="J131" i="268"/>
  <c r="X130" i="268"/>
  <c r="O136" i="229"/>
  <c r="K136" i="229"/>
  <c r="Y135" i="229"/>
  <c r="J135" i="229"/>
  <c r="Y134" i="229"/>
  <c r="J134" i="229"/>
  <c r="Y133" i="229"/>
  <c r="J133" i="229"/>
  <c r="Y132" i="229"/>
  <c r="J132" i="229"/>
  <c r="R131" i="229"/>
  <c r="J131" i="229"/>
  <c r="X130" i="229"/>
  <c r="O136" i="270"/>
  <c r="K136" i="270"/>
  <c r="Y135" i="270"/>
  <c r="J135" i="270"/>
  <c r="Y134" i="270"/>
  <c r="J134" i="270"/>
  <c r="Y133" i="270"/>
  <c r="J133" i="270"/>
  <c r="Y132" i="270"/>
  <c r="J132" i="270"/>
  <c r="R131" i="270"/>
  <c r="J131" i="270"/>
  <c r="X130" i="270"/>
  <c r="O136" i="253"/>
  <c r="K136" i="253"/>
  <c r="Y135" i="253"/>
  <c r="J135" i="253"/>
  <c r="Y134" i="253"/>
  <c r="J134" i="253"/>
  <c r="Y133" i="253"/>
  <c r="J133" i="253"/>
  <c r="Y132" i="253"/>
  <c r="J132" i="253"/>
  <c r="R131" i="253"/>
  <c r="J131" i="253"/>
  <c r="X130" i="253"/>
  <c r="X157" i="270"/>
  <c r="O154" i="270"/>
  <c r="K154" i="270"/>
  <c r="Y153" i="270"/>
  <c r="J153" i="270"/>
  <c r="Y152" i="270"/>
  <c r="J152" i="270"/>
  <c r="R150" i="270"/>
  <c r="Q150" i="270"/>
  <c r="R149" i="270"/>
  <c r="Q149" i="270"/>
  <c r="Y148" i="270"/>
  <c r="J148" i="270"/>
  <c r="Y147" i="270"/>
  <c r="J147" i="270"/>
  <c r="Y146" i="270"/>
  <c r="J146" i="270"/>
  <c r="Y145" i="270"/>
  <c r="J145" i="270"/>
  <c r="Y144" i="270"/>
  <c r="J144" i="270"/>
  <c r="Y143" i="270"/>
  <c r="J143" i="270"/>
  <c r="Y142" i="270"/>
  <c r="J142" i="270"/>
  <c r="Y141" i="270"/>
  <c r="J141" i="270"/>
  <c r="Y140" i="270"/>
  <c r="J140" i="270"/>
  <c r="X139" i="270"/>
  <c r="O129" i="270"/>
  <c r="K129" i="270"/>
  <c r="O128" i="270"/>
  <c r="K128" i="270"/>
  <c r="R127" i="270"/>
  <c r="J127" i="270"/>
  <c r="R126" i="270"/>
  <c r="J126" i="270"/>
  <c r="Y125" i="270"/>
  <c r="J125" i="270"/>
  <c r="Y124" i="270"/>
  <c r="J124" i="270"/>
  <c r="Y123" i="270"/>
  <c r="J123" i="270"/>
  <c r="Y122" i="270"/>
  <c r="J122" i="270"/>
  <c r="Y121" i="270"/>
  <c r="J121" i="270"/>
  <c r="Y120" i="270"/>
  <c r="J120" i="270"/>
  <c r="Y119" i="270"/>
  <c r="J119" i="270"/>
  <c r="Y118" i="270"/>
  <c r="J118" i="270"/>
  <c r="Y117" i="270"/>
  <c r="J117" i="270"/>
  <c r="Y116" i="270"/>
  <c r="J116" i="270"/>
  <c r="X115" i="270"/>
  <c r="O114" i="270"/>
  <c r="K114" i="270"/>
  <c r="Y113" i="270"/>
  <c r="J113" i="270"/>
  <c r="Y112" i="270"/>
  <c r="J112" i="270"/>
  <c r="Y111" i="270"/>
  <c r="J111" i="270"/>
  <c r="X110" i="270"/>
  <c r="K109" i="270"/>
  <c r="V108" i="270"/>
  <c r="M108" i="270"/>
  <c r="K108" i="270"/>
  <c r="V107" i="270"/>
  <c r="M107" i="270"/>
  <c r="K107" i="270"/>
  <c r="V106" i="270"/>
  <c r="M106" i="270"/>
  <c r="K106" i="270"/>
  <c r="V105" i="270"/>
  <c r="K105" i="270"/>
  <c r="K104" i="270"/>
  <c r="O103" i="270"/>
  <c r="K103" i="270"/>
  <c r="T102" i="270"/>
  <c r="J102" i="270"/>
  <c r="T101" i="270"/>
  <c r="J101" i="270"/>
  <c r="T100" i="270"/>
  <c r="J100" i="270"/>
  <c r="T99" i="270"/>
  <c r="J99" i="270"/>
  <c r="T98" i="270"/>
  <c r="J98" i="270"/>
  <c r="T97" i="270"/>
  <c r="J97" i="270"/>
  <c r="T96" i="270"/>
  <c r="J96" i="270"/>
  <c r="T95" i="270"/>
  <c r="J95" i="270"/>
  <c r="T94" i="270"/>
  <c r="J94" i="270"/>
  <c r="Y93" i="270"/>
  <c r="O92" i="270"/>
  <c r="K92" i="270"/>
  <c r="I91" i="270"/>
  <c r="O90" i="270"/>
  <c r="K90" i="270"/>
  <c r="I89" i="270"/>
  <c r="P88" i="270"/>
  <c r="N88" i="270"/>
  <c r="P87" i="270"/>
  <c r="N87" i="270"/>
  <c r="R86" i="270"/>
  <c r="Q86" i="270"/>
  <c r="S85" i="270"/>
  <c r="M85" i="270"/>
  <c r="K85" i="270"/>
  <c r="J85" i="270"/>
  <c r="S84" i="270"/>
  <c r="M84" i="270"/>
  <c r="K84" i="270"/>
  <c r="J84" i="270"/>
  <c r="I82" i="270"/>
  <c r="O80" i="270"/>
  <c r="K80" i="270"/>
  <c r="K79" i="270"/>
  <c r="K78" i="270"/>
  <c r="K77" i="270"/>
  <c r="K76" i="270"/>
  <c r="K75" i="270"/>
  <c r="K74" i="270"/>
  <c r="K73" i="270"/>
  <c r="K72" i="270"/>
  <c r="K71" i="270"/>
  <c r="K70" i="270"/>
  <c r="K69" i="270"/>
  <c r="K68" i="270"/>
  <c r="K67" i="270"/>
  <c r="X66" i="270"/>
  <c r="O64" i="270"/>
  <c r="K64" i="270"/>
  <c r="R63" i="270"/>
  <c r="Q63" i="270"/>
  <c r="R62" i="270"/>
  <c r="Q62" i="270"/>
  <c r="M62" i="270"/>
  <c r="R61" i="270"/>
  <c r="Q61" i="270"/>
  <c r="K60" i="270"/>
  <c r="R59" i="270"/>
  <c r="J59" i="270"/>
  <c r="R58" i="270"/>
  <c r="J58" i="270"/>
  <c r="R57" i="270"/>
  <c r="J57" i="270"/>
  <c r="R56" i="270"/>
  <c r="J56" i="270"/>
  <c r="X55" i="270"/>
  <c r="K54" i="270"/>
  <c r="K53" i="270"/>
  <c r="E53" i="270"/>
  <c r="K52" i="270"/>
  <c r="K51" i="270"/>
  <c r="O50" i="270"/>
  <c r="K50" i="270"/>
  <c r="K49" i="270"/>
  <c r="K48" i="270"/>
  <c r="X47" i="270"/>
  <c r="K46" i="270"/>
  <c r="K45" i="270"/>
  <c r="E45" i="270"/>
  <c r="F57" i="270" s="1"/>
  <c r="O44" i="270"/>
  <c r="K44" i="270"/>
  <c r="K43" i="270"/>
  <c r="O42" i="270"/>
  <c r="K42" i="270"/>
  <c r="K41" i="270"/>
  <c r="K40" i="270"/>
  <c r="X39" i="270"/>
  <c r="I38" i="270"/>
  <c r="K37" i="270"/>
  <c r="E37" i="270"/>
  <c r="K36" i="270"/>
  <c r="K35" i="270"/>
  <c r="K34" i="270"/>
  <c r="X33" i="270"/>
  <c r="I32" i="270"/>
  <c r="I31" i="270"/>
  <c r="Y30" i="270"/>
  <c r="M30" i="270"/>
  <c r="J30" i="270"/>
  <c r="Y29" i="270"/>
  <c r="M29" i="270"/>
  <c r="J29" i="270"/>
  <c r="K28" i="270"/>
  <c r="K26" i="270"/>
  <c r="I25" i="270"/>
  <c r="I24" i="270"/>
  <c r="Q23" i="270"/>
  <c r="K23" i="270"/>
  <c r="Q22" i="270"/>
  <c r="K22" i="270"/>
  <c r="Q21" i="270"/>
  <c r="K21" i="270"/>
  <c r="Q20" i="270"/>
  <c r="K20" i="270"/>
  <c r="Q19" i="270"/>
  <c r="K19" i="270"/>
  <c r="Q18" i="270"/>
  <c r="K18" i="270"/>
  <c r="Q17" i="270"/>
  <c r="K17" i="270"/>
  <c r="Q16" i="270"/>
  <c r="K16" i="270"/>
  <c r="Q15" i="270"/>
  <c r="K15" i="270"/>
  <c r="K14" i="270"/>
  <c r="O13" i="270"/>
  <c r="L13" i="270"/>
  <c r="K13" i="270"/>
  <c r="I12" i="270"/>
  <c r="F56" i="270" l="1"/>
  <c r="F58" i="270"/>
  <c r="X157" i="268" l="1"/>
  <c r="O154" i="268"/>
  <c r="K154" i="268"/>
  <c r="Y153" i="268"/>
  <c r="J153" i="268"/>
  <c r="Y152" i="268"/>
  <c r="J152" i="268"/>
  <c r="R150" i="268"/>
  <c r="Q150" i="268"/>
  <c r="R149" i="268"/>
  <c r="Q149" i="268"/>
  <c r="Y148" i="268"/>
  <c r="J148" i="268"/>
  <c r="Y147" i="268"/>
  <c r="J147" i="268"/>
  <c r="Y146" i="268"/>
  <c r="J146" i="268"/>
  <c r="Y145" i="268"/>
  <c r="J145" i="268"/>
  <c r="Y144" i="268"/>
  <c r="J144" i="268"/>
  <c r="Y143" i="268"/>
  <c r="J143" i="268"/>
  <c r="Y142" i="268"/>
  <c r="J142" i="268"/>
  <c r="Y141" i="268"/>
  <c r="J141" i="268"/>
  <c r="Y140" i="268"/>
  <c r="J140" i="268"/>
  <c r="X139" i="268"/>
  <c r="O129" i="268"/>
  <c r="K129" i="268"/>
  <c r="O128" i="268"/>
  <c r="K128" i="268"/>
  <c r="R127" i="268"/>
  <c r="J127" i="268"/>
  <c r="R126" i="268"/>
  <c r="J126" i="268"/>
  <c r="Y125" i="268"/>
  <c r="J125" i="268"/>
  <c r="Y124" i="268"/>
  <c r="J124" i="268"/>
  <c r="Y123" i="268"/>
  <c r="J123" i="268"/>
  <c r="Y122" i="268"/>
  <c r="J122" i="268"/>
  <c r="Y121" i="268"/>
  <c r="J121" i="268"/>
  <c r="Y120" i="268"/>
  <c r="J120" i="268"/>
  <c r="Y119" i="268"/>
  <c r="J119" i="268"/>
  <c r="Y118" i="268"/>
  <c r="J118" i="268"/>
  <c r="Y117" i="268"/>
  <c r="J117" i="268"/>
  <c r="Y116" i="268"/>
  <c r="J116" i="268"/>
  <c r="X115" i="268"/>
  <c r="O114" i="268"/>
  <c r="K114" i="268"/>
  <c r="Y113" i="268"/>
  <c r="J113" i="268"/>
  <c r="Y112" i="268"/>
  <c r="J112" i="268"/>
  <c r="Y111" i="268"/>
  <c r="J111" i="268"/>
  <c r="X110" i="268"/>
  <c r="K109" i="268"/>
  <c r="V108" i="268"/>
  <c r="M108" i="268"/>
  <c r="K108" i="268"/>
  <c r="V107" i="268"/>
  <c r="M107" i="268"/>
  <c r="K107" i="268"/>
  <c r="V106" i="268"/>
  <c r="M106" i="268"/>
  <c r="K106" i="268"/>
  <c r="V105" i="268"/>
  <c r="K105" i="268"/>
  <c r="K104" i="268"/>
  <c r="O103" i="268"/>
  <c r="K103" i="268"/>
  <c r="T102" i="268"/>
  <c r="J102" i="268"/>
  <c r="T101" i="268"/>
  <c r="J101" i="268"/>
  <c r="T100" i="268"/>
  <c r="J100" i="268"/>
  <c r="T99" i="268"/>
  <c r="J99" i="268"/>
  <c r="T98" i="268"/>
  <c r="J98" i="268"/>
  <c r="T97" i="268"/>
  <c r="J97" i="268"/>
  <c r="T96" i="268"/>
  <c r="J96" i="268"/>
  <c r="T95" i="268"/>
  <c r="J95" i="268"/>
  <c r="T94" i="268"/>
  <c r="J94" i="268"/>
  <c r="Y93" i="268"/>
  <c r="O92" i="268"/>
  <c r="K92" i="268"/>
  <c r="I91" i="268"/>
  <c r="O90" i="268"/>
  <c r="K90" i="268"/>
  <c r="I89" i="268"/>
  <c r="P88" i="268"/>
  <c r="N88" i="268"/>
  <c r="P87" i="268"/>
  <c r="N87" i="268"/>
  <c r="R86" i="268"/>
  <c r="Q86" i="268"/>
  <c r="S85" i="268"/>
  <c r="M85" i="268"/>
  <c r="K85" i="268"/>
  <c r="J85" i="268"/>
  <c r="S84" i="268"/>
  <c r="M84" i="268"/>
  <c r="K84" i="268"/>
  <c r="J84" i="268"/>
  <c r="I82" i="268"/>
  <c r="O80" i="268"/>
  <c r="K80" i="268"/>
  <c r="K79" i="268"/>
  <c r="K78" i="268"/>
  <c r="K77" i="268"/>
  <c r="K76" i="268"/>
  <c r="K75" i="268"/>
  <c r="K74" i="268"/>
  <c r="K73" i="268"/>
  <c r="K72" i="268"/>
  <c r="K71" i="268"/>
  <c r="K70" i="268"/>
  <c r="K69" i="268"/>
  <c r="K68" i="268"/>
  <c r="K67" i="268"/>
  <c r="X66" i="268"/>
  <c r="O64" i="268"/>
  <c r="K64" i="268"/>
  <c r="R63" i="268"/>
  <c r="Q63" i="268"/>
  <c r="R62" i="268"/>
  <c r="Q62" i="268"/>
  <c r="M62" i="268"/>
  <c r="R61" i="268"/>
  <c r="Q61" i="268"/>
  <c r="K60" i="268"/>
  <c r="R59" i="268"/>
  <c r="J59" i="268"/>
  <c r="R58" i="268"/>
  <c r="J58" i="268"/>
  <c r="R57" i="268"/>
  <c r="J57" i="268"/>
  <c r="R56" i="268"/>
  <c r="J56" i="268"/>
  <c r="X55" i="268"/>
  <c r="K54" i="268"/>
  <c r="K53" i="268"/>
  <c r="E53" i="268"/>
  <c r="K52" i="268"/>
  <c r="K51" i="268"/>
  <c r="O50" i="268"/>
  <c r="K50" i="268"/>
  <c r="K49" i="268"/>
  <c r="K48" i="268"/>
  <c r="X47" i="268"/>
  <c r="K46" i="268"/>
  <c r="K45" i="268"/>
  <c r="E45" i="268"/>
  <c r="O44" i="268"/>
  <c r="K44" i="268"/>
  <c r="K43" i="268"/>
  <c r="O42" i="268"/>
  <c r="K42" i="268"/>
  <c r="K41" i="268"/>
  <c r="K40" i="268"/>
  <c r="X39" i="268"/>
  <c r="I38" i="268"/>
  <c r="K37" i="268"/>
  <c r="E37" i="268"/>
  <c r="K36" i="268"/>
  <c r="K35" i="268"/>
  <c r="K34" i="268"/>
  <c r="X33" i="268"/>
  <c r="I32" i="268"/>
  <c r="I31" i="268"/>
  <c r="Y30" i="268"/>
  <c r="M30" i="268"/>
  <c r="J30" i="268"/>
  <c r="Y29" i="268"/>
  <c r="M29" i="268"/>
  <c r="J29" i="268"/>
  <c r="K28" i="268"/>
  <c r="K26" i="268"/>
  <c r="I25" i="268"/>
  <c r="I24" i="268"/>
  <c r="Q23" i="268"/>
  <c r="K23" i="268"/>
  <c r="Q22" i="268"/>
  <c r="K22" i="268"/>
  <c r="Q21" i="268"/>
  <c r="K21" i="268"/>
  <c r="Q20" i="268"/>
  <c r="K20" i="268"/>
  <c r="Q19" i="268"/>
  <c r="K19" i="268"/>
  <c r="Q18" i="268"/>
  <c r="K18" i="268"/>
  <c r="Q17" i="268"/>
  <c r="K17" i="268"/>
  <c r="Q16" i="268"/>
  <c r="K16" i="268"/>
  <c r="Q15" i="268"/>
  <c r="K15" i="268"/>
  <c r="K14" i="268"/>
  <c r="O13" i="268"/>
  <c r="L13" i="268"/>
  <c r="K13" i="268"/>
  <c r="I12" i="268"/>
  <c r="F57" i="268" l="1"/>
  <c r="F56" i="268"/>
  <c r="X156" i="267" l="1"/>
  <c r="O154" i="267"/>
  <c r="K154" i="267"/>
  <c r="Y153" i="267"/>
  <c r="J153" i="267"/>
  <c r="Y152" i="267"/>
  <c r="J152" i="267"/>
  <c r="R150" i="267"/>
  <c r="Q150" i="267"/>
  <c r="R149" i="267"/>
  <c r="Q149" i="267"/>
  <c r="Y148" i="267"/>
  <c r="J148" i="267"/>
  <c r="Y147" i="267"/>
  <c r="J147" i="267"/>
  <c r="Y146" i="267"/>
  <c r="J146" i="267"/>
  <c r="Y145" i="267"/>
  <c r="J145" i="267"/>
  <c r="Y144" i="267"/>
  <c r="J144" i="267"/>
  <c r="Y143" i="267"/>
  <c r="J143" i="267"/>
  <c r="Y142" i="267"/>
  <c r="J142" i="267"/>
  <c r="Y141" i="267"/>
  <c r="J141" i="267"/>
  <c r="Y140" i="267"/>
  <c r="J140" i="267"/>
  <c r="X139" i="267"/>
  <c r="Y138" i="267"/>
  <c r="J138" i="267"/>
  <c r="O136" i="267"/>
  <c r="K136" i="267"/>
  <c r="Y135" i="267"/>
  <c r="J135" i="267"/>
  <c r="Y134" i="267"/>
  <c r="J134" i="267"/>
  <c r="Y133" i="267"/>
  <c r="J133" i="267"/>
  <c r="Y132" i="267"/>
  <c r="J132" i="267"/>
  <c r="R131" i="267"/>
  <c r="J131" i="267"/>
  <c r="X130" i="267"/>
  <c r="O129" i="267"/>
  <c r="K129" i="267"/>
  <c r="O128" i="267"/>
  <c r="K128" i="267"/>
  <c r="R127" i="267"/>
  <c r="J127" i="267"/>
  <c r="R126" i="267"/>
  <c r="J126" i="267"/>
  <c r="Y125" i="267"/>
  <c r="J125" i="267"/>
  <c r="Y124" i="267"/>
  <c r="J124" i="267"/>
  <c r="Y123" i="267"/>
  <c r="J123" i="267"/>
  <c r="Y122" i="267"/>
  <c r="J122" i="267"/>
  <c r="Y121" i="267"/>
  <c r="J121" i="267"/>
  <c r="Y120" i="267"/>
  <c r="J120" i="267"/>
  <c r="Y119" i="267"/>
  <c r="J119" i="267"/>
  <c r="Y118" i="267"/>
  <c r="J118" i="267"/>
  <c r="Y117" i="267"/>
  <c r="J117" i="267"/>
  <c r="Y116" i="267"/>
  <c r="J116" i="267"/>
  <c r="X115" i="267"/>
  <c r="O114" i="267"/>
  <c r="K114" i="267"/>
  <c r="Y113" i="267"/>
  <c r="J113" i="267"/>
  <c r="Y112" i="267"/>
  <c r="J112" i="267"/>
  <c r="Y111" i="267"/>
  <c r="J111" i="267"/>
  <c r="X110" i="267"/>
  <c r="K109" i="267"/>
  <c r="V108" i="267"/>
  <c r="M108" i="267"/>
  <c r="K108" i="267"/>
  <c r="V107" i="267"/>
  <c r="M107" i="267"/>
  <c r="K107" i="267"/>
  <c r="V106" i="267"/>
  <c r="M106" i="267"/>
  <c r="K106" i="267"/>
  <c r="V105" i="267"/>
  <c r="K105" i="267"/>
  <c r="K104" i="267"/>
  <c r="O103" i="267"/>
  <c r="K103" i="267"/>
  <c r="T102" i="267"/>
  <c r="J102" i="267"/>
  <c r="T101" i="267"/>
  <c r="J101" i="267"/>
  <c r="T100" i="267"/>
  <c r="J100" i="267"/>
  <c r="T99" i="267"/>
  <c r="J99" i="267"/>
  <c r="T98" i="267"/>
  <c r="J98" i="267"/>
  <c r="T97" i="267"/>
  <c r="J97" i="267"/>
  <c r="T96" i="267"/>
  <c r="J96" i="267"/>
  <c r="T95" i="267"/>
  <c r="J95" i="267"/>
  <c r="T94" i="267"/>
  <c r="J94" i="267"/>
  <c r="Y93" i="267"/>
  <c r="O92" i="267"/>
  <c r="K92" i="267"/>
  <c r="I91" i="267"/>
  <c r="O90" i="267"/>
  <c r="K90" i="267"/>
  <c r="I89" i="267"/>
  <c r="P88" i="267"/>
  <c r="N88" i="267"/>
  <c r="P87" i="267"/>
  <c r="N87" i="267"/>
  <c r="R86" i="267"/>
  <c r="Q86" i="267"/>
  <c r="S85" i="267"/>
  <c r="M85" i="267"/>
  <c r="K85" i="267"/>
  <c r="J85" i="267"/>
  <c r="S84" i="267"/>
  <c r="M84" i="267"/>
  <c r="K84" i="267"/>
  <c r="J84" i="267"/>
  <c r="I82" i="267"/>
  <c r="O80" i="267"/>
  <c r="K80" i="267"/>
  <c r="K79" i="267"/>
  <c r="K78" i="267"/>
  <c r="K77" i="267"/>
  <c r="K76" i="267"/>
  <c r="K75" i="267"/>
  <c r="K74" i="267"/>
  <c r="K73" i="267"/>
  <c r="K72" i="267"/>
  <c r="K71" i="267"/>
  <c r="K70" i="267"/>
  <c r="K69" i="267"/>
  <c r="K68" i="267"/>
  <c r="K67" i="267"/>
  <c r="X66" i="267"/>
  <c r="O64" i="267"/>
  <c r="K64" i="267"/>
  <c r="R63" i="267"/>
  <c r="Q63" i="267"/>
  <c r="R62" i="267"/>
  <c r="Q62" i="267"/>
  <c r="M62" i="267"/>
  <c r="R61" i="267"/>
  <c r="Q61" i="267"/>
  <c r="K60" i="267"/>
  <c r="R59" i="267"/>
  <c r="J59" i="267"/>
  <c r="R58" i="267"/>
  <c r="J58" i="267"/>
  <c r="R57" i="267"/>
  <c r="J57" i="267"/>
  <c r="R56" i="267"/>
  <c r="J56" i="267"/>
  <c r="X55" i="267"/>
  <c r="K54" i="267"/>
  <c r="K53" i="267"/>
  <c r="K52" i="267"/>
  <c r="K51" i="267"/>
  <c r="O50" i="267"/>
  <c r="K50" i="267"/>
  <c r="K49" i="267"/>
  <c r="K48" i="267"/>
  <c r="X47" i="267"/>
  <c r="K46" i="267"/>
  <c r="K45" i="267"/>
  <c r="E45" i="267"/>
  <c r="O44" i="267"/>
  <c r="K44" i="267"/>
  <c r="K43" i="267"/>
  <c r="O42" i="267"/>
  <c r="K42" i="267"/>
  <c r="K41" i="267"/>
  <c r="K40" i="267"/>
  <c r="X39" i="267"/>
  <c r="I38" i="267"/>
  <c r="K37" i="267"/>
  <c r="E37" i="267"/>
  <c r="K36" i="267"/>
  <c r="K35" i="267"/>
  <c r="K34" i="267"/>
  <c r="X33" i="267"/>
  <c r="I32" i="267"/>
  <c r="I31" i="267"/>
  <c r="Y30" i="267"/>
  <c r="M30" i="267"/>
  <c r="J30" i="267"/>
  <c r="Y29" i="267"/>
  <c r="M29" i="267"/>
  <c r="J29" i="267"/>
  <c r="K28" i="267"/>
  <c r="K26" i="267"/>
  <c r="I25" i="267"/>
  <c r="I24" i="267"/>
  <c r="Q23" i="267"/>
  <c r="K23" i="267"/>
  <c r="Q22" i="267"/>
  <c r="K22" i="267"/>
  <c r="Q21" i="267"/>
  <c r="K21" i="267"/>
  <c r="Q20" i="267"/>
  <c r="K20" i="267"/>
  <c r="Q19" i="267"/>
  <c r="K19" i="267"/>
  <c r="Q18" i="267"/>
  <c r="K18" i="267"/>
  <c r="Q17" i="267"/>
  <c r="K17" i="267"/>
  <c r="Q16" i="267"/>
  <c r="K16" i="267"/>
  <c r="Q15" i="267"/>
  <c r="K15" i="267"/>
  <c r="K14" i="267"/>
  <c r="O13" i="267"/>
  <c r="L13" i="267"/>
  <c r="K13" i="267"/>
  <c r="I12" i="267"/>
  <c r="E53" i="244"/>
  <c r="E37" i="258"/>
  <c r="E49" i="267" l="1"/>
  <c r="F57" i="267"/>
  <c r="E53" i="267" l="1"/>
  <c r="F56" i="267" l="1"/>
  <c r="F58" i="267"/>
  <c r="X156" i="266"/>
  <c r="O154" i="266"/>
  <c r="K154" i="266"/>
  <c r="Y153" i="266"/>
  <c r="J153" i="266"/>
  <c r="Y152" i="266"/>
  <c r="J152" i="266"/>
  <c r="R150" i="266"/>
  <c r="Q150" i="266"/>
  <c r="R149" i="266"/>
  <c r="Q149" i="266"/>
  <c r="Y148" i="266"/>
  <c r="J148" i="266"/>
  <c r="Y147" i="266"/>
  <c r="J147" i="266"/>
  <c r="Y146" i="266"/>
  <c r="J146" i="266"/>
  <c r="Y145" i="266"/>
  <c r="J145" i="266"/>
  <c r="Y144" i="266"/>
  <c r="J144" i="266"/>
  <c r="Y143" i="266"/>
  <c r="J143" i="266"/>
  <c r="Y142" i="266"/>
  <c r="J142" i="266"/>
  <c r="Y141" i="266"/>
  <c r="J141" i="266"/>
  <c r="Y140" i="266"/>
  <c r="J140" i="266"/>
  <c r="X139" i="266"/>
  <c r="Y138" i="266"/>
  <c r="J138" i="266"/>
  <c r="O136" i="266"/>
  <c r="K136" i="266"/>
  <c r="Y135" i="266"/>
  <c r="J135" i="266"/>
  <c r="Y134" i="266"/>
  <c r="J134" i="266"/>
  <c r="Y133" i="266"/>
  <c r="J133" i="266"/>
  <c r="Y132" i="266"/>
  <c r="J132" i="266"/>
  <c r="R131" i="266"/>
  <c r="J131" i="266"/>
  <c r="X130" i="266"/>
  <c r="O129" i="266"/>
  <c r="K129" i="266"/>
  <c r="O128" i="266"/>
  <c r="K128" i="266"/>
  <c r="R127" i="266"/>
  <c r="J127" i="266"/>
  <c r="R126" i="266"/>
  <c r="J126" i="266"/>
  <c r="Y125" i="266"/>
  <c r="J125" i="266"/>
  <c r="Y124" i="266"/>
  <c r="J124" i="266"/>
  <c r="Y123" i="266"/>
  <c r="J123" i="266"/>
  <c r="Y122" i="266"/>
  <c r="J122" i="266"/>
  <c r="Y121" i="266"/>
  <c r="J121" i="266"/>
  <c r="Y120" i="266"/>
  <c r="J120" i="266"/>
  <c r="Y119" i="266"/>
  <c r="J119" i="266"/>
  <c r="Y118" i="266"/>
  <c r="J118" i="266"/>
  <c r="Y117" i="266"/>
  <c r="J117" i="266"/>
  <c r="Y116" i="266"/>
  <c r="J116" i="266"/>
  <c r="X115" i="266"/>
  <c r="O114" i="266"/>
  <c r="K114" i="266"/>
  <c r="Y113" i="266"/>
  <c r="J113" i="266"/>
  <c r="Y112" i="266"/>
  <c r="J112" i="266"/>
  <c r="Y111" i="266"/>
  <c r="J111" i="266"/>
  <c r="X110" i="266"/>
  <c r="K109" i="266"/>
  <c r="V108" i="266"/>
  <c r="M108" i="266"/>
  <c r="K108" i="266"/>
  <c r="V107" i="266"/>
  <c r="M107" i="266"/>
  <c r="K107" i="266"/>
  <c r="V106" i="266"/>
  <c r="M106" i="266"/>
  <c r="K106" i="266"/>
  <c r="V105" i="266"/>
  <c r="K105" i="266"/>
  <c r="K104" i="266"/>
  <c r="O103" i="266"/>
  <c r="K103" i="266"/>
  <c r="T102" i="266"/>
  <c r="J102" i="266"/>
  <c r="T101" i="266"/>
  <c r="J101" i="266"/>
  <c r="T100" i="266"/>
  <c r="J100" i="266"/>
  <c r="T99" i="266"/>
  <c r="J99" i="266"/>
  <c r="T98" i="266"/>
  <c r="J98" i="266"/>
  <c r="T97" i="266"/>
  <c r="J97" i="266"/>
  <c r="T96" i="266"/>
  <c r="J96" i="266"/>
  <c r="T95" i="266"/>
  <c r="J95" i="266"/>
  <c r="T94" i="266"/>
  <c r="J94" i="266"/>
  <c r="Y93" i="266"/>
  <c r="O92" i="266"/>
  <c r="K92" i="266"/>
  <c r="I91" i="266"/>
  <c r="O90" i="266"/>
  <c r="K90" i="266"/>
  <c r="I89" i="266"/>
  <c r="P88" i="266"/>
  <c r="N88" i="266"/>
  <c r="P87" i="266"/>
  <c r="N87" i="266"/>
  <c r="R86" i="266"/>
  <c r="Q86" i="266"/>
  <c r="S85" i="266"/>
  <c r="M85" i="266"/>
  <c r="K85" i="266"/>
  <c r="J85" i="266"/>
  <c r="S84" i="266"/>
  <c r="M84" i="266"/>
  <c r="K84" i="266"/>
  <c r="J84" i="266"/>
  <c r="I82" i="266"/>
  <c r="O80" i="266"/>
  <c r="K80" i="266"/>
  <c r="K79" i="266"/>
  <c r="K78" i="266"/>
  <c r="K77" i="266"/>
  <c r="K76" i="266"/>
  <c r="K75" i="266"/>
  <c r="K74" i="266"/>
  <c r="K73" i="266"/>
  <c r="K72" i="266"/>
  <c r="K71" i="266"/>
  <c r="K70" i="266"/>
  <c r="K69" i="266"/>
  <c r="K68" i="266"/>
  <c r="K67" i="266"/>
  <c r="X66" i="266"/>
  <c r="O64" i="266"/>
  <c r="K64" i="266"/>
  <c r="R63" i="266"/>
  <c r="Q63" i="266"/>
  <c r="R62" i="266"/>
  <c r="Q62" i="266"/>
  <c r="M62" i="266"/>
  <c r="R61" i="266"/>
  <c r="Q61" i="266"/>
  <c r="K60" i="266"/>
  <c r="R59" i="266"/>
  <c r="J59" i="266"/>
  <c r="R58" i="266"/>
  <c r="J58" i="266"/>
  <c r="R57" i="266"/>
  <c r="J57" i="266"/>
  <c r="R56" i="266"/>
  <c r="J56" i="266"/>
  <c r="X55" i="266"/>
  <c r="K54" i="266"/>
  <c r="K53" i="266"/>
  <c r="E53" i="266"/>
  <c r="F56" i="266" s="1"/>
  <c r="K52" i="266"/>
  <c r="K51" i="266"/>
  <c r="O50" i="266"/>
  <c r="K50" i="266"/>
  <c r="K49" i="266"/>
  <c r="K48" i="266"/>
  <c r="X47" i="266"/>
  <c r="K46" i="266"/>
  <c r="K45" i="266"/>
  <c r="O44" i="266"/>
  <c r="K44" i="266"/>
  <c r="K43" i="266"/>
  <c r="O42" i="266"/>
  <c r="K42" i="266"/>
  <c r="K41" i="266"/>
  <c r="K40" i="266"/>
  <c r="X39" i="266"/>
  <c r="I38" i="266"/>
  <c r="K37" i="266"/>
  <c r="E37" i="266"/>
  <c r="K36" i="266"/>
  <c r="K35" i="266"/>
  <c r="K34" i="266"/>
  <c r="X33" i="266"/>
  <c r="I32" i="266"/>
  <c r="I31" i="266"/>
  <c r="Y30" i="266"/>
  <c r="M30" i="266"/>
  <c r="J30" i="266"/>
  <c r="Y29" i="266"/>
  <c r="M29" i="266"/>
  <c r="J29" i="266"/>
  <c r="K28" i="266"/>
  <c r="K26" i="266"/>
  <c r="I25" i="266"/>
  <c r="I24" i="266"/>
  <c r="Q23" i="266"/>
  <c r="K23" i="266"/>
  <c r="Q22" i="266"/>
  <c r="K22" i="266"/>
  <c r="Q21" i="266"/>
  <c r="K21" i="266"/>
  <c r="Q20" i="266"/>
  <c r="K20" i="266"/>
  <c r="Q19" i="266"/>
  <c r="K19" i="266"/>
  <c r="Q18" i="266"/>
  <c r="K18" i="266"/>
  <c r="Q17" i="266"/>
  <c r="K17" i="266"/>
  <c r="Q16" i="266"/>
  <c r="K16" i="266"/>
  <c r="Q15" i="266"/>
  <c r="K15" i="266"/>
  <c r="K14" i="266"/>
  <c r="O13" i="266"/>
  <c r="L13" i="266"/>
  <c r="K13" i="266"/>
  <c r="I12" i="266"/>
  <c r="F58" i="266" l="1"/>
  <c r="X156" i="265" l="1"/>
  <c r="O154" i="265"/>
  <c r="K154" i="265"/>
  <c r="Y153" i="265"/>
  <c r="J153" i="265"/>
  <c r="Y152" i="265"/>
  <c r="J152" i="265"/>
  <c r="R150" i="265"/>
  <c r="Q150" i="265"/>
  <c r="R149" i="265"/>
  <c r="Q149" i="265"/>
  <c r="J149" i="265"/>
  <c r="Y148" i="265"/>
  <c r="J148" i="265"/>
  <c r="Y147" i="265"/>
  <c r="J147" i="265"/>
  <c r="Y146" i="265"/>
  <c r="J146" i="265"/>
  <c r="Y145" i="265"/>
  <c r="J145" i="265"/>
  <c r="Y144" i="265"/>
  <c r="J144" i="265"/>
  <c r="Y143" i="265"/>
  <c r="J143" i="265"/>
  <c r="Y142" i="265"/>
  <c r="J142" i="265"/>
  <c r="Y141" i="265"/>
  <c r="J141" i="265"/>
  <c r="Y140" i="265"/>
  <c r="J140" i="265"/>
  <c r="X139" i="265"/>
  <c r="Y138" i="265"/>
  <c r="J138" i="265"/>
  <c r="O136" i="265"/>
  <c r="K136" i="265"/>
  <c r="Y135" i="265"/>
  <c r="J135" i="265"/>
  <c r="Y134" i="265"/>
  <c r="J134" i="265"/>
  <c r="Y133" i="265"/>
  <c r="J133" i="265"/>
  <c r="Y132" i="265"/>
  <c r="J132" i="265"/>
  <c r="R131" i="265"/>
  <c r="J131" i="265"/>
  <c r="X130" i="265"/>
  <c r="O129" i="265"/>
  <c r="K129" i="265"/>
  <c r="O128" i="265"/>
  <c r="K128" i="265"/>
  <c r="R127" i="265"/>
  <c r="J127" i="265"/>
  <c r="R126" i="265"/>
  <c r="J126" i="265"/>
  <c r="Y125" i="265"/>
  <c r="J125" i="265"/>
  <c r="Y124" i="265"/>
  <c r="J124" i="265"/>
  <c r="Y123" i="265"/>
  <c r="J123" i="265"/>
  <c r="Y122" i="265"/>
  <c r="J122" i="265"/>
  <c r="Y121" i="265"/>
  <c r="J121" i="265"/>
  <c r="Y120" i="265"/>
  <c r="J120" i="265"/>
  <c r="Y119" i="265"/>
  <c r="J119" i="265"/>
  <c r="Y118" i="265"/>
  <c r="J118" i="265"/>
  <c r="Y117" i="265"/>
  <c r="J117" i="265"/>
  <c r="Y116" i="265"/>
  <c r="J116" i="265"/>
  <c r="X115" i="265"/>
  <c r="O114" i="265"/>
  <c r="K114" i="265"/>
  <c r="Y113" i="265"/>
  <c r="J113" i="265"/>
  <c r="Y112" i="265"/>
  <c r="J112" i="265"/>
  <c r="Y111" i="265"/>
  <c r="J111" i="265"/>
  <c r="X110" i="265"/>
  <c r="K109" i="265"/>
  <c r="V108" i="265"/>
  <c r="M108" i="265"/>
  <c r="K108" i="265"/>
  <c r="V107" i="265"/>
  <c r="M107" i="265"/>
  <c r="K107" i="265"/>
  <c r="V106" i="265"/>
  <c r="M106" i="265"/>
  <c r="K106" i="265"/>
  <c r="V105" i="265"/>
  <c r="K105" i="265"/>
  <c r="K104" i="265"/>
  <c r="O103" i="265"/>
  <c r="K103" i="265"/>
  <c r="T102" i="265"/>
  <c r="J102" i="265"/>
  <c r="T101" i="265"/>
  <c r="J101" i="265"/>
  <c r="T100" i="265"/>
  <c r="J100" i="265"/>
  <c r="T99" i="265"/>
  <c r="J99" i="265"/>
  <c r="T98" i="265"/>
  <c r="J98" i="265"/>
  <c r="T97" i="265"/>
  <c r="J97" i="265"/>
  <c r="T96" i="265"/>
  <c r="J96" i="265"/>
  <c r="T95" i="265"/>
  <c r="J95" i="265"/>
  <c r="T94" i="265"/>
  <c r="J94" i="265"/>
  <c r="Y93" i="265"/>
  <c r="O92" i="265"/>
  <c r="K92" i="265"/>
  <c r="I91" i="265"/>
  <c r="O90" i="265"/>
  <c r="K90" i="265"/>
  <c r="I89" i="265"/>
  <c r="P88" i="265"/>
  <c r="N88" i="265"/>
  <c r="P87" i="265"/>
  <c r="N87" i="265"/>
  <c r="R86" i="265"/>
  <c r="Q86" i="265"/>
  <c r="S85" i="265"/>
  <c r="M85" i="265"/>
  <c r="K85" i="265"/>
  <c r="J85" i="265"/>
  <c r="S84" i="265"/>
  <c r="M84" i="265"/>
  <c r="K84" i="265"/>
  <c r="J84" i="265"/>
  <c r="I82" i="265"/>
  <c r="O80" i="265"/>
  <c r="K80" i="265"/>
  <c r="K79" i="265"/>
  <c r="K78" i="265"/>
  <c r="K77" i="265"/>
  <c r="K76" i="265"/>
  <c r="K75" i="265"/>
  <c r="K74" i="265"/>
  <c r="K73" i="265"/>
  <c r="K72" i="265"/>
  <c r="K71" i="265"/>
  <c r="K70" i="265"/>
  <c r="K69" i="265"/>
  <c r="K68" i="265"/>
  <c r="K67" i="265"/>
  <c r="X66" i="265"/>
  <c r="O64" i="265"/>
  <c r="K64" i="265"/>
  <c r="R63" i="265"/>
  <c r="Q63" i="265"/>
  <c r="R62" i="265"/>
  <c r="Q62" i="265"/>
  <c r="M62" i="265"/>
  <c r="R61" i="265"/>
  <c r="Q61" i="265"/>
  <c r="K60" i="265"/>
  <c r="R59" i="265"/>
  <c r="J59" i="265"/>
  <c r="R58" i="265"/>
  <c r="J58" i="265"/>
  <c r="R57" i="265"/>
  <c r="J57" i="265"/>
  <c r="R56" i="265"/>
  <c r="J56" i="265"/>
  <c r="X55" i="265"/>
  <c r="K54" i="265"/>
  <c r="K53" i="265"/>
  <c r="E53" i="265"/>
  <c r="K52" i="265"/>
  <c r="K51" i="265"/>
  <c r="O50" i="265"/>
  <c r="K50" i="265"/>
  <c r="K49" i="265"/>
  <c r="K48" i="265"/>
  <c r="X47" i="265"/>
  <c r="K46" i="265"/>
  <c r="K45" i="265"/>
  <c r="E45" i="265"/>
  <c r="O44" i="265"/>
  <c r="K44" i="265"/>
  <c r="K43" i="265"/>
  <c r="O42" i="265"/>
  <c r="K42" i="265"/>
  <c r="K41" i="265"/>
  <c r="K40" i="265"/>
  <c r="X39" i="265"/>
  <c r="I38" i="265"/>
  <c r="K37" i="265"/>
  <c r="E37" i="265"/>
  <c r="K36" i="265"/>
  <c r="K35" i="265"/>
  <c r="K34" i="265"/>
  <c r="X33" i="265"/>
  <c r="I32" i="265"/>
  <c r="I31" i="265"/>
  <c r="Y30" i="265"/>
  <c r="M30" i="265"/>
  <c r="J30" i="265"/>
  <c r="Y29" i="265"/>
  <c r="M29" i="265"/>
  <c r="J29" i="265"/>
  <c r="K28" i="265"/>
  <c r="K26" i="265"/>
  <c r="I25" i="265"/>
  <c r="I24" i="265"/>
  <c r="Q23" i="265"/>
  <c r="K23" i="265"/>
  <c r="Q22" i="265"/>
  <c r="K22" i="265"/>
  <c r="Q21" i="265"/>
  <c r="K21" i="265"/>
  <c r="Q20" i="265"/>
  <c r="K20" i="265"/>
  <c r="Q19" i="265"/>
  <c r="K19" i="265"/>
  <c r="Q18" i="265"/>
  <c r="K18" i="265"/>
  <c r="Q17" i="265"/>
  <c r="K17" i="265"/>
  <c r="Q16" i="265"/>
  <c r="K16" i="265"/>
  <c r="Q15" i="265"/>
  <c r="K15" i="265"/>
  <c r="K14" i="265"/>
  <c r="O13" i="265"/>
  <c r="L13" i="265"/>
  <c r="K13" i="265"/>
  <c r="I12" i="265"/>
  <c r="F56" i="265" l="1"/>
  <c r="F58" i="265"/>
  <c r="X156" i="264"/>
  <c r="O154" i="264"/>
  <c r="K154" i="264"/>
  <c r="Y153" i="264"/>
  <c r="J153" i="264"/>
  <c r="Y152" i="264"/>
  <c r="J152" i="264"/>
  <c r="R150" i="264"/>
  <c r="Q150" i="264"/>
  <c r="R149" i="264"/>
  <c r="Q149" i="264"/>
  <c r="Y148" i="264"/>
  <c r="J148" i="264"/>
  <c r="Y147" i="264"/>
  <c r="J147" i="264"/>
  <c r="Y146" i="264"/>
  <c r="J146" i="264"/>
  <c r="Y145" i="264"/>
  <c r="J145" i="264"/>
  <c r="Y144" i="264"/>
  <c r="J144" i="264"/>
  <c r="Y143" i="264"/>
  <c r="J143" i="264"/>
  <c r="Y142" i="264"/>
  <c r="J142" i="264"/>
  <c r="Y141" i="264"/>
  <c r="J141" i="264"/>
  <c r="Y140" i="264"/>
  <c r="J140" i="264"/>
  <c r="X139" i="264"/>
  <c r="Y138" i="264"/>
  <c r="J138" i="264"/>
  <c r="O136" i="264"/>
  <c r="K136" i="264"/>
  <c r="Y135" i="264"/>
  <c r="J135" i="264"/>
  <c r="Y134" i="264"/>
  <c r="J134" i="264"/>
  <c r="Y133" i="264"/>
  <c r="J133" i="264"/>
  <c r="Y132" i="264"/>
  <c r="J132" i="264"/>
  <c r="R131" i="264"/>
  <c r="J131" i="264"/>
  <c r="X130" i="264"/>
  <c r="O129" i="264"/>
  <c r="K129" i="264"/>
  <c r="O128" i="264"/>
  <c r="K128" i="264"/>
  <c r="R127" i="264"/>
  <c r="J127" i="264"/>
  <c r="R126" i="264"/>
  <c r="J126" i="264"/>
  <c r="Y125" i="264"/>
  <c r="J125" i="264"/>
  <c r="Y124" i="264"/>
  <c r="J124" i="264"/>
  <c r="Y123" i="264"/>
  <c r="J123" i="264"/>
  <c r="Y122" i="264"/>
  <c r="J122" i="264"/>
  <c r="Y121" i="264"/>
  <c r="J121" i="264"/>
  <c r="Y120" i="264"/>
  <c r="J120" i="264"/>
  <c r="Y119" i="264"/>
  <c r="J119" i="264"/>
  <c r="Y118" i="264"/>
  <c r="J118" i="264"/>
  <c r="Y117" i="264"/>
  <c r="J117" i="264"/>
  <c r="Y116" i="264"/>
  <c r="J116" i="264"/>
  <c r="X115" i="264"/>
  <c r="O114" i="264"/>
  <c r="K114" i="264"/>
  <c r="Y113" i="264"/>
  <c r="J113" i="264"/>
  <c r="Y112" i="264"/>
  <c r="J112" i="264"/>
  <c r="Y111" i="264"/>
  <c r="J111" i="264"/>
  <c r="X110" i="264"/>
  <c r="K109" i="264"/>
  <c r="V108" i="264"/>
  <c r="M108" i="264"/>
  <c r="K108" i="264"/>
  <c r="V107" i="264"/>
  <c r="M107" i="264"/>
  <c r="K107" i="264"/>
  <c r="V106" i="264"/>
  <c r="M106" i="264"/>
  <c r="K106" i="264"/>
  <c r="V105" i="264"/>
  <c r="K105" i="264"/>
  <c r="K104" i="264"/>
  <c r="O103" i="264"/>
  <c r="K103" i="264"/>
  <c r="T102" i="264"/>
  <c r="J102" i="264"/>
  <c r="T101" i="264"/>
  <c r="J101" i="264"/>
  <c r="T100" i="264"/>
  <c r="J100" i="264"/>
  <c r="T99" i="264"/>
  <c r="J99" i="264"/>
  <c r="T98" i="264"/>
  <c r="J98" i="264"/>
  <c r="T97" i="264"/>
  <c r="J97" i="264"/>
  <c r="T96" i="264"/>
  <c r="J96" i="264"/>
  <c r="T95" i="264"/>
  <c r="J95" i="264"/>
  <c r="T94" i="264"/>
  <c r="J94" i="264"/>
  <c r="Y93" i="264"/>
  <c r="O92" i="264"/>
  <c r="K92" i="264"/>
  <c r="I91" i="264"/>
  <c r="O90" i="264"/>
  <c r="K90" i="264"/>
  <c r="I89" i="264"/>
  <c r="P88" i="264"/>
  <c r="N88" i="264"/>
  <c r="P87" i="264"/>
  <c r="N87" i="264"/>
  <c r="R86" i="264"/>
  <c r="Q86" i="264"/>
  <c r="S85" i="264"/>
  <c r="M85" i="264"/>
  <c r="K85" i="264"/>
  <c r="J85" i="264"/>
  <c r="S84" i="264"/>
  <c r="M84" i="264"/>
  <c r="K84" i="264"/>
  <c r="J84" i="264"/>
  <c r="I82" i="264"/>
  <c r="O80" i="264"/>
  <c r="K80" i="264"/>
  <c r="K79" i="264"/>
  <c r="K78" i="264"/>
  <c r="K77" i="264"/>
  <c r="K76" i="264"/>
  <c r="K75" i="264"/>
  <c r="K74" i="264"/>
  <c r="K73" i="264"/>
  <c r="K72" i="264"/>
  <c r="K71" i="264"/>
  <c r="K70" i="264"/>
  <c r="K69" i="264"/>
  <c r="K68" i="264"/>
  <c r="K67" i="264"/>
  <c r="X66" i="264"/>
  <c r="O64" i="264"/>
  <c r="K64" i="264"/>
  <c r="R63" i="264"/>
  <c r="Q63" i="264"/>
  <c r="R62" i="264"/>
  <c r="Q62" i="264"/>
  <c r="M62" i="264"/>
  <c r="R61" i="264"/>
  <c r="Q61" i="264"/>
  <c r="K60" i="264"/>
  <c r="R59" i="264"/>
  <c r="J59" i="264"/>
  <c r="R58" i="264"/>
  <c r="J58" i="264"/>
  <c r="R57" i="264"/>
  <c r="J57" i="264"/>
  <c r="R56" i="264"/>
  <c r="J56" i="264"/>
  <c r="X55" i="264"/>
  <c r="K54" i="264"/>
  <c r="K53" i="264"/>
  <c r="E53" i="264"/>
  <c r="K52" i="264"/>
  <c r="K51" i="264"/>
  <c r="O50" i="264"/>
  <c r="K50" i="264"/>
  <c r="K49" i="264"/>
  <c r="K48" i="264"/>
  <c r="X47" i="264"/>
  <c r="K46" i="264"/>
  <c r="K45" i="264"/>
  <c r="E45" i="264"/>
  <c r="O44" i="264"/>
  <c r="K44" i="264"/>
  <c r="K43" i="264"/>
  <c r="O42" i="264"/>
  <c r="K42" i="264"/>
  <c r="K41" i="264"/>
  <c r="K40" i="264"/>
  <c r="X39" i="264"/>
  <c r="I38" i="264"/>
  <c r="K37" i="264"/>
  <c r="E37" i="264"/>
  <c r="K36" i="264"/>
  <c r="K35" i="264"/>
  <c r="K34" i="264"/>
  <c r="X33" i="264"/>
  <c r="I32" i="264"/>
  <c r="I31" i="264"/>
  <c r="Y30" i="264"/>
  <c r="M30" i="264"/>
  <c r="J30" i="264"/>
  <c r="Y29" i="264"/>
  <c r="M29" i="264"/>
  <c r="J29" i="264"/>
  <c r="K28" i="264"/>
  <c r="K26" i="264"/>
  <c r="I25" i="264"/>
  <c r="I24" i="264"/>
  <c r="Q23" i="264"/>
  <c r="K23" i="264"/>
  <c r="Q22" i="264"/>
  <c r="K22" i="264"/>
  <c r="Q21" i="264"/>
  <c r="K21" i="264"/>
  <c r="Q20" i="264"/>
  <c r="K20" i="264"/>
  <c r="Q19" i="264"/>
  <c r="K19" i="264"/>
  <c r="Q18" i="264"/>
  <c r="K18" i="264"/>
  <c r="Q17" i="264"/>
  <c r="K17" i="264"/>
  <c r="Q16" i="264"/>
  <c r="K16" i="264"/>
  <c r="Q15" i="264"/>
  <c r="K15" i="264"/>
  <c r="K14" i="264"/>
  <c r="O13" i="264"/>
  <c r="L13" i="264"/>
  <c r="K13" i="264"/>
  <c r="I12" i="264"/>
  <c r="F58" i="264" l="1"/>
  <c r="F57" i="264"/>
  <c r="F56" i="264"/>
  <c r="X156" i="263" l="1"/>
  <c r="O154" i="263"/>
  <c r="K154" i="263"/>
  <c r="Y153" i="263"/>
  <c r="J153" i="263"/>
  <c r="Y152" i="263"/>
  <c r="J152" i="263"/>
  <c r="R150" i="263"/>
  <c r="Q150" i="263"/>
  <c r="R149" i="263"/>
  <c r="Q149" i="263"/>
  <c r="Y148" i="263"/>
  <c r="J148" i="263"/>
  <c r="Y147" i="263"/>
  <c r="J147" i="263"/>
  <c r="Y146" i="263"/>
  <c r="J146" i="263"/>
  <c r="Y145" i="263"/>
  <c r="J145" i="263"/>
  <c r="Y144" i="263"/>
  <c r="J144" i="263"/>
  <c r="Y143" i="263"/>
  <c r="J143" i="263"/>
  <c r="Y142" i="263"/>
  <c r="J142" i="263"/>
  <c r="Y141" i="263"/>
  <c r="J141" i="263"/>
  <c r="Y140" i="263"/>
  <c r="J140" i="263"/>
  <c r="X139" i="263"/>
  <c r="Y138" i="263"/>
  <c r="J138" i="263"/>
  <c r="O136" i="263"/>
  <c r="K136" i="263"/>
  <c r="Y135" i="263"/>
  <c r="J135" i="263"/>
  <c r="Y134" i="263"/>
  <c r="J134" i="263"/>
  <c r="Y133" i="263"/>
  <c r="J133" i="263"/>
  <c r="Y132" i="263"/>
  <c r="J132" i="263"/>
  <c r="R131" i="263"/>
  <c r="J131" i="263"/>
  <c r="X130" i="263"/>
  <c r="O129" i="263"/>
  <c r="K129" i="263"/>
  <c r="O128" i="263"/>
  <c r="K128" i="263"/>
  <c r="R127" i="263"/>
  <c r="J127" i="263"/>
  <c r="R126" i="263"/>
  <c r="J126" i="263"/>
  <c r="Y125" i="263"/>
  <c r="J125" i="263"/>
  <c r="Y124" i="263"/>
  <c r="J124" i="263"/>
  <c r="Y123" i="263"/>
  <c r="J123" i="263"/>
  <c r="Y122" i="263"/>
  <c r="J122" i="263"/>
  <c r="Y121" i="263"/>
  <c r="J121" i="263"/>
  <c r="Y120" i="263"/>
  <c r="J120" i="263"/>
  <c r="Y119" i="263"/>
  <c r="J119" i="263"/>
  <c r="Y118" i="263"/>
  <c r="J118" i="263"/>
  <c r="Y117" i="263"/>
  <c r="J117" i="263"/>
  <c r="Y116" i="263"/>
  <c r="J116" i="263"/>
  <c r="X115" i="263"/>
  <c r="O114" i="263"/>
  <c r="K114" i="263"/>
  <c r="Y113" i="263"/>
  <c r="J113" i="263"/>
  <c r="Y112" i="263"/>
  <c r="J112" i="263"/>
  <c r="Y111" i="263"/>
  <c r="J111" i="263"/>
  <c r="X110" i="263"/>
  <c r="K109" i="263"/>
  <c r="V108" i="263"/>
  <c r="M108" i="263"/>
  <c r="K108" i="263"/>
  <c r="V107" i="263"/>
  <c r="M107" i="263"/>
  <c r="K107" i="263"/>
  <c r="V106" i="263"/>
  <c r="M106" i="263"/>
  <c r="K106" i="263"/>
  <c r="V105" i="263"/>
  <c r="K105" i="263"/>
  <c r="K104" i="263"/>
  <c r="O103" i="263"/>
  <c r="K103" i="263"/>
  <c r="T102" i="263"/>
  <c r="J102" i="263"/>
  <c r="T101" i="263"/>
  <c r="J101" i="263"/>
  <c r="T100" i="263"/>
  <c r="J100" i="263"/>
  <c r="T99" i="263"/>
  <c r="J99" i="263"/>
  <c r="T98" i="263"/>
  <c r="J98" i="263"/>
  <c r="T97" i="263"/>
  <c r="J97" i="263"/>
  <c r="T96" i="263"/>
  <c r="J96" i="263"/>
  <c r="T95" i="263"/>
  <c r="J95" i="263"/>
  <c r="T94" i="263"/>
  <c r="J94" i="263"/>
  <c r="Y93" i="263"/>
  <c r="O92" i="263"/>
  <c r="K92" i="263"/>
  <c r="I91" i="263"/>
  <c r="O90" i="263"/>
  <c r="K90" i="263"/>
  <c r="I89" i="263"/>
  <c r="P88" i="263"/>
  <c r="N88" i="263"/>
  <c r="P87" i="263"/>
  <c r="N87" i="263"/>
  <c r="R86" i="263"/>
  <c r="Q86" i="263"/>
  <c r="S85" i="263"/>
  <c r="M85" i="263"/>
  <c r="K85" i="263"/>
  <c r="J85" i="263"/>
  <c r="S84" i="263"/>
  <c r="M84" i="263"/>
  <c r="K84" i="263"/>
  <c r="J84" i="263"/>
  <c r="I82" i="263"/>
  <c r="O80" i="263"/>
  <c r="K80" i="263"/>
  <c r="K79" i="263"/>
  <c r="K78" i="263"/>
  <c r="K77" i="263"/>
  <c r="K76" i="263"/>
  <c r="K75" i="263"/>
  <c r="K74" i="263"/>
  <c r="K73" i="263"/>
  <c r="K72" i="263"/>
  <c r="K71" i="263"/>
  <c r="K70" i="263"/>
  <c r="K69" i="263"/>
  <c r="K68" i="263"/>
  <c r="K67" i="263"/>
  <c r="X66" i="263"/>
  <c r="O64" i="263"/>
  <c r="K64" i="263"/>
  <c r="R63" i="263"/>
  <c r="Q63" i="263"/>
  <c r="R62" i="263"/>
  <c r="Q62" i="263"/>
  <c r="M62" i="263"/>
  <c r="R61" i="263"/>
  <c r="Q61" i="263"/>
  <c r="K60" i="263"/>
  <c r="R59" i="263"/>
  <c r="J59" i="263"/>
  <c r="R58" i="263"/>
  <c r="J58" i="263"/>
  <c r="R57" i="263"/>
  <c r="J57" i="263"/>
  <c r="R56" i="263"/>
  <c r="J56" i="263"/>
  <c r="X55" i="263"/>
  <c r="K54" i="263"/>
  <c r="K53" i="263"/>
  <c r="E53" i="263"/>
  <c r="K52" i="263"/>
  <c r="K51" i="263"/>
  <c r="O50" i="263"/>
  <c r="K50" i="263"/>
  <c r="K49" i="263"/>
  <c r="K48" i="263"/>
  <c r="X47" i="263"/>
  <c r="K46" i="263"/>
  <c r="K45" i="263"/>
  <c r="E45" i="263"/>
  <c r="O44" i="263"/>
  <c r="K44" i="263"/>
  <c r="K43" i="263"/>
  <c r="O42" i="263"/>
  <c r="K42" i="263"/>
  <c r="K41" i="263"/>
  <c r="K40" i="263"/>
  <c r="X39" i="263"/>
  <c r="I38" i="263"/>
  <c r="K37" i="263"/>
  <c r="K36" i="263"/>
  <c r="K35" i="263"/>
  <c r="K34" i="263"/>
  <c r="X33" i="263"/>
  <c r="I32" i="263"/>
  <c r="I31" i="263"/>
  <c r="Y30" i="263"/>
  <c r="M30" i="263"/>
  <c r="J30" i="263"/>
  <c r="Y29" i="263"/>
  <c r="M29" i="263"/>
  <c r="J29" i="263"/>
  <c r="K28" i="263"/>
  <c r="K26" i="263"/>
  <c r="I25" i="263"/>
  <c r="I24" i="263"/>
  <c r="Q23" i="263"/>
  <c r="K23" i="263"/>
  <c r="Q22" i="263"/>
  <c r="K22" i="263"/>
  <c r="Q21" i="263"/>
  <c r="K21" i="263"/>
  <c r="Q20" i="263"/>
  <c r="K20" i="263"/>
  <c r="Q19" i="263"/>
  <c r="K19" i="263"/>
  <c r="Q18" i="263"/>
  <c r="K18" i="263"/>
  <c r="Q17" i="263"/>
  <c r="K17" i="263"/>
  <c r="Q16" i="263"/>
  <c r="K16" i="263"/>
  <c r="Q15" i="263"/>
  <c r="K15" i="263"/>
  <c r="K14" i="263"/>
  <c r="O13" i="263"/>
  <c r="L13" i="263"/>
  <c r="K13" i="263"/>
  <c r="I12" i="263"/>
  <c r="X156" i="262" l="1"/>
  <c r="O154" i="262"/>
  <c r="K154" i="262"/>
  <c r="Y153" i="262"/>
  <c r="J153" i="262"/>
  <c r="Y152" i="262"/>
  <c r="J152" i="262"/>
  <c r="R150" i="262"/>
  <c r="Q150" i="262"/>
  <c r="R149" i="262"/>
  <c r="Q149" i="262"/>
  <c r="J149" i="262"/>
  <c r="Y148" i="262"/>
  <c r="J148" i="262"/>
  <c r="Y147" i="262"/>
  <c r="J147" i="262"/>
  <c r="Y146" i="262"/>
  <c r="J146" i="262"/>
  <c r="Y145" i="262"/>
  <c r="J145" i="262"/>
  <c r="Y144" i="262"/>
  <c r="J144" i="262"/>
  <c r="Y143" i="262"/>
  <c r="J143" i="262"/>
  <c r="Y142" i="262"/>
  <c r="J142" i="262"/>
  <c r="Y141" i="262"/>
  <c r="J141" i="262"/>
  <c r="Y140" i="262"/>
  <c r="J140" i="262"/>
  <c r="X139" i="262"/>
  <c r="Y138" i="262"/>
  <c r="J138" i="262"/>
  <c r="O136" i="262"/>
  <c r="K136" i="262"/>
  <c r="Y135" i="262"/>
  <c r="J135" i="262"/>
  <c r="Y134" i="262"/>
  <c r="J134" i="262"/>
  <c r="Y133" i="262"/>
  <c r="J133" i="262"/>
  <c r="Y132" i="262"/>
  <c r="J132" i="262"/>
  <c r="R131" i="262"/>
  <c r="J131" i="262"/>
  <c r="X130" i="262"/>
  <c r="O129" i="262"/>
  <c r="K129" i="262"/>
  <c r="O128" i="262"/>
  <c r="K128" i="262"/>
  <c r="R127" i="262"/>
  <c r="J127" i="262"/>
  <c r="R126" i="262"/>
  <c r="J126" i="262"/>
  <c r="Y125" i="262"/>
  <c r="J125" i="262"/>
  <c r="Y124" i="262"/>
  <c r="J124" i="262"/>
  <c r="Y123" i="262"/>
  <c r="J123" i="262"/>
  <c r="Y122" i="262"/>
  <c r="J122" i="262"/>
  <c r="Y121" i="262"/>
  <c r="J121" i="262"/>
  <c r="Y120" i="262"/>
  <c r="J120" i="262"/>
  <c r="Y119" i="262"/>
  <c r="J119" i="262"/>
  <c r="Y118" i="262"/>
  <c r="J118" i="262"/>
  <c r="Y117" i="262"/>
  <c r="J117" i="262"/>
  <c r="Y116" i="262"/>
  <c r="J116" i="262"/>
  <c r="X115" i="262"/>
  <c r="O114" i="262"/>
  <c r="K114" i="262"/>
  <c r="Y113" i="262"/>
  <c r="J113" i="262"/>
  <c r="Y112" i="262"/>
  <c r="J112" i="262"/>
  <c r="Y111" i="262"/>
  <c r="J111" i="262"/>
  <c r="X110" i="262"/>
  <c r="K109" i="262"/>
  <c r="V108" i="262"/>
  <c r="M108" i="262"/>
  <c r="K108" i="262"/>
  <c r="V107" i="262"/>
  <c r="M107" i="262"/>
  <c r="K107" i="262"/>
  <c r="V106" i="262"/>
  <c r="M106" i="262"/>
  <c r="K106" i="262"/>
  <c r="V105" i="262"/>
  <c r="K105" i="262"/>
  <c r="K104" i="262"/>
  <c r="O103" i="262"/>
  <c r="K103" i="262"/>
  <c r="T102" i="262"/>
  <c r="J102" i="262"/>
  <c r="T101" i="262"/>
  <c r="J101" i="262"/>
  <c r="T100" i="262"/>
  <c r="J100" i="262"/>
  <c r="T99" i="262"/>
  <c r="J99" i="262"/>
  <c r="T98" i="262"/>
  <c r="J98" i="262"/>
  <c r="T97" i="262"/>
  <c r="J97" i="262"/>
  <c r="T96" i="262"/>
  <c r="J96" i="262"/>
  <c r="T95" i="262"/>
  <c r="J95" i="262"/>
  <c r="T94" i="262"/>
  <c r="J94" i="262"/>
  <c r="Y93" i="262"/>
  <c r="O92" i="262"/>
  <c r="K92" i="262"/>
  <c r="I91" i="262"/>
  <c r="O90" i="262"/>
  <c r="K90" i="262"/>
  <c r="I89" i="262"/>
  <c r="P88" i="262"/>
  <c r="N88" i="262"/>
  <c r="P87" i="262"/>
  <c r="N87" i="262"/>
  <c r="R86" i="262"/>
  <c r="Q86" i="262"/>
  <c r="S85" i="262"/>
  <c r="M85" i="262"/>
  <c r="K85" i="262"/>
  <c r="J85" i="262"/>
  <c r="S84" i="262"/>
  <c r="M84" i="262"/>
  <c r="K84" i="262"/>
  <c r="J84" i="262"/>
  <c r="I82" i="262"/>
  <c r="O80" i="262"/>
  <c r="K80" i="262"/>
  <c r="K79" i="262"/>
  <c r="K78" i="262"/>
  <c r="K77" i="262"/>
  <c r="K76" i="262"/>
  <c r="K75" i="262"/>
  <c r="K74" i="262"/>
  <c r="K73" i="262"/>
  <c r="K72" i="262"/>
  <c r="K71" i="262"/>
  <c r="K70" i="262"/>
  <c r="K69" i="262"/>
  <c r="K68" i="262"/>
  <c r="K67" i="262"/>
  <c r="X66" i="262"/>
  <c r="O64" i="262"/>
  <c r="K64" i="262"/>
  <c r="R63" i="262"/>
  <c r="Q63" i="262"/>
  <c r="R62" i="262"/>
  <c r="Q62" i="262"/>
  <c r="M62" i="262"/>
  <c r="R61" i="262"/>
  <c r="Q61" i="262"/>
  <c r="K60" i="262"/>
  <c r="R59" i="262"/>
  <c r="J59" i="262"/>
  <c r="R58" i="262"/>
  <c r="J58" i="262"/>
  <c r="R57" i="262"/>
  <c r="J57" i="262"/>
  <c r="R56" i="262"/>
  <c r="J56" i="262"/>
  <c r="X55" i="262"/>
  <c r="K54" i="262"/>
  <c r="K53" i="262"/>
  <c r="E53" i="262"/>
  <c r="K52" i="262"/>
  <c r="K51" i="262"/>
  <c r="O50" i="262"/>
  <c r="K50" i="262"/>
  <c r="K49" i="262"/>
  <c r="K48" i="262"/>
  <c r="X47" i="262"/>
  <c r="K46" i="262"/>
  <c r="K45" i="262"/>
  <c r="E45" i="262"/>
  <c r="O44" i="262"/>
  <c r="K44" i="262"/>
  <c r="K43" i="262"/>
  <c r="O42" i="262"/>
  <c r="K42" i="262"/>
  <c r="K41" i="262"/>
  <c r="K40" i="262"/>
  <c r="X39" i="262"/>
  <c r="I38" i="262"/>
  <c r="K37" i="262"/>
  <c r="E37" i="262"/>
  <c r="K36" i="262"/>
  <c r="K35" i="262"/>
  <c r="K34" i="262"/>
  <c r="X33" i="262"/>
  <c r="I32" i="262"/>
  <c r="I31" i="262"/>
  <c r="Y30" i="262"/>
  <c r="M30" i="262"/>
  <c r="J30" i="262"/>
  <c r="Y29" i="262"/>
  <c r="M29" i="262"/>
  <c r="J29" i="262"/>
  <c r="K28" i="262"/>
  <c r="K26" i="262"/>
  <c r="I25" i="262"/>
  <c r="I24" i="262"/>
  <c r="Q23" i="262"/>
  <c r="K23" i="262"/>
  <c r="Q22" i="262"/>
  <c r="K22" i="262"/>
  <c r="Q21" i="262"/>
  <c r="K21" i="262"/>
  <c r="Q20" i="262"/>
  <c r="K20" i="262"/>
  <c r="Q19" i="262"/>
  <c r="K19" i="262"/>
  <c r="Q18" i="262"/>
  <c r="K18" i="262"/>
  <c r="Q17" i="262"/>
  <c r="K17" i="262"/>
  <c r="Q16" i="262"/>
  <c r="K16" i="262"/>
  <c r="Q15" i="262"/>
  <c r="K15" i="262"/>
  <c r="K14" i="262"/>
  <c r="O13" i="262"/>
  <c r="L13" i="262"/>
  <c r="K13" i="262"/>
  <c r="I12" i="262"/>
  <c r="F57" i="262" l="1"/>
  <c r="F56" i="262"/>
  <c r="F58" i="262"/>
  <c r="X156" i="261" l="1"/>
  <c r="O154" i="261"/>
  <c r="K154" i="261"/>
  <c r="Y153" i="261"/>
  <c r="J153" i="261"/>
  <c r="Y152" i="261"/>
  <c r="J152" i="261"/>
  <c r="R150" i="261"/>
  <c r="Q150" i="261"/>
  <c r="R149" i="261"/>
  <c r="Q149" i="261"/>
  <c r="Y148" i="261"/>
  <c r="J148" i="261"/>
  <c r="Y147" i="261"/>
  <c r="J147" i="261"/>
  <c r="Y146" i="261"/>
  <c r="J146" i="261"/>
  <c r="Y145" i="261"/>
  <c r="J145" i="261"/>
  <c r="Y144" i="261"/>
  <c r="J144" i="261"/>
  <c r="Y143" i="261"/>
  <c r="J143" i="261"/>
  <c r="Y142" i="261"/>
  <c r="J142" i="261"/>
  <c r="Y141" i="261"/>
  <c r="J141" i="261"/>
  <c r="Y140" i="261"/>
  <c r="J140" i="261"/>
  <c r="X139" i="261"/>
  <c r="Y138" i="261"/>
  <c r="J138" i="261"/>
  <c r="O136" i="261"/>
  <c r="K136" i="261"/>
  <c r="Y135" i="261"/>
  <c r="J135" i="261"/>
  <c r="Y134" i="261"/>
  <c r="J134" i="261"/>
  <c r="Y133" i="261"/>
  <c r="J133" i="261"/>
  <c r="Y132" i="261"/>
  <c r="J132" i="261"/>
  <c r="R131" i="261"/>
  <c r="J131" i="261"/>
  <c r="X130" i="261"/>
  <c r="O129" i="261"/>
  <c r="K129" i="261"/>
  <c r="O128" i="261"/>
  <c r="K128" i="261"/>
  <c r="R127" i="261"/>
  <c r="J127" i="261"/>
  <c r="R126" i="261"/>
  <c r="J126" i="261"/>
  <c r="Y125" i="261"/>
  <c r="J125" i="261"/>
  <c r="Y124" i="261"/>
  <c r="J124" i="261"/>
  <c r="Y123" i="261"/>
  <c r="J123" i="261"/>
  <c r="Y122" i="261"/>
  <c r="J122" i="261"/>
  <c r="Y121" i="261"/>
  <c r="J121" i="261"/>
  <c r="Y120" i="261"/>
  <c r="J120" i="261"/>
  <c r="Y119" i="261"/>
  <c r="J119" i="261"/>
  <c r="Y118" i="261"/>
  <c r="J118" i="261"/>
  <c r="Y117" i="261"/>
  <c r="J117" i="261"/>
  <c r="Y116" i="261"/>
  <c r="J116" i="261"/>
  <c r="X115" i="261"/>
  <c r="O114" i="261"/>
  <c r="K114" i="261"/>
  <c r="Y113" i="261"/>
  <c r="J113" i="261"/>
  <c r="Y112" i="261"/>
  <c r="J112" i="261"/>
  <c r="Y111" i="261"/>
  <c r="J111" i="261"/>
  <c r="X110" i="261"/>
  <c r="K109" i="261"/>
  <c r="V108" i="261"/>
  <c r="M108" i="261"/>
  <c r="K108" i="261"/>
  <c r="V107" i="261"/>
  <c r="M107" i="261"/>
  <c r="K107" i="261"/>
  <c r="V106" i="261"/>
  <c r="M106" i="261"/>
  <c r="K106" i="261"/>
  <c r="V105" i="261"/>
  <c r="K105" i="261"/>
  <c r="K104" i="261"/>
  <c r="O103" i="261"/>
  <c r="K103" i="261"/>
  <c r="T102" i="261"/>
  <c r="J102" i="261"/>
  <c r="T101" i="261"/>
  <c r="J101" i="261"/>
  <c r="T100" i="261"/>
  <c r="J100" i="261"/>
  <c r="T99" i="261"/>
  <c r="J99" i="261"/>
  <c r="T98" i="261"/>
  <c r="J98" i="261"/>
  <c r="T97" i="261"/>
  <c r="J97" i="261"/>
  <c r="T96" i="261"/>
  <c r="J96" i="261"/>
  <c r="T95" i="261"/>
  <c r="J95" i="261"/>
  <c r="T94" i="261"/>
  <c r="J94" i="261"/>
  <c r="Y93" i="261"/>
  <c r="O92" i="261"/>
  <c r="K92" i="261"/>
  <c r="I91" i="261"/>
  <c r="O90" i="261"/>
  <c r="K90" i="261"/>
  <c r="I89" i="261"/>
  <c r="P88" i="261"/>
  <c r="N88" i="261"/>
  <c r="P87" i="261"/>
  <c r="N87" i="261"/>
  <c r="R86" i="261"/>
  <c r="Q86" i="261"/>
  <c r="S85" i="261"/>
  <c r="M85" i="261"/>
  <c r="K85" i="261"/>
  <c r="J85" i="261"/>
  <c r="S84" i="261"/>
  <c r="M84" i="261"/>
  <c r="K84" i="261"/>
  <c r="J84" i="261"/>
  <c r="I82" i="261"/>
  <c r="O80" i="261"/>
  <c r="K80" i="261"/>
  <c r="K79" i="261"/>
  <c r="K78" i="261"/>
  <c r="K77" i="261"/>
  <c r="K76" i="261"/>
  <c r="K75" i="261"/>
  <c r="K74" i="261"/>
  <c r="K73" i="261"/>
  <c r="K72" i="261"/>
  <c r="K71" i="261"/>
  <c r="K70" i="261"/>
  <c r="K69" i="261"/>
  <c r="K68" i="261"/>
  <c r="K67" i="261"/>
  <c r="X66" i="261"/>
  <c r="O64" i="261"/>
  <c r="K64" i="261"/>
  <c r="R63" i="261"/>
  <c r="Q63" i="261"/>
  <c r="R62" i="261"/>
  <c r="Q62" i="261"/>
  <c r="M62" i="261"/>
  <c r="R61" i="261"/>
  <c r="Q61" i="261"/>
  <c r="K60" i="261"/>
  <c r="R59" i="261"/>
  <c r="J59" i="261"/>
  <c r="R58" i="261"/>
  <c r="J58" i="261"/>
  <c r="R57" i="261"/>
  <c r="J57" i="261"/>
  <c r="R56" i="261"/>
  <c r="J56" i="261"/>
  <c r="X55" i="261"/>
  <c r="K54" i="261"/>
  <c r="K53" i="261"/>
  <c r="E53" i="261"/>
  <c r="K52" i="261"/>
  <c r="K51" i="261"/>
  <c r="O50" i="261"/>
  <c r="K50" i="261"/>
  <c r="K49" i="261"/>
  <c r="K48" i="261"/>
  <c r="X47" i="261"/>
  <c r="K46" i="261"/>
  <c r="K45" i="261"/>
  <c r="E45" i="261"/>
  <c r="O44" i="261"/>
  <c r="K44" i="261"/>
  <c r="K43" i="261"/>
  <c r="O42" i="261"/>
  <c r="K42" i="261"/>
  <c r="K41" i="261"/>
  <c r="K40" i="261"/>
  <c r="X39" i="261"/>
  <c r="I38" i="261"/>
  <c r="K37" i="261"/>
  <c r="E37" i="261"/>
  <c r="K36" i="261"/>
  <c r="K35" i="261"/>
  <c r="K34" i="261"/>
  <c r="X33" i="261"/>
  <c r="I32" i="261"/>
  <c r="I31" i="261"/>
  <c r="Y30" i="261"/>
  <c r="M30" i="261"/>
  <c r="J30" i="261"/>
  <c r="Y29" i="261"/>
  <c r="M29" i="261"/>
  <c r="J29" i="261"/>
  <c r="K28" i="261"/>
  <c r="K26" i="261"/>
  <c r="I25" i="261"/>
  <c r="I24" i="261"/>
  <c r="Q23" i="261"/>
  <c r="K23" i="261"/>
  <c r="Q22" i="261"/>
  <c r="K22" i="261"/>
  <c r="Q21" i="261"/>
  <c r="K21" i="261"/>
  <c r="Q20" i="261"/>
  <c r="K20" i="261"/>
  <c r="Q19" i="261"/>
  <c r="K19" i="261"/>
  <c r="Q18" i="261"/>
  <c r="K18" i="261"/>
  <c r="Q17" i="261"/>
  <c r="K17" i="261"/>
  <c r="Q16" i="261"/>
  <c r="K16" i="261"/>
  <c r="Q15" i="261"/>
  <c r="K15" i="261"/>
  <c r="K14" i="261"/>
  <c r="O13" i="261"/>
  <c r="L13" i="261"/>
  <c r="K13" i="261"/>
  <c r="I12" i="261"/>
  <c r="F56" i="261" l="1"/>
  <c r="F58" i="261"/>
  <c r="F57" i="261"/>
  <c r="X156" i="260" l="1"/>
  <c r="O154" i="260"/>
  <c r="K154" i="260"/>
  <c r="Y153" i="260"/>
  <c r="J153" i="260"/>
  <c r="Y152" i="260"/>
  <c r="J152" i="260"/>
  <c r="R150" i="260"/>
  <c r="Q150" i="260"/>
  <c r="R149" i="260"/>
  <c r="Q149" i="260"/>
  <c r="Y148" i="260"/>
  <c r="J148" i="260"/>
  <c r="Y147" i="260"/>
  <c r="J147" i="260"/>
  <c r="Y146" i="260"/>
  <c r="J146" i="260"/>
  <c r="Y145" i="260"/>
  <c r="J145" i="260"/>
  <c r="Y144" i="260"/>
  <c r="J144" i="260"/>
  <c r="Y143" i="260"/>
  <c r="J143" i="260"/>
  <c r="Y142" i="260"/>
  <c r="J142" i="260"/>
  <c r="Y141" i="260"/>
  <c r="J141" i="260"/>
  <c r="Y140" i="260"/>
  <c r="J140" i="260"/>
  <c r="X139" i="260"/>
  <c r="Y138" i="260"/>
  <c r="J138" i="260"/>
  <c r="O136" i="260"/>
  <c r="K136" i="260"/>
  <c r="Y135" i="260"/>
  <c r="J135" i="260"/>
  <c r="Y134" i="260"/>
  <c r="J134" i="260"/>
  <c r="Y133" i="260"/>
  <c r="J133" i="260"/>
  <c r="Y132" i="260"/>
  <c r="J132" i="260"/>
  <c r="R131" i="260"/>
  <c r="J131" i="260"/>
  <c r="X130" i="260"/>
  <c r="O129" i="260"/>
  <c r="K129" i="260"/>
  <c r="O128" i="260"/>
  <c r="K128" i="260"/>
  <c r="R127" i="260"/>
  <c r="J127" i="260"/>
  <c r="R126" i="260"/>
  <c r="J126" i="260"/>
  <c r="Y125" i="260"/>
  <c r="J125" i="260"/>
  <c r="Y124" i="260"/>
  <c r="J124" i="260"/>
  <c r="Y123" i="260"/>
  <c r="J123" i="260"/>
  <c r="Y122" i="260"/>
  <c r="J122" i="260"/>
  <c r="Y121" i="260"/>
  <c r="J121" i="260"/>
  <c r="Y120" i="260"/>
  <c r="J120" i="260"/>
  <c r="Y119" i="260"/>
  <c r="J119" i="260"/>
  <c r="Y118" i="260"/>
  <c r="J118" i="260"/>
  <c r="Y117" i="260"/>
  <c r="J117" i="260"/>
  <c r="Y116" i="260"/>
  <c r="J116" i="260"/>
  <c r="X115" i="260"/>
  <c r="O114" i="260"/>
  <c r="K114" i="260"/>
  <c r="Y113" i="260"/>
  <c r="J113" i="260"/>
  <c r="Y112" i="260"/>
  <c r="J112" i="260"/>
  <c r="Y111" i="260"/>
  <c r="J111" i="260"/>
  <c r="X110" i="260"/>
  <c r="K109" i="260"/>
  <c r="V108" i="260"/>
  <c r="M108" i="260"/>
  <c r="K108" i="260"/>
  <c r="V107" i="260"/>
  <c r="M107" i="260"/>
  <c r="K107" i="260"/>
  <c r="V106" i="260"/>
  <c r="M106" i="260"/>
  <c r="K106" i="260"/>
  <c r="V105" i="260"/>
  <c r="K105" i="260"/>
  <c r="K104" i="260"/>
  <c r="O103" i="260"/>
  <c r="K103" i="260"/>
  <c r="T102" i="260"/>
  <c r="J102" i="260"/>
  <c r="T101" i="260"/>
  <c r="J101" i="260"/>
  <c r="T100" i="260"/>
  <c r="J100" i="260"/>
  <c r="T99" i="260"/>
  <c r="J99" i="260"/>
  <c r="T98" i="260"/>
  <c r="J98" i="260"/>
  <c r="T97" i="260"/>
  <c r="J97" i="260"/>
  <c r="T96" i="260"/>
  <c r="J96" i="260"/>
  <c r="T95" i="260"/>
  <c r="J95" i="260"/>
  <c r="T94" i="260"/>
  <c r="J94" i="260"/>
  <c r="Y93" i="260"/>
  <c r="O92" i="260"/>
  <c r="K92" i="260"/>
  <c r="I91" i="260"/>
  <c r="O90" i="260"/>
  <c r="K90" i="260"/>
  <c r="I89" i="260"/>
  <c r="P88" i="260"/>
  <c r="N88" i="260"/>
  <c r="P87" i="260"/>
  <c r="N87" i="260"/>
  <c r="R86" i="260"/>
  <c r="Q86" i="260"/>
  <c r="S85" i="260"/>
  <c r="M85" i="260"/>
  <c r="K85" i="260"/>
  <c r="J85" i="260"/>
  <c r="S84" i="260"/>
  <c r="M84" i="260"/>
  <c r="K84" i="260"/>
  <c r="J84" i="260"/>
  <c r="I82" i="260"/>
  <c r="O80" i="260"/>
  <c r="K80" i="260"/>
  <c r="K79" i="260"/>
  <c r="K78" i="260"/>
  <c r="K77" i="260"/>
  <c r="K76" i="260"/>
  <c r="K75" i="260"/>
  <c r="K74" i="260"/>
  <c r="K73" i="260"/>
  <c r="K72" i="260"/>
  <c r="K71" i="260"/>
  <c r="K70" i="260"/>
  <c r="K69" i="260"/>
  <c r="K68" i="260"/>
  <c r="K67" i="260"/>
  <c r="X66" i="260"/>
  <c r="O64" i="260"/>
  <c r="K64" i="260"/>
  <c r="R63" i="260"/>
  <c r="Q63" i="260"/>
  <c r="R62" i="260"/>
  <c r="Q62" i="260"/>
  <c r="M62" i="260"/>
  <c r="R61" i="260"/>
  <c r="Q61" i="260"/>
  <c r="K60" i="260"/>
  <c r="R59" i="260"/>
  <c r="J59" i="260"/>
  <c r="R58" i="260"/>
  <c r="J58" i="260"/>
  <c r="R57" i="260"/>
  <c r="J57" i="260"/>
  <c r="R56" i="260"/>
  <c r="J56" i="260"/>
  <c r="X55" i="260"/>
  <c r="K54" i="260"/>
  <c r="K53" i="260"/>
  <c r="E53" i="260"/>
  <c r="K52" i="260"/>
  <c r="K51" i="260"/>
  <c r="O50" i="260"/>
  <c r="K50" i="260"/>
  <c r="K49" i="260"/>
  <c r="K48" i="260"/>
  <c r="X47" i="260"/>
  <c r="K46" i="260"/>
  <c r="K45" i="260"/>
  <c r="E45" i="260"/>
  <c r="O44" i="260"/>
  <c r="K44" i="260"/>
  <c r="K43" i="260"/>
  <c r="O42" i="260"/>
  <c r="K42" i="260"/>
  <c r="K41" i="260"/>
  <c r="K40" i="260"/>
  <c r="X39" i="260"/>
  <c r="I38" i="260"/>
  <c r="K37" i="260"/>
  <c r="E37" i="260"/>
  <c r="K36" i="260"/>
  <c r="K35" i="260"/>
  <c r="K34" i="260"/>
  <c r="X33" i="260"/>
  <c r="I32" i="260"/>
  <c r="I31" i="260"/>
  <c r="Y30" i="260"/>
  <c r="M30" i="260"/>
  <c r="J30" i="260"/>
  <c r="Y29" i="260"/>
  <c r="M29" i="260"/>
  <c r="J29" i="260"/>
  <c r="K28" i="260"/>
  <c r="K26" i="260"/>
  <c r="I25" i="260"/>
  <c r="I24" i="260"/>
  <c r="Q23" i="260"/>
  <c r="K23" i="260"/>
  <c r="Q22" i="260"/>
  <c r="K22" i="260"/>
  <c r="Q21" i="260"/>
  <c r="K21" i="260"/>
  <c r="Q20" i="260"/>
  <c r="K20" i="260"/>
  <c r="Q19" i="260"/>
  <c r="K19" i="260"/>
  <c r="Q18" i="260"/>
  <c r="K18" i="260"/>
  <c r="Q17" i="260"/>
  <c r="K17" i="260"/>
  <c r="Q16" i="260"/>
  <c r="K16" i="260"/>
  <c r="Q15" i="260"/>
  <c r="K15" i="260"/>
  <c r="K14" i="260"/>
  <c r="O13" i="260"/>
  <c r="L13" i="260"/>
  <c r="K13" i="260"/>
  <c r="I12" i="260"/>
  <c r="F56" i="260" l="1"/>
  <c r="X156" i="259" l="1"/>
  <c r="O154" i="259"/>
  <c r="K154" i="259"/>
  <c r="Y153" i="259"/>
  <c r="J153" i="259"/>
  <c r="Y152" i="259"/>
  <c r="J152" i="259"/>
  <c r="R150" i="259"/>
  <c r="Q150" i="259"/>
  <c r="R149" i="259"/>
  <c r="Q149" i="259"/>
  <c r="Y148" i="259"/>
  <c r="J148" i="259"/>
  <c r="Y147" i="259"/>
  <c r="J147" i="259"/>
  <c r="Y146" i="259"/>
  <c r="J146" i="259"/>
  <c r="Y145" i="259"/>
  <c r="J145" i="259"/>
  <c r="Y144" i="259"/>
  <c r="J144" i="259"/>
  <c r="Y143" i="259"/>
  <c r="J143" i="259"/>
  <c r="Y142" i="259"/>
  <c r="J142" i="259"/>
  <c r="Y141" i="259"/>
  <c r="J141" i="259"/>
  <c r="Y140" i="259"/>
  <c r="J140" i="259"/>
  <c r="X139" i="259"/>
  <c r="Y138" i="259"/>
  <c r="J138" i="259"/>
  <c r="O136" i="259"/>
  <c r="K136" i="259"/>
  <c r="Y135" i="259"/>
  <c r="J135" i="259"/>
  <c r="Y134" i="259"/>
  <c r="J134" i="259"/>
  <c r="Y133" i="259"/>
  <c r="J133" i="259"/>
  <c r="Y132" i="259"/>
  <c r="J132" i="259"/>
  <c r="R131" i="259"/>
  <c r="J131" i="259"/>
  <c r="X130" i="259"/>
  <c r="O129" i="259"/>
  <c r="K129" i="259"/>
  <c r="O128" i="259"/>
  <c r="K128" i="259"/>
  <c r="R127" i="259"/>
  <c r="J127" i="259"/>
  <c r="R126" i="259"/>
  <c r="J126" i="259"/>
  <c r="Y125" i="259"/>
  <c r="J125" i="259"/>
  <c r="Y124" i="259"/>
  <c r="J124" i="259"/>
  <c r="Y123" i="259"/>
  <c r="J123" i="259"/>
  <c r="Y122" i="259"/>
  <c r="J122" i="259"/>
  <c r="Y121" i="259"/>
  <c r="J121" i="259"/>
  <c r="Y120" i="259"/>
  <c r="J120" i="259"/>
  <c r="Y119" i="259"/>
  <c r="J119" i="259"/>
  <c r="Y118" i="259"/>
  <c r="J118" i="259"/>
  <c r="Y117" i="259"/>
  <c r="J117" i="259"/>
  <c r="Y116" i="259"/>
  <c r="J116" i="259"/>
  <c r="X115" i="259"/>
  <c r="O114" i="259"/>
  <c r="K114" i="259"/>
  <c r="Y113" i="259"/>
  <c r="J113" i="259"/>
  <c r="Y112" i="259"/>
  <c r="J112" i="259"/>
  <c r="Y111" i="259"/>
  <c r="J111" i="259"/>
  <c r="X110" i="259"/>
  <c r="K109" i="259"/>
  <c r="V108" i="259"/>
  <c r="M108" i="259"/>
  <c r="K108" i="259"/>
  <c r="V107" i="259"/>
  <c r="M107" i="259"/>
  <c r="K107" i="259"/>
  <c r="V106" i="259"/>
  <c r="M106" i="259"/>
  <c r="K106" i="259"/>
  <c r="V105" i="259"/>
  <c r="K105" i="259"/>
  <c r="K104" i="259"/>
  <c r="O103" i="259"/>
  <c r="K103" i="259"/>
  <c r="T102" i="259"/>
  <c r="J102" i="259"/>
  <c r="T101" i="259"/>
  <c r="J101" i="259"/>
  <c r="T100" i="259"/>
  <c r="J100" i="259"/>
  <c r="T99" i="259"/>
  <c r="J99" i="259"/>
  <c r="T98" i="259"/>
  <c r="J98" i="259"/>
  <c r="T97" i="259"/>
  <c r="J97" i="259"/>
  <c r="T96" i="259"/>
  <c r="J96" i="259"/>
  <c r="T95" i="259"/>
  <c r="J95" i="259"/>
  <c r="T94" i="259"/>
  <c r="J94" i="259"/>
  <c r="Y93" i="259"/>
  <c r="O92" i="259"/>
  <c r="K92" i="259"/>
  <c r="I91" i="259"/>
  <c r="O90" i="259"/>
  <c r="K90" i="259"/>
  <c r="I89" i="259"/>
  <c r="P88" i="259"/>
  <c r="N88" i="259"/>
  <c r="P87" i="259"/>
  <c r="N87" i="259"/>
  <c r="R86" i="259"/>
  <c r="Q86" i="259"/>
  <c r="S85" i="259"/>
  <c r="M85" i="259"/>
  <c r="K85" i="259"/>
  <c r="J85" i="259"/>
  <c r="S84" i="259"/>
  <c r="M84" i="259"/>
  <c r="K84" i="259"/>
  <c r="J84" i="259"/>
  <c r="I82" i="259"/>
  <c r="O80" i="259"/>
  <c r="K80" i="259"/>
  <c r="K79" i="259"/>
  <c r="K78" i="259"/>
  <c r="K77" i="259"/>
  <c r="K76" i="259"/>
  <c r="K75" i="259"/>
  <c r="K74" i="259"/>
  <c r="K73" i="259"/>
  <c r="K72" i="259"/>
  <c r="K71" i="259"/>
  <c r="K70" i="259"/>
  <c r="K69" i="259"/>
  <c r="K68" i="259"/>
  <c r="K67" i="259"/>
  <c r="X66" i="259"/>
  <c r="O64" i="259"/>
  <c r="K64" i="259"/>
  <c r="R63" i="259"/>
  <c r="Q63" i="259"/>
  <c r="R62" i="259"/>
  <c r="Q62" i="259"/>
  <c r="M62" i="259"/>
  <c r="R61" i="259"/>
  <c r="Q61" i="259"/>
  <c r="K60" i="259"/>
  <c r="R59" i="259"/>
  <c r="J59" i="259"/>
  <c r="R58" i="259"/>
  <c r="J58" i="259"/>
  <c r="R57" i="259"/>
  <c r="J57" i="259"/>
  <c r="R56" i="259"/>
  <c r="J56" i="259"/>
  <c r="X55" i="259"/>
  <c r="K54" i="259"/>
  <c r="K53" i="259"/>
  <c r="E53" i="259"/>
  <c r="K52" i="259"/>
  <c r="K51" i="259"/>
  <c r="O50" i="259"/>
  <c r="K50" i="259"/>
  <c r="K49" i="259"/>
  <c r="K48" i="259"/>
  <c r="X47" i="259"/>
  <c r="K46" i="259"/>
  <c r="K45" i="259"/>
  <c r="O44" i="259"/>
  <c r="K44" i="259"/>
  <c r="K43" i="259"/>
  <c r="O42" i="259"/>
  <c r="K42" i="259"/>
  <c r="K41" i="259"/>
  <c r="K40" i="259"/>
  <c r="X39" i="259"/>
  <c r="I38" i="259"/>
  <c r="K37" i="259"/>
  <c r="K36" i="259"/>
  <c r="K35" i="259"/>
  <c r="K34" i="259"/>
  <c r="X33" i="259"/>
  <c r="I32" i="259"/>
  <c r="I31" i="259"/>
  <c r="Y30" i="259"/>
  <c r="M30" i="259"/>
  <c r="J30" i="259"/>
  <c r="Y29" i="259"/>
  <c r="M29" i="259"/>
  <c r="J29" i="259"/>
  <c r="K28" i="259"/>
  <c r="K26" i="259"/>
  <c r="I25" i="259"/>
  <c r="I24" i="259"/>
  <c r="Q23" i="259"/>
  <c r="K23" i="259"/>
  <c r="Q22" i="259"/>
  <c r="K22" i="259"/>
  <c r="Q21" i="259"/>
  <c r="K21" i="259"/>
  <c r="Q20" i="259"/>
  <c r="K20" i="259"/>
  <c r="Q19" i="259"/>
  <c r="K19" i="259"/>
  <c r="Q18" i="259"/>
  <c r="K18" i="259"/>
  <c r="Q17" i="259"/>
  <c r="K17" i="259"/>
  <c r="Q16" i="259"/>
  <c r="K16" i="259"/>
  <c r="Q15" i="259"/>
  <c r="K15" i="259"/>
  <c r="K14" i="259"/>
  <c r="O13" i="259"/>
  <c r="L13" i="259"/>
  <c r="K13" i="259"/>
  <c r="I12" i="259"/>
  <c r="X156" i="258" l="1"/>
  <c r="O154" i="258"/>
  <c r="K154" i="258"/>
  <c r="Y153" i="258"/>
  <c r="J153" i="258"/>
  <c r="Y152" i="258"/>
  <c r="J152" i="258"/>
  <c r="R150" i="258"/>
  <c r="Q150" i="258"/>
  <c r="R149" i="258"/>
  <c r="Q149" i="258"/>
  <c r="J149" i="258"/>
  <c r="Y148" i="258"/>
  <c r="J148" i="258"/>
  <c r="Y147" i="258"/>
  <c r="J147" i="258"/>
  <c r="Y146" i="258"/>
  <c r="J146" i="258"/>
  <c r="Y145" i="258"/>
  <c r="J145" i="258"/>
  <c r="Y144" i="258"/>
  <c r="J144" i="258"/>
  <c r="Y143" i="258"/>
  <c r="J143" i="258"/>
  <c r="Y142" i="258"/>
  <c r="J142" i="258"/>
  <c r="Y141" i="258"/>
  <c r="J141" i="258"/>
  <c r="Y140" i="258"/>
  <c r="J140" i="258"/>
  <c r="X139" i="258"/>
  <c r="Y138" i="258"/>
  <c r="J138" i="258"/>
  <c r="O136" i="258"/>
  <c r="K136" i="258"/>
  <c r="Y135" i="258"/>
  <c r="J135" i="258"/>
  <c r="Y134" i="258"/>
  <c r="J134" i="258"/>
  <c r="Y133" i="258"/>
  <c r="J133" i="258"/>
  <c r="Y132" i="258"/>
  <c r="J132" i="258"/>
  <c r="R131" i="258"/>
  <c r="J131" i="258"/>
  <c r="X130" i="258"/>
  <c r="O129" i="258"/>
  <c r="K129" i="258"/>
  <c r="O128" i="258"/>
  <c r="K128" i="258"/>
  <c r="R127" i="258"/>
  <c r="J127" i="258"/>
  <c r="R126" i="258"/>
  <c r="J126" i="258"/>
  <c r="Y125" i="258"/>
  <c r="J125" i="258"/>
  <c r="Y124" i="258"/>
  <c r="J124" i="258"/>
  <c r="Y123" i="258"/>
  <c r="J123" i="258"/>
  <c r="Y122" i="258"/>
  <c r="J122" i="258"/>
  <c r="Y121" i="258"/>
  <c r="J121" i="258"/>
  <c r="Y120" i="258"/>
  <c r="J120" i="258"/>
  <c r="Y119" i="258"/>
  <c r="J119" i="258"/>
  <c r="Y118" i="258"/>
  <c r="J118" i="258"/>
  <c r="Y117" i="258"/>
  <c r="J117" i="258"/>
  <c r="Y116" i="258"/>
  <c r="J116" i="258"/>
  <c r="X115" i="258"/>
  <c r="O114" i="258"/>
  <c r="K114" i="258"/>
  <c r="Y113" i="258"/>
  <c r="J113" i="258"/>
  <c r="Y112" i="258"/>
  <c r="J112" i="258"/>
  <c r="Y111" i="258"/>
  <c r="J111" i="258"/>
  <c r="X110" i="258"/>
  <c r="K109" i="258"/>
  <c r="V108" i="258"/>
  <c r="M108" i="258"/>
  <c r="K108" i="258"/>
  <c r="V107" i="258"/>
  <c r="M107" i="258"/>
  <c r="K107" i="258"/>
  <c r="V106" i="258"/>
  <c r="M106" i="258"/>
  <c r="K106" i="258"/>
  <c r="V105" i="258"/>
  <c r="K105" i="258"/>
  <c r="K104" i="258"/>
  <c r="O103" i="258"/>
  <c r="K103" i="258"/>
  <c r="T102" i="258"/>
  <c r="J102" i="258"/>
  <c r="T101" i="258"/>
  <c r="J101" i="258"/>
  <c r="T100" i="258"/>
  <c r="J100" i="258"/>
  <c r="T99" i="258"/>
  <c r="J99" i="258"/>
  <c r="T98" i="258"/>
  <c r="J98" i="258"/>
  <c r="T97" i="258"/>
  <c r="J97" i="258"/>
  <c r="T96" i="258"/>
  <c r="J96" i="258"/>
  <c r="T95" i="258"/>
  <c r="J95" i="258"/>
  <c r="T94" i="258"/>
  <c r="J94" i="258"/>
  <c r="Y93" i="258"/>
  <c r="O92" i="258"/>
  <c r="K92" i="258"/>
  <c r="I91" i="258"/>
  <c r="O90" i="258"/>
  <c r="K90" i="258"/>
  <c r="I89" i="258"/>
  <c r="P88" i="258"/>
  <c r="N88" i="258"/>
  <c r="P87" i="258"/>
  <c r="N87" i="258"/>
  <c r="R86" i="258"/>
  <c r="Q86" i="258"/>
  <c r="S85" i="258"/>
  <c r="M85" i="258"/>
  <c r="K85" i="258"/>
  <c r="J85" i="258"/>
  <c r="S84" i="258"/>
  <c r="M84" i="258"/>
  <c r="K84" i="258"/>
  <c r="J84" i="258"/>
  <c r="I82" i="258"/>
  <c r="O80" i="258"/>
  <c r="K80" i="258"/>
  <c r="K79" i="258"/>
  <c r="K78" i="258"/>
  <c r="K77" i="258"/>
  <c r="K76" i="258"/>
  <c r="K75" i="258"/>
  <c r="K74" i="258"/>
  <c r="K73" i="258"/>
  <c r="K72" i="258"/>
  <c r="K71" i="258"/>
  <c r="K70" i="258"/>
  <c r="K69" i="258"/>
  <c r="K68" i="258"/>
  <c r="K67" i="258"/>
  <c r="X66" i="258"/>
  <c r="O64" i="258"/>
  <c r="K64" i="258"/>
  <c r="R63" i="258"/>
  <c r="Q63" i="258"/>
  <c r="R62" i="258"/>
  <c r="Q62" i="258"/>
  <c r="M62" i="258"/>
  <c r="R61" i="258"/>
  <c r="Q61" i="258"/>
  <c r="K60" i="258"/>
  <c r="R59" i="258"/>
  <c r="J59" i="258"/>
  <c r="R58" i="258"/>
  <c r="J58" i="258"/>
  <c r="R57" i="258"/>
  <c r="J57" i="258"/>
  <c r="R56" i="258"/>
  <c r="J56" i="258"/>
  <c r="X55" i="258"/>
  <c r="K54" i="258"/>
  <c r="K53" i="258"/>
  <c r="E53" i="258"/>
  <c r="K52" i="258"/>
  <c r="K51" i="258"/>
  <c r="O50" i="258"/>
  <c r="K50" i="258"/>
  <c r="K49" i="258"/>
  <c r="K48" i="258"/>
  <c r="X47" i="258"/>
  <c r="K46" i="258"/>
  <c r="K45" i="258"/>
  <c r="E45" i="258"/>
  <c r="O44" i="258"/>
  <c r="K44" i="258"/>
  <c r="K43" i="258"/>
  <c r="O42" i="258"/>
  <c r="K42" i="258"/>
  <c r="K41" i="258"/>
  <c r="K40" i="258"/>
  <c r="X39" i="258"/>
  <c r="I38" i="258"/>
  <c r="K37" i="258"/>
  <c r="K36" i="258"/>
  <c r="K35" i="258"/>
  <c r="K34" i="258"/>
  <c r="X33" i="258"/>
  <c r="I32" i="258"/>
  <c r="I31" i="258"/>
  <c r="Y30" i="258"/>
  <c r="M30" i="258"/>
  <c r="J30" i="258"/>
  <c r="Y29" i="258"/>
  <c r="M29" i="258"/>
  <c r="J29" i="258"/>
  <c r="K28" i="258"/>
  <c r="K26" i="258"/>
  <c r="I25" i="258"/>
  <c r="I24" i="258"/>
  <c r="Q23" i="258"/>
  <c r="K23" i="258"/>
  <c r="Q22" i="258"/>
  <c r="K22" i="258"/>
  <c r="Q21" i="258"/>
  <c r="K21" i="258"/>
  <c r="Q20" i="258"/>
  <c r="K20" i="258"/>
  <c r="Q19" i="258"/>
  <c r="K19" i="258"/>
  <c r="Q18" i="258"/>
  <c r="K18" i="258"/>
  <c r="Q17" i="258"/>
  <c r="K17" i="258"/>
  <c r="Q16" i="258"/>
  <c r="K16" i="258"/>
  <c r="Q15" i="258"/>
  <c r="K15" i="258"/>
  <c r="K14" i="258"/>
  <c r="O13" i="258"/>
  <c r="L13" i="258"/>
  <c r="K13" i="258"/>
  <c r="I12" i="258"/>
  <c r="F56" i="258" l="1"/>
  <c r="X156" i="257" l="1"/>
  <c r="O154" i="257"/>
  <c r="K154" i="257"/>
  <c r="Y153" i="257"/>
  <c r="J153" i="257"/>
  <c r="Y152" i="257"/>
  <c r="J152" i="257"/>
  <c r="R150" i="257"/>
  <c r="Q150" i="257"/>
  <c r="R149" i="257"/>
  <c r="Q149" i="257"/>
  <c r="Y148" i="257"/>
  <c r="J148" i="257"/>
  <c r="Y147" i="257"/>
  <c r="J147" i="257"/>
  <c r="Y146" i="257"/>
  <c r="J146" i="257"/>
  <c r="Y145" i="257"/>
  <c r="J145" i="257"/>
  <c r="Y144" i="257"/>
  <c r="J144" i="257"/>
  <c r="Y143" i="257"/>
  <c r="J143" i="257"/>
  <c r="Y142" i="257"/>
  <c r="J142" i="257"/>
  <c r="Y141" i="257"/>
  <c r="J141" i="257"/>
  <c r="Y140" i="257"/>
  <c r="J140" i="257"/>
  <c r="X139" i="257"/>
  <c r="Y138" i="257"/>
  <c r="J138" i="257"/>
  <c r="O136" i="257"/>
  <c r="K136" i="257"/>
  <c r="Y135" i="257"/>
  <c r="J135" i="257"/>
  <c r="Y134" i="257"/>
  <c r="J134" i="257"/>
  <c r="Y133" i="257"/>
  <c r="J133" i="257"/>
  <c r="Y132" i="257"/>
  <c r="J132" i="257"/>
  <c r="R131" i="257"/>
  <c r="J131" i="257"/>
  <c r="X130" i="257"/>
  <c r="O129" i="257"/>
  <c r="K129" i="257"/>
  <c r="O128" i="257"/>
  <c r="K128" i="257"/>
  <c r="R127" i="257"/>
  <c r="J127" i="257"/>
  <c r="R126" i="257"/>
  <c r="J126" i="257"/>
  <c r="Y125" i="257"/>
  <c r="J125" i="257"/>
  <c r="Y124" i="257"/>
  <c r="J124" i="257"/>
  <c r="Y123" i="257"/>
  <c r="J123" i="257"/>
  <c r="Y122" i="257"/>
  <c r="J122" i="257"/>
  <c r="Y121" i="257"/>
  <c r="J121" i="257"/>
  <c r="Y120" i="257"/>
  <c r="J120" i="257"/>
  <c r="Y119" i="257"/>
  <c r="J119" i="257"/>
  <c r="Y118" i="257"/>
  <c r="J118" i="257"/>
  <c r="Y117" i="257"/>
  <c r="J117" i="257"/>
  <c r="Y116" i="257"/>
  <c r="J116" i="257"/>
  <c r="X115" i="257"/>
  <c r="O114" i="257"/>
  <c r="K114" i="257"/>
  <c r="Y113" i="257"/>
  <c r="J113" i="257"/>
  <c r="Y112" i="257"/>
  <c r="J112" i="257"/>
  <c r="Y111" i="257"/>
  <c r="J111" i="257"/>
  <c r="X110" i="257"/>
  <c r="K109" i="257"/>
  <c r="V108" i="257"/>
  <c r="M108" i="257"/>
  <c r="K108" i="257"/>
  <c r="V107" i="257"/>
  <c r="M107" i="257"/>
  <c r="K107" i="257"/>
  <c r="V106" i="257"/>
  <c r="M106" i="257"/>
  <c r="K106" i="257"/>
  <c r="V105" i="257"/>
  <c r="K105" i="257"/>
  <c r="K104" i="257"/>
  <c r="O103" i="257"/>
  <c r="K103" i="257"/>
  <c r="T102" i="257"/>
  <c r="J102" i="257"/>
  <c r="T101" i="257"/>
  <c r="J101" i="257"/>
  <c r="T100" i="257"/>
  <c r="J100" i="257"/>
  <c r="T99" i="257"/>
  <c r="J99" i="257"/>
  <c r="T98" i="257"/>
  <c r="J98" i="257"/>
  <c r="T97" i="257"/>
  <c r="J97" i="257"/>
  <c r="T96" i="257"/>
  <c r="J96" i="257"/>
  <c r="T95" i="257"/>
  <c r="J95" i="257"/>
  <c r="T94" i="257"/>
  <c r="J94" i="257"/>
  <c r="Y93" i="257"/>
  <c r="O92" i="257"/>
  <c r="K92" i="257"/>
  <c r="I91" i="257"/>
  <c r="O90" i="257"/>
  <c r="K90" i="257"/>
  <c r="I89" i="257"/>
  <c r="P88" i="257"/>
  <c r="N88" i="257"/>
  <c r="P87" i="257"/>
  <c r="N87" i="257"/>
  <c r="R86" i="257"/>
  <c r="Q86" i="257"/>
  <c r="S85" i="257"/>
  <c r="M85" i="257"/>
  <c r="K85" i="257"/>
  <c r="J85" i="257"/>
  <c r="S84" i="257"/>
  <c r="M84" i="257"/>
  <c r="K84" i="257"/>
  <c r="J84" i="257"/>
  <c r="I82" i="257"/>
  <c r="O80" i="257"/>
  <c r="K80" i="257"/>
  <c r="K79" i="257"/>
  <c r="K78" i="257"/>
  <c r="K77" i="257"/>
  <c r="K76" i="257"/>
  <c r="K75" i="257"/>
  <c r="K74" i="257"/>
  <c r="K73" i="257"/>
  <c r="K72" i="257"/>
  <c r="K71" i="257"/>
  <c r="K70" i="257"/>
  <c r="K69" i="257"/>
  <c r="K68" i="257"/>
  <c r="K67" i="257"/>
  <c r="X66" i="257"/>
  <c r="O64" i="257"/>
  <c r="K64" i="257"/>
  <c r="R63" i="257"/>
  <c r="Q63" i="257"/>
  <c r="R62" i="257"/>
  <c r="Q62" i="257"/>
  <c r="M62" i="257"/>
  <c r="R61" i="257"/>
  <c r="Q61" i="257"/>
  <c r="K60" i="257"/>
  <c r="R59" i="257"/>
  <c r="J59" i="257"/>
  <c r="R58" i="257"/>
  <c r="J58" i="257"/>
  <c r="R57" i="257"/>
  <c r="J57" i="257"/>
  <c r="R56" i="257"/>
  <c r="J56" i="257"/>
  <c r="X55" i="257"/>
  <c r="K54" i="257"/>
  <c r="K53" i="257"/>
  <c r="E53" i="257"/>
  <c r="K52" i="257"/>
  <c r="K51" i="257"/>
  <c r="O50" i="257"/>
  <c r="K50" i="257"/>
  <c r="K49" i="257"/>
  <c r="K48" i="257"/>
  <c r="X47" i="257"/>
  <c r="K46" i="257"/>
  <c r="K45" i="257"/>
  <c r="E45" i="257"/>
  <c r="O44" i="257"/>
  <c r="K44" i="257"/>
  <c r="K43" i="257"/>
  <c r="O42" i="257"/>
  <c r="K42" i="257"/>
  <c r="K41" i="257"/>
  <c r="K40" i="257"/>
  <c r="X39" i="257"/>
  <c r="I38" i="257"/>
  <c r="K37" i="257"/>
  <c r="E37" i="257"/>
  <c r="K36" i="257"/>
  <c r="K35" i="257"/>
  <c r="K34" i="257"/>
  <c r="X33" i="257"/>
  <c r="I32" i="257"/>
  <c r="I31" i="257"/>
  <c r="Y30" i="257"/>
  <c r="M30" i="257"/>
  <c r="J30" i="257"/>
  <c r="Y29" i="257"/>
  <c r="M29" i="257"/>
  <c r="J29" i="257"/>
  <c r="K28" i="257"/>
  <c r="K26" i="257"/>
  <c r="I25" i="257"/>
  <c r="I24" i="257"/>
  <c r="Q23" i="257"/>
  <c r="K23" i="257"/>
  <c r="Q22" i="257"/>
  <c r="K22" i="257"/>
  <c r="Q21" i="257"/>
  <c r="K21" i="257"/>
  <c r="Q20" i="257"/>
  <c r="K20" i="257"/>
  <c r="Q19" i="257"/>
  <c r="K19" i="257"/>
  <c r="Q18" i="257"/>
  <c r="K18" i="257"/>
  <c r="Q17" i="257"/>
  <c r="K17" i="257"/>
  <c r="Q16" i="257"/>
  <c r="K16" i="257"/>
  <c r="Q15" i="257"/>
  <c r="K15" i="257"/>
  <c r="K14" i="257"/>
  <c r="O13" i="257"/>
  <c r="L13" i="257"/>
  <c r="K13" i="257"/>
  <c r="I12" i="257"/>
  <c r="F56" i="257" l="1"/>
  <c r="X156" i="256" l="1"/>
  <c r="O154" i="256"/>
  <c r="K154" i="256"/>
  <c r="Y153" i="256"/>
  <c r="J153" i="256"/>
  <c r="Y152" i="256"/>
  <c r="J152" i="256"/>
  <c r="R150" i="256"/>
  <c r="Q150" i="256"/>
  <c r="J150" i="256"/>
  <c r="R149" i="256"/>
  <c r="Q149" i="256"/>
  <c r="J149" i="256"/>
  <c r="Y148" i="256"/>
  <c r="J148" i="256"/>
  <c r="Y147" i="256"/>
  <c r="J147" i="256"/>
  <c r="Y146" i="256"/>
  <c r="J146" i="256"/>
  <c r="Y145" i="256"/>
  <c r="J145" i="256"/>
  <c r="Y144" i="256"/>
  <c r="J144" i="256"/>
  <c r="Y143" i="256"/>
  <c r="J143" i="256"/>
  <c r="Y142" i="256"/>
  <c r="J142" i="256"/>
  <c r="Y141" i="256"/>
  <c r="J141" i="256"/>
  <c r="Y140" i="256"/>
  <c r="J140" i="256"/>
  <c r="X139" i="256"/>
  <c r="Y138" i="256"/>
  <c r="J138" i="256"/>
  <c r="O136" i="256"/>
  <c r="K136" i="256"/>
  <c r="Y135" i="256"/>
  <c r="J135" i="256"/>
  <c r="Y134" i="256"/>
  <c r="J134" i="256"/>
  <c r="Y133" i="256"/>
  <c r="J133" i="256"/>
  <c r="Y132" i="256"/>
  <c r="J132" i="256"/>
  <c r="R131" i="256"/>
  <c r="J131" i="256"/>
  <c r="X130" i="256"/>
  <c r="O129" i="256"/>
  <c r="K129" i="256"/>
  <c r="O128" i="256"/>
  <c r="K128" i="256"/>
  <c r="R127" i="256"/>
  <c r="J127" i="256"/>
  <c r="R126" i="256"/>
  <c r="J126" i="256"/>
  <c r="Y125" i="256"/>
  <c r="J125" i="256"/>
  <c r="Y124" i="256"/>
  <c r="J124" i="256"/>
  <c r="Y123" i="256"/>
  <c r="J123" i="256"/>
  <c r="Y122" i="256"/>
  <c r="J122" i="256"/>
  <c r="Y121" i="256"/>
  <c r="J121" i="256"/>
  <c r="Y120" i="256"/>
  <c r="J120" i="256"/>
  <c r="Y119" i="256"/>
  <c r="J119" i="256"/>
  <c r="Y118" i="256"/>
  <c r="J118" i="256"/>
  <c r="Y117" i="256"/>
  <c r="J117" i="256"/>
  <c r="Y116" i="256"/>
  <c r="J116" i="256"/>
  <c r="X115" i="256"/>
  <c r="O114" i="256"/>
  <c r="K114" i="256"/>
  <c r="Y113" i="256"/>
  <c r="J113" i="256"/>
  <c r="Y112" i="256"/>
  <c r="J112" i="256"/>
  <c r="Y111" i="256"/>
  <c r="J111" i="256"/>
  <c r="X110" i="256"/>
  <c r="K109" i="256"/>
  <c r="V108" i="256"/>
  <c r="M108" i="256"/>
  <c r="K108" i="256"/>
  <c r="V107" i="256"/>
  <c r="M107" i="256"/>
  <c r="K107" i="256"/>
  <c r="V106" i="256"/>
  <c r="M106" i="256"/>
  <c r="K106" i="256"/>
  <c r="V105" i="256"/>
  <c r="K105" i="256"/>
  <c r="K104" i="256"/>
  <c r="O103" i="256"/>
  <c r="K103" i="256"/>
  <c r="T102" i="256"/>
  <c r="J102" i="256"/>
  <c r="T101" i="256"/>
  <c r="J101" i="256"/>
  <c r="T100" i="256"/>
  <c r="J100" i="256"/>
  <c r="T99" i="256"/>
  <c r="J99" i="256"/>
  <c r="T98" i="256"/>
  <c r="J98" i="256"/>
  <c r="T97" i="256"/>
  <c r="J97" i="256"/>
  <c r="T96" i="256"/>
  <c r="J96" i="256"/>
  <c r="T95" i="256"/>
  <c r="J95" i="256"/>
  <c r="T94" i="256"/>
  <c r="J94" i="256"/>
  <c r="Y93" i="256"/>
  <c r="O92" i="256"/>
  <c r="K92" i="256"/>
  <c r="I91" i="256"/>
  <c r="O90" i="256"/>
  <c r="K90" i="256"/>
  <c r="I89" i="256"/>
  <c r="P88" i="256"/>
  <c r="N88" i="256"/>
  <c r="P87" i="256"/>
  <c r="N87" i="256"/>
  <c r="R86" i="256"/>
  <c r="Q86" i="256"/>
  <c r="S85" i="256"/>
  <c r="M85" i="256"/>
  <c r="K85" i="256"/>
  <c r="J85" i="256"/>
  <c r="S84" i="256"/>
  <c r="M84" i="256"/>
  <c r="K84" i="256"/>
  <c r="J84" i="256"/>
  <c r="I82" i="256"/>
  <c r="O80" i="256"/>
  <c r="K80" i="256"/>
  <c r="K79" i="256"/>
  <c r="K78" i="256"/>
  <c r="K77" i="256"/>
  <c r="K76" i="256"/>
  <c r="K75" i="256"/>
  <c r="K74" i="256"/>
  <c r="K73" i="256"/>
  <c r="K72" i="256"/>
  <c r="K71" i="256"/>
  <c r="K70" i="256"/>
  <c r="K69" i="256"/>
  <c r="K68" i="256"/>
  <c r="K67" i="256"/>
  <c r="X66" i="256"/>
  <c r="O64" i="256"/>
  <c r="K64" i="256"/>
  <c r="R63" i="256"/>
  <c r="Q63" i="256"/>
  <c r="R62" i="256"/>
  <c r="Q62" i="256"/>
  <c r="M62" i="256"/>
  <c r="R61" i="256"/>
  <c r="Q61" i="256"/>
  <c r="K60" i="256"/>
  <c r="R59" i="256"/>
  <c r="J59" i="256"/>
  <c r="R58" i="256"/>
  <c r="J58" i="256"/>
  <c r="R57" i="256"/>
  <c r="J57" i="256"/>
  <c r="R56" i="256"/>
  <c r="J56" i="256"/>
  <c r="X55" i="256"/>
  <c r="K54" i="256"/>
  <c r="K53" i="256"/>
  <c r="E53" i="256"/>
  <c r="K52" i="256"/>
  <c r="K51" i="256"/>
  <c r="O50" i="256"/>
  <c r="K50" i="256"/>
  <c r="K49" i="256"/>
  <c r="K48" i="256"/>
  <c r="X47" i="256"/>
  <c r="K46" i="256"/>
  <c r="K45" i="256"/>
  <c r="E45" i="256"/>
  <c r="O44" i="256"/>
  <c r="K44" i="256"/>
  <c r="K43" i="256"/>
  <c r="O42" i="256"/>
  <c r="K42" i="256"/>
  <c r="K41" i="256"/>
  <c r="K40" i="256"/>
  <c r="X39" i="256"/>
  <c r="I38" i="256"/>
  <c r="K37" i="256"/>
  <c r="E37" i="256"/>
  <c r="K36" i="256"/>
  <c r="K35" i="256"/>
  <c r="K34" i="256"/>
  <c r="X33" i="256"/>
  <c r="I32" i="256"/>
  <c r="I31" i="256"/>
  <c r="Y30" i="256"/>
  <c r="M30" i="256"/>
  <c r="J30" i="256"/>
  <c r="Y29" i="256"/>
  <c r="M29" i="256"/>
  <c r="J29" i="256"/>
  <c r="K28" i="256"/>
  <c r="K26" i="256"/>
  <c r="I25" i="256"/>
  <c r="I24" i="256"/>
  <c r="Q23" i="256"/>
  <c r="K23" i="256"/>
  <c r="Q22" i="256"/>
  <c r="K22" i="256"/>
  <c r="Q21" i="256"/>
  <c r="K21" i="256"/>
  <c r="Q20" i="256"/>
  <c r="K20" i="256"/>
  <c r="Q19" i="256"/>
  <c r="K19" i="256"/>
  <c r="Q18" i="256"/>
  <c r="K18" i="256"/>
  <c r="Q17" i="256"/>
  <c r="K17" i="256"/>
  <c r="Q16" i="256"/>
  <c r="K16" i="256"/>
  <c r="Q15" i="256"/>
  <c r="K15" i="256"/>
  <c r="K14" i="256"/>
  <c r="O13" i="256"/>
  <c r="L13" i="256"/>
  <c r="K13" i="256"/>
  <c r="I12" i="256"/>
  <c r="F56" i="256" l="1"/>
  <c r="F58" i="256"/>
  <c r="X156" i="255" l="1"/>
  <c r="O154" i="255"/>
  <c r="K154" i="255"/>
  <c r="Y153" i="255"/>
  <c r="J153" i="255"/>
  <c r="Y152" i="255"/>
  <c r="J152" i="255"/>
  <c r="R150" i="255"/>
  <c r="Q150" i="255"/>
  <c r="R149" i="255"/>
  <c r="Q149" i="255"/>
  <c r="Y148" i="255"/>
  <c r="J148" i="255"/>
  <c r="Y147" i="255"/>
  <c r="J147" i="255"/>
  <c r="Y146" i="255"/>
  <c r="J146" i="255"/>
  <c r="Y145" i="255"/>
  <c r="J145" i="255"/>
  <c r="Y144" i="255"/>
  <c r="J144" i="255"/>
  <c r="Y143" i="255"/>
  <c r="J143" i="255"/>
  <c r="Y142" i="255"/>
  <c r="J142" i="255"/>
  <c r="Y141" i="255"/>
  <c r="J141" i="255"/>
  <c r="Y140" i="255"/>
  <c r="J140" i="255"/>
  <c r="X139" i="255"/>
  <c r="Y138" i="255"/>
  <c r="J138" i="255"/>
  <c r="O136" i="255"/>
  <c r="K136" i="255"/>
  <c r="Y135" i="255"/>
  <c r="J135" i="255"/>
  <c r="Y134" i="255"/>
  <c r="J134" i="255"/>
  <c r="Y133" i="255"/>
  <c r="J133" i="255"/>
  <c r="Y132" i="255"/>
  <c r="J132" i="255"/>
  <c r="R131" i="255"/>
  <c r="J131" i="255"/>
  <c r="X130" i="255"/>
  <c r="O129" i="255"/>
  <c r="K129" i="255"/>
  <c r="O128" i="255"/>
  <c r="K128" i="255"/>
  <c r="R127" i="255"/>
  <c r="J127" i="255"/>
  <c r="R126" i="255"/>
  <c r="J126" i="255"/>
  <c r="Y125" i="255"/>
  <c r="J125" i="255"/>
  <c r="Y124" i="255"/>
  <c r="J124" i="255"/>
  <c r="Y123" i="255"/>
  <c r="J123" i="255"/>
  <c r="Y122" i="255"/>
  <c r="J122" i="255"/>
  <c r="Y121" i="255"/>
  <c r="J121" i="255"/>
  <c r="Y120" i="255"/>
  <c r="J120" i="255"/>
  <c r="Y119" i="255"/>
  <c r="J119" i="255"/>
  <c r="Y118" i="255"/>
  <c r="J118" i="255"/>
  <c r="Y117" i="255"/>
  <c r="J117" i="255"/>
  <c r="Y116" i="255"/>
  <c r="J116" i="255"/>
  <c r="X115" i="255"/>
  <c r="O114" i="255"/>
  <c r="K114" i="255"/>
  <c r="Y113" i="255"/>
  <c r="J113" i="255"/>
  <c r="Y112" i="255"/>
  <c r="J112" i="255"/>
  <c r="Y111" i="255"/>
  <c r="J111" i="255"/>
  <c r="X110" i="255"/>
  <c r="K109" i="255"/>
  <c r="V108" i="255"/>
  <c r="M108" i="255"/>
  <c r="K108" i="255"/>
  <c r="V107" i="255"/>
  <c r="M107" i="255"/>
  <c r="K107" i="255"/>
  <c r="V106" i="255"/>
  <c r="M106" i="255"/>
  <c r="K106" i="255"/>
  <c r="V105" i="255"/>
  <c r="K105" i="255"/>
  <c r="K104" i="255"/>
  <c r="O103" i="255"/>
  <c r="K103" i="255"/>
  <c r="T102" i="255"/>
  <c r="J102" i="255"/>
  <c r="T101" i="255"/>
  <c r="J101" i="255"/>
  <c r="T100" i="255"/>
  <c r="J100" i="255"/>
  <c r="T99" i="255"/>
  <c r="J99" i="255"/>
  <c r="T98" i="255"/>
  <c r="J98" i="255"/>
  <c r="T97" i="255"/>
  <c r="J97" i="255"/>
  <c r="T96" i="255"/>
  <c r="J96" i="255"/>
  <c r="T95" i="255"/>
  <c r="J95" i="255"/>
  <c r="T94" i="255"/>
  <c r="J94" i="255"/>
  <c r="Y93" i="255"/>
  <c r="O92" i="255"/>
  <c r="K92" i="255"/>
  <c r="I91" i="255"/>
  <c r="O90" i="255"/>
  <c r="K90" i="255"/>
  <c r="I89" i="255"/>
  <c r="P88" i="255"/>
  <c r="N88" i="255"/>
  <c r="P87" i="255"/>
  <c r="N87" i="255"/>
  <c r="R86" i="255"/>
  <c r="Q86" i="255"/>
  <c r="S85" i="255"/>
  <c r="M85" i="255"/>
  <c r="K85" i="255"/>
  <c r="J85" i="255"/>
  <c r="S84" i="255"/>
  <c r="M84" i="255"/>
  <c r="K84" i="255"/>
  <c r="J84" i="255"/>
  <c r="I82" i="255"/>
  <c r="O80" i="255"/>
  <c r="K80" i="255"/>
  <c r="K79" i="255"/>
  <c r="K78" i="255"/>
  <c r="K77" i="255"/>
  <c r="K76" i="255"/>
  <c r="K75" i="255"/>
  <c r="K74" i="255"/>
  <c r="K73" i="255"/>
  <c r="K72" i="255"/>
  <c r="K71" i="255"/>
  <c r="K70" i="255"/>
  <c r="K69" i="255"/>
  <c r="K68" i="255"/>
  <c r="K67" i="255"/>
  <c r="X66" i="255"/>
  <c r="O64" i="255"/>
  <c r="K64" i="255"/>
  <c r="R63" i="255"/>
  <c r="Q63" i="255"/>
  <c r="R62" i="255"/>
  <c r="Q62" i="255"/>
  <c r="M62" i="255"/>
  <c r="R61" i="255"/>
  <c r="Q61" i="255"/>
  <c r="K60" i="255"/>
  <c r="R59" i="255"/>
  <c r="J59" i="255"/>
  <c r="R58" i="255"/>
  <c r="J58" i="255"/>
  <c r="R57" i="255"/>
  <c r="J57" i="255"/>
  <c r="R56" i="255"/>
  <c r="J56" i="255"/>
  <c r="X55" i="255"/>
  <c r="K54" i="255"/>
  <c r="K53" i="255"/>
  <c r="E53" i="255"/>
  <c r="K52" i="255"/>
  <c r="K51" i="255"/>
  <c r="O50" i="255"/>
  <c r="K50" i="255"/>
  <c r="K49" i="255"/>
  <c r="K48" i="255"/>
  <c r="X47" i="255"/>
  <c r="K46" i="255"/>
  <c r="K45" i="255"/>
  <c r="E45" i="255"/>
  <c r="O44" i="255"/>
  <c r="K44" i="255"/>
  <c r="K43" i="255"/>
  <c r="O42" i="255"/>
  <c r="K42" i="255"/>
  <c r="K41" i="255"/>
  <c r="K40" i="255"/>
  <c r="X39" i="255"/>
  <c r="I38" i="255"/>
  <c r="K37" i="255"/>
  <c r="E37" i="255"/>
  <c r="K36" i="255"/>
  <c r="K35" i="255"/>
  <c r="K34" i="255"/>
  <c r="X33" i="255"/>
  <c r="I32" i="255"/>
  <c r="I31" i="255"/>
  <c r="Y30" i="255"/>
  <c r="M30" i="255"/>
  <c r="J30" i="255"/>
  <c r="Y29" i="255"/>
  <c r="M29" i="255"/>
  <c r="J29" i="255"/>
  <c r="K28" i="255"/>
  <c r="K26" i="255"/>
  <c r="I25" i="255"/>
  <c r="I24" i="255"/>
  <c r="Q23" i="255"/>
  <c r="K23" i="255"/>
  <c r="Q22" i="255"/>
  <c r="K22" i="255"/>
  <c r="Q21" i="255"/>
  <c r="K21" i="255"/>
  <c r="Q20" i="255"/>
  <c r="K20" i="255"/>
  <c r="Q19" i="255"/>
  <c r="K19" i="255"/>
  <c r="Q18" i="255"/>
  <c r="K18" i="255"/>
  <c r="Q17" i="255"/>
  <c r="K17" i="255"/>
  <c r="Q16" i="255"/>
  <c r="K16" i="255"/>
  <c r="Q15" i="255"/>
  <c r="K15" i="255"/>
  <c r="K14" i="255"/>
  <c r="O13" i="255"/>
  <c r="L13" i="255"/>
  <c r="K13" i="255"/>
  <c r="I12" i="255"/>
  <c r="F56" i="255" l="1"/>
  <c r="X157" i="253"/>
  <c r="O154" i="253"/>
  <c r="K154" i="253"/>
  <c r="Y153" i="253"/>
  <c r="J153" i="253"/>
  <c r="Y152" i="253"/>
  <c r="J152" i="253"/>
  <c r="R150" i="253"/>
  <c r="Q150" i="253"/>
  <c r="R149" i="253"/>
  <c r="Q149" i="253"/>
  <c r="Y148" i="253"/>
  <c r="J148" i="253"/>
  <c r="Y147" i="253"/>
  <c r="J147" i="253"/>
  <c r="Y146" i="253"/>
  <c r="J146" i="253"/>
  <c r="Y145" i="253"/>
  <c r="J145" i="253"/>
  <c r="Y144" i="253"/>
  <c r="J144" i="253"/>
  <c r="Y143" i="253"/>
  <c r="J143" i="253"/>
  <c r="Y142" i="253"/>
  <c r="J142" i="253"/>
  <c r="Y141" i="253"/>
  <c r="J141" i="253"/>
  <c r="Y140" i="253"/>
  <c r="J140" i="253"/>
  <c r="X139" i="253"/>
  <c r="O129" i="253"/>
  <c r="K129" i="253"/>
  <c r="O128" i="253"/>
  <c r="K128" i="253"/>
  <c r="R127" i="253"/>
  <c r="J127" i="253"/>
  <c r="R126" i="253"/>
  <c r="J126" i="253"/>
  <c r="Y125" i="253"/>
  <c r="J125" i="253"/>
  <c r="Y124" i="253"/>
  <c r="J124" i="253"/>
  <c r="Y123" i="253"/>
  <c r="J123" i="253"/>
  <c r="Y122" i="253"/>
  <c r="J122" i="253"/>
  <c r="Y121" i="253"/>
  <c r="J121" i="253"/>
  <c r="Y120" i="253"/>
  <c r="J120" i="253"/>
  <c r="Y119" i="253"/>
  <c r="J119" i="253"/>
  <c r="Y118" i="253"/>
  <c r="J118" i="253"/>
  <c r="Y117" i="253"/>
  <c r="J117" i="253"/>
  <c r="Y116" i="253"/>
  <c r="J116" i="253"/>
  <c r="X115" i="253"/>
  <c r="O114" i="253"/>
  <c r="K114" i="253"/>
  <c r="Y113" i="253"/>
  <c r="J113" i="253"/>
  <c r="Y112" i="253"/>
  <c r="J112" i="253"/>
  <c r="Y111" i="253"/>
  <c r="J111" i="253"/>
  <c r="X110" i="253"/>
  <c r="K109" i="253"/>
  <c r="V108" i="253"/>
  <c r="M108" i="253"/>
  <c r="K108" i="253"/>
  <c r="V107" i="253"/>
  <c r="M107" i="253"/>
  <c r="K107" i="253"/>
  <c r="V106" i="253"/>
  <c r="M106" i="253"/>
  <c r="K106" i="253"/>
  <c r="V105" i="253"/>
  <c r="K105" i="253"/>
  <c r="K104" i="253"/>
  <c r="O103" i="253"/>
  <c r="K103" i="253"/>
  <c r="T102" i="253"/>
  <c r="J102" i="253"/>
  <c r="T101" i="253"/>
  <c r="J101" i="253"/>
  <c r="T100" i="253"/>
  <c r="J100" i="253"/>
  <c r="T99" i="253"/>
  <c r="J99" i="253"/>
  <c r="T98" i="253"/>
  <c r="J98" i="253"/>
  <c r="T97" i="253"/>
  <c r="J97" i="253"/>
  <c r="T96" i="253"/>
  <c r="J96" i="253"/>
  <c r="T95" i="253"/>
  <c r="J95" i="253"/>
  <c r="T94" i="253"/>
  <c r="J94" i="253"/>
  <c r="Y93" i="253"/>
  <c r="O92" i="253"/>
  <c r="K92" i="253"/>
  <c r="I91" i="253"/>
  <c r="O90" i="253"/>
  <c r="K90" i="253"/>
  <c r="I89" i="253"/>
  <c r="P88" i="253"/>
  <c r="N88" i="253"/>
  <c r="P87" i="253"/>
  <c r="N87" i="253"/>
  <c r="R86" i="253"/>
  <c r="Q86" i="253"/>
  <c r="S85" i="253"/>
  <c r="M85" i="253"/>
  <c r="K85" i="253"/>
  <c r="J85" i="253"/>
  <c r="S84" i="253"/>
  <c r="M84" i="253"/>
  <c r="K84" i="253"/>
  <c r="J84" i="253"/>
  <c r="I82" i="253"/>
  <c r="O80" i="253"/>
  <c r="K80" i="253"/>
  <c r="K79" i="253"/>
  <c r="K78" i="253"/>
  <c r="K77" i="253"/>
  <c r="K76" i="253"/>
  <c r="K75" i="253"/>
  <c r="K74" i="253"/>
  <c r="K73" i="253"/>
  <c r="K72" i="253"/>
  <c r="K71" i="253"/>
  <c r="K70" i="253"/>
  <c r="K69" i="253"/>
  <c r="K68" i="253"/>
  <c r="K67" i="253"/>
  <c r="X66" i="253"/>
  <c r="O64" i="253"/>
  <c r="K64" i="253"/>
  <c r="R63" i="253"/>
  <c r="Q63" i="253"/>
  <c r="R62" i="253"/>
  <c r="Q62" i="253"/>
  <c r="M62" i="253"/>
  <c r="R61" i="253"/>
  <c r="Q61" i="253"/>
  <c r="K60" i="253"/>
  <c r="R59" i="253"/>
  <c r="J59" i="253"/>
  <c r="R58" i="253"/>
  <c r="J58" i="253"/>
  <c r="R57" i="253"/>
  <c r="J57" i="253"/>
  <c r="R56" i="253"/>
  <c r="J56" i="253"/>
  <c r="X55" i="253"/>
  <c r="K54" i="253"/>
  <c r="K53" i="253"/>
  <c r="E53" i="253"/>
  <c r="K52" i="253"/>
  <c r="K51" i="253"/>
  <c r="O50" i="253"/>
  <c r="K50" i="253"/>
  <c r="K49" i="253"/>
  <c r="K48" i="253"/>
  <c r="X47" i="253"/>
  <c r="K46" i="253"/>
  <c r="K45" i="253"/>
  <c r="E45" i="253"/>
  <c r="O44" i="253"/>
  <c r="K44" i="253"/>
  <c r="K43" i="253"/>
  <c r="O42" i="253"/>
  <c r="K42" i="253"/>
  <c r="K41" i="253"/>
  <c r="K40" i="253"/>
  <c r="X39" i="253"/>
  <c r="I38" i="253"/>
  <c r="K37" i="253"/>
  <c r="E37" i="253"/>
  <c r="K36" i="253"/>
  <c r="K35" i="253"/>
  <c r="K34" i="253"/>
  <c r="X33" i="253"/>
  <c r="I32" i="253"/>
  <c r="I31" i="253"/>
  <c r="Y30" i="253"/>
  <c r="M30" i="253"/>
  <c r="J30" i="253"/>
  <c r="Y29" i="253"/>
  <c r="M29" i="253"/>
  <c r="J29" i="253"/>
  <c r="K28" i="253"/>
  <c r="K26" i="253"/>
  <c r="I25" i="253"/>
  <c r="I24" i="253"/>
  <c r="Q23" i="253"/>
  <c r="K23" i="253"/>
  <c r="Q22" i="253"/>
  <c r="K22" i="253"/>
  <c r="Q21" i="253"/>
  <c r="K21" i="253"/>
  <c r="Q20" i="253"/>
  <c r="K20" i="253"/>
  <c r="Q19" i="253"/>
  <c r="K19" i="253"/>
  <c r="Q18" i="253"/>
  <c r="K18" i="253"/>
  <c r="Q17" i="253"/>
  <c r="K17" i="253"/>
  <c r="Q16" i="253"/>
  <c r="K16" i="253"/>
  <c r="Q15" i="253"/>
  <c r="K15" i="253"/>
  <c r="K14" i="253"/>
  <c r="O13" i="253"/>
  <c r="L13" i="253"/>
  <c r="K13" i="253"/>
  <c r="I12" i="253"/>
  <c r="X156" i="252"/>
  <c r="O154" i="252"/>
  <c r="K154" i="252"/>
  <c r="Y153" i="252"/>
  <c r="J153" i="252"/>
  <c r="Y152" i="252"/>
  <c r="J152" i="252"/>
  <c r="R150" i="252"/>
  <c r="Q150" i="252"/>
  <c r="R149" i="252"/>
  <c r="Q149" i="252"/>
  <c r="Y148" i="252"/>
  <c r="J148" i="252"/>
  <c r="Y147" i="252"/>
  <c r="J147" i="252"/>
  <c r="Y146" i="252"/>
  <c r="J146" i="252"/>
  <c r="Y145" i="252"/>
  <c r="J145" i="252"/>
  <c r="Y144" i="252"/>
  <c r="J144" i="252"/>
  <c r="Y143" i="252"/>
  <c r="J143" i="252"/>
  <c r="Y142" i="252"/>
  <c r="J142" i="252"/>
  <c r="Y141" i="252"/>
  <c r="J141" i="252"/>
  <c r="Y140" i="252"/>
  <c r="J140" i="252"/>
  <c r="X139" i="252"/>
  <c r="Y138" i="252"/>
  <c r="J138" i="252"/>
  <c r="O136" i="252"/>
  <c r="K136" i="252"/>
  <c r="Y135" i="252"/>
  <c r="J135" i="252"/>
  <c r="Y134" i="252"/>
  <c r="J134" i="252"/>
  <c r="Y133" i="252"/>
  <c r="J133" i="252"/>
  <c r="Y132" i="252"/>
  <c r="J132" i="252"/>
  <c r="R131" i="252"/>
  <c r="J131" i="252"/>
  <c r="X130" i="252"/>
  <c r="O129" i="252"/>
  <c r="K129" i="252"/>
  <c r="O128" i="252"/>
  <c r="K128" i="252"/>
  <c r="R127" i="252"/>
  <c r="J127" i="252"/>
  <c r="R126" i="252"/>
  <c r="J126" i="252"/>
  <c r="Y125" i="252"/>
  <c r="J125" i="252"/>
  <c r="Y124" i="252"/>
  <c r="J124" i="252"/>
  <c r="Y123" i="252"/>
  <c r="J123" i="252"/>
  <c r="Y122" i="252"/>
  <c r="J122" i="252"/>
  <c r="Y121" i="252"/>
  <c r="J121" i="252"/>
  <c r="Y120" i="252"/>
  <c r="J120" i="252"/>
  <c r="Y119" i="252"/>
  <c r="J119" i="252"/>
  <c r="Y118" i="252"/>
  <c r="J118" i="252"/>
  <c r="Y117" i="252"/>
  <c r="J117" i="252"/>
  <c r="Y116" i="252"/>
  <c r="J116" i="252"/>
  <c r="X115" i="252"/>
  <c r="O114" i="252"/>
  <c r="K114" i="252"/>
  <c r="Y113" i="252"/>
  <c r="J113" i="252"/>
  <c r="Y112" i="252"/>
  <c r="J112" i="252"/>
  <c r="Y111" i="252"/>
  <c r="J111" i="252"/>
  <c r="X110" i="252"/>
  <c r="K109" i="252"/>
  <c r="V108" i="252"/>
  <c r="M108" i="252"/>
  <c r="K108" i="252"/>
  <c r="V107" i="252"/>
  <c r="M107" i="252"/>
  <c r="K107" i="252"/>
  <c r="V106" i="252"/>
  <c r="M106" i="252"/>
  <c r="K106" i="252"/>
  <c r="V105" i="252"/>
  <c r="K105" i="252"/>
  <c r="K104" i="252"/>
  <c r="O103" i="252"/>
  <c r="K103" i="252"/>
  <c r="T102" i="252"/>
  <c r="J102" i="252"/>
  <c r="T101" i="252"/>
  <c r="J101" i="252"/>
  <c r="T100" i="252"/>
  <c r="J100" i="252"/>
  <c r="T99" i="252"/>
  <c r="J99" i="252"/>
  <c r="T98" i="252"/>
  <c r="J98" i="252"/>
  <c r="T97" i="252"/>
  <c r="J97" i="252"/>
  <c r="T96" i="252"/>
  <c r="J96" i="252"/>
  <c r="T95" i="252"/>
  <c r="J95" i="252"/>
  <c r="T94" i="252"/>
  <c r="J94" i="252"/>
  <c r="Y93" i="252"/>
  <c r="O92" i="252"/>
  <c r="K92" i="252"/>
  <c r="I91" i="252"/>
  <c r="O90" i="252"/>
  <c r="K90" i="252"/>
  <c r="I89" i="252"/>
  <c r="P88" i="252"/>
  <c r="N88" i="252"/>
  <c r="P87" i="252"/>
  <c r="N87" i="252"/>
  <c r="R86" i="252"/>
  <c r="Q86" i="252"/>
  <c r="S85" i="252"/>
  <c r="M85" i="252"/>
  <c r="K85" i="252"/>
  <c r="J85" i="252"/>
  <c r="S84" i="252"/>
  <c r="M84" i="252"/>
  <c r="K84" i="252"/>
  <c r="J84" i="252"/>
  <c r="I82" i="252"/>
  <c r="O80" i="252"/>
  <c r="K80" i="252"/>
  <c r="K79" i="252"/>
  <c r="K78" i="252"/>
  <c r="K77" i="252"/>
  <c r="K76" i="252"/>
  <c r="K75" i="252"/>
  <c r="K74" i="252"/>
  <c r="K73" i="252"/>
  <c r="K72" i="252"/>
  <c r="K71" i="252"/>
  <c r="K70" i="252"/>
  <c r="K69" i="252"/>
  <c r="K68" i="252"/>
  <c r="K67" i="252"/>
  <c r="X66" i="252"/>
  <c r="O64" i="252"/>
  <c r="K64" i="252"/>
  <c r="R63" i="252"/>
  <c r="Q63" i="252"/>
  <c r="R62" i="252"/>
  <c r="Q62" i="252"/>
  <c r="M62" i="252"/>
  <c r="R61" i="252"/>
  <c r="Q61" i="252"/>
  <c r="K60" i="252"/>
  <c r="R59" i="252"/>
  <c r="J59" i="252"/>
  <c r="R58" i="252"/>
  <c r="J58" i="252"/>
  <c r="R57" i="252"/>
  <c r="J57" i="252"/>
  <c r="R56" i="252"/>
  <c r="J56" i="252"/>
  <c r="X55" i="252"/>
  <c r="K54" i="252"/>
  <c r="K53" i="252"/>
  <c r="E53" i="252"/>
  <c r="K52" i="252"/>
  <c r="K51" i="252"/>
  <c r="O50" i="252"/>
  <c r="K50" i="252"/>
  <c r="K49" i="252"/>
  <c r="K48" i="252"/>
  <c r="X47" i="252"/>
  <c r="K46" i="252"/>
  <c r="K45" i="252"/>
  <c r="E45" i="252"/>
  <c r="O44" i="252"/>
  <c r="K44" i="252"/>
  <c r="K43" i="252"/>
  <c r="O42" i="252"/>
  <c r="K42" i="252"/>
  <c r="K41" i="252"/>
  <c r="K40" i="252"/>
  <c r="X39" i="252"/>
  <c r="I38" i="252"/>
  <c r="K37" i="252"/>
  <c r="E37" i="252"/>
  <c r="K36" i="252"/>
  <c r="K35" i="252"/>
  <c r="K34" i="252"/>
  <c r="X33" i="252"/>
  <c r="I32" i="252"/>
  <c r="I31" i="252"/>
  <c r="Y30" i="252"/>
  <c r="M30" i="252"/>
  <c r="J30" i="252"/>
  <c r="Y29" i="252"/>
  <c r="M29" i="252"/>
  <c r="J29" i="252"/>
  <c r="K28" i="252"/>
  <c r="K26" i="252"/>
  <c r="I25" i="252"/>
  <c r="I24" i="252"/>
  <c r="Q23" i="252"/>
  <c r="K23" i="252"/>
  <c r="Q22" i="252"/>
  <c r="K22" i="252"/>
  <c r="Q21" i="252"/>
  <c r="K21" i="252"/>
  <c r="Q20" i="252"/>
  <c r="K20" i="252"/>
  <c r="Q19" i="252"/>
  <c r="K19" i="252"/>
  <c r="Q18" i="252"/>
  <c r="K18" i="252"/>
  <c r="Q17" i="252"/>
  <c r="K17" i="252"/>
  <c r="Q16" i="252"/>
  <c r="K16" i="252"/>
  <c r="Q15" i="252"/>
  <c r="K15" i="252"/>
  <c r="K14" i="252"/>
  <c r="O13" i="252"/>
  <c r="L13" i="252"/>
  <c r="K13" i="252"/>
  <c r="I12" i="252"/>
  <c r="F58" i="252" l="1"/>
  <c r="F57" i="253"/>
  <c r="F56" i="252"/>
  <c r="F57" i="252"/>
  <c r="F56" i="253"/>
  <c r="F58" i="253"/>
  <c r="X156" i="251" l="1"/>
  <c r="O154" i="251"/>
  <c r="K154" i="251"/>
  <c r="Y153" i="251"/>
  <c r="J153" i="251"/>
  <c r="Y152" i="251"/>
  <c r="J152" i="251"/>
  <c r="R150" i="251"/>
  <c r="Q150" i="251"/>
  <c r="R149" i="251"/>
  <c r="Q149" i="251"/>
  <c r="Y148" i="251"/>
  <c r="J148" i="251"/>
  <c r="Y147" i="251"/>
  <c r="J147" i="251"/>
  <c r="Y146" i="251"/>
  <c r="J146" i="251"/>
  <c r="Y145" i="251"/>
  <c r="J145" i="251"/>
  <c r="Y144" i="251"/>
  <c r="J144" i="251"/>
  <c r="Y143" i="251"/>
  <c r="J143" i="251"/>
  <c r="Y142" i="251"/>
  <c r="J142" i="251"/>
  <c r="Y141" i="251"/>
  <c r="J141" i="251"/>
  <c r="Y140" i="251"/>
  <c r="J140" i="251"/>
  <c r="X139" i="251"/>
  <c r="Y138" i="251"/>
  <c r="J138" i="251"/>
  <c r="O136" i="251"/>
  <c r="K136" i="251"/>
  <c r="Y135" i="251"/>
  <c r="J135" i="251"/>
  <c r="Y134" i="251"/>
  <c r="J134" i="251"/>
  <c r="Y133" i="251"/>
  <c r="J133" i="251"/>
  <c r="Y132" i="251"/>
  <c r="J132" i="251"/>
  <c r="R131" i="251"/>
  <c r="J131" i="251"/>
  <c r="X130" i="251"/>
  <c r="O129" i="251"/>
  <c r="K129" i="251"/>
  <c r="O128" i="251"/>
  <c r="K128" i="251"/>
  <c r="R127" i="251"/>
  <c r="J127" i="251"/>
  <c r="R126" i="251"/>
  <c r="J126" i="251"/>
  <c r="Y125" i="251"/>
  <c r="J125" i="251"/>
  <c r="Y124" i="251"/>
  <c r="J124" i="251"/>
  <c r="Y123" i="251"/>
  <c r="J123" i="251"/>
  <c r="Y122" i="251"/>
  <c r="J122" i="251"/>
  <c r="Y121" i="251"/>
  <c r="J121" i="251"/>
  <c r="Y120" i="251"/>
  <c r="J120" i="251"/>
  <c r="Y119" i="251"/>
  <c r="J119" i="251"/>
  <c r="Y118" i="251"/>
  <c r="J118" i="251"/>
  <c r="Y117" i="251"/>
  <c r="J117" i="251"/>
  <c r="Y116" i="251"/>
  <c r="J116" i="251"/>
  <c r="X115" i="251"/>
  <c r="O114" i="251"/>
  <c r="K114" i="251"/>
  <c r="Y113" i="251"/>
  <c r="J113" i="251"/>
  <c r="Y112" i="251"/>
  <c r="J112" i="251"/>
  <c r="Y111" i="251"/>
  <c r="J111" i="251"/>
  <c r="X110" i="251"/>
  <c r="K109" i="251"/>
  <c r="V108" i="251"/>
  <c r="M108" i="251"/>
  <c r="K108" i="251"/>
  <c r="V107" i="251"/>
  <c r="M107" i="251"/>
  <c r="K107" i="251"/>
  <c r="V106" i="251"/>
  <c r="M106" i="251"/>
  <c r="K106" i="251"/>
  <c r="V105" i="251"/>
  <c r="K105" i="251"/>
  <c r="K104" i="251"/>
  <c r="O103" i="251"/>
  <c r="K103" i="251"/>
  <c r="T102" i="251"/>
  <c r="J102" i="251"/>
  <c r="T101" i="251"/>
  <c r="J101" i="251"/>
  <c r="T100" i="251"/>
  <c r="J100" i="251"/>
  <c r="T99" i="251"/>
  <c r="J99" i="251"/>
  <c r="T98" i="251"/>
  <c r="J98" i="251"/>
  <c r="T97" i="251"/>
  <c r="J97" i="251"/>
  <c r="T96" i="251"/>
  <c r="J96" i="251"/>
  <c r="T95" i="251"/>
  <c r="J95" i="251"/>
  <c r="T94" i="251"/>
  <c r="J94" i="251"/>
  <c r="Y93" i="251"/>
  <c r="O92" i="251"/>
  <c r="K92" i="251"/>
  <c r="O90" i="251"/>
  <c r="K90" i="251"/>
  <c r="P88" i="251"/>
  <c r="N88" i="251"/>
  <c r="P87" i="251"/>
  <c r="N87" i="251"/>
  <c r="R86" i="251"/>
  <c r="Q86" i="251"/>
  <c r="S85" i="251"/>
  <c r="M85" i="251"/>
  <c r="K85" i="251"/>
  <c r="J85" i="251"/>
  <c r="S84" i="251"/>
  <c r="M84" i="251"/>
  <c r="K84" i="251"/>
  <c r="J84" i="251"/>
  <c r="I82" i="251"/>
  <c r="O80" i="251"/>
  <c r="K80" i="251"/>
  <c r="K79" i="251"/>
  <c r="K78" i="251"/>
  <c r="K77" i="251"/>
  <c r="K76" i="251"/>
  <c r="K75" i="251"/>
  <c r="K74" i="251"/>
  <c r="K73" i="251"/>
  <c r="K72" i="251"/>
  <c r="K71" i="251"/>
  <c r="K70" i="251"/>
  <c r="K69" i="251"/>
  <c r="K68" i="251"/>
  <c r="K67" i="251"/>
  <c r="X66" i="251"/>
  <c r="O64" i="251"/>
  <c r="K64" i="251"/>
  <c r="R63" i="251"/>
  <c r="Q63" i="251"/>
  <c r="R62" i="251"/>
  <c r="Q62" i="251"/>
  <c r="M62" i="251"/>
  <c r="R61" i="251"/>
  <c r="Q61" i="251"/>
  <c r="K60" i="251"/>
  <c r="R59" i="251"/>
  <c r="J59" i="251"/>
  <c r="R58" i="251"/>
  <c r="J58" i="251"/>
  <c r="R57" i="251"/>
  <c r="J57" i="251"/>
  <c r="F57" i="251"/>
  <c r="R56" i="251"/>
  <c r="J56" i="251"/>
  <c r="X55" i="251"/>
  <c r="K54" i="251"/>
  <c r="K53" i="251"/>
  <c r="E53" i="251"/>
  <c r="F56" i="251" s="1"/>
  <c r="K52" i="251"/>
  <c r="K51" i="251"/>
  <c r="O50" i="251"/>
  <c r="K50" i="251"/>
  <c r="K49" i="251"/>
  <c r="K48" i="251"/>
  <c r="X47" i="251"/>
  <c r="K46" i="251"/>
  <c r="K45" i="251"/>
  <c r="E45" i="251"/>
  <c r="F58" i="251" s="1"/>
  <c r="O44" i="251"/>
  <c r="K44" i="251"/>
  <c r="K43" i="251"/>
  <c r="O42" i="251"/>
  <c r="K42" i="251"/>
  <c r="K41" i="251"/>
  <c r="K40" i="251"/>
  <c r="X39" i="251"/>
  <c r="I38" i="251"/>
  <c r="K37" i="251"/>
  <c r="E37" i="251"/>
  <c r="K36" i="251"/>
  <c r="K35" i="251"/>
  <c r="K34" i="251"/>
  <c r="X33" i="251"/>
  <c r="I32" i="251"/>
  <c r="I31" i="251"/>
  <c r="Y30" i="251"/>
  <c r="M30" i="251"/>
  <c r="J30" i="251"/>
  <c r="Y29" i="251"/>
  <c r="M29" i="251"/>
  <c r="J29" i="251"/>
  <c r="K28" i="251"/>
  <c r="K26" i="251"/>
  <c r="I25" i="251"/>
  <c r="I24" i="251"/>
  <c r="Q23" i="251"/>
  <c r="K23" i="251"/>
  <c r="Q22" i="251"/>
  <c r="K22" i="251"/>
  <c r="Q21" i="251"/>
  <c r="K21" i="251"/>
  <c r="Q20" i="251"/>
  <c r="K20" i="251"/>
  <c r="Q19" i="251"/>
  <c r="K19" i="251"/>
  <c r="Q18" i="251"/>
  <c r="K18" i="251"/>
  <c r="Q17" i="251"/>
  <c r="K17" i="251"/>
  <c r="Q16" i="251"/>
  <c r="K16" i="251"/>
  <c r="Q15" i="251"/>
  <c r="K15" i="251"/>
  <c r="K14" i="251"/>
  <c r="O13" i="251"/>
  <c r="L13" i="251"/>
  <c r="K13" i="251"/>
  <c r="I12" i="251"/>
  <c r="X10" i="251"/>
  <c r="X9" i="251"/>
  <c r="X156" i="250" l="1"/>
  <c r="O154" i="250"/>
  <c r="K154" i="250"/>
  <c r="Y153" i="250"/>
  <c r="J153" i="250"/>
  <c r="Y152" i="250"/>
  <c r="J152" i="250"/>
  <c r="R150" i="250"/>
  <c r="Q150" i="250"/>
  <c r="R149" i="250"/>
  <c r="Q149" i="250"/>
  <c r="Y148" i="250"/>
  <c r="J148" i="250"/>
  <c r="Y147" i="250"/>
  <c r="J147" i="250"/>
  <c r="Y146" i="250"/>
  <c r="J146" i="250"/>
  <c r="Y145" i="250"/>
  <c r="J145" i="250"/>
  <c r="Y144" i="250"/>
  <c r="J144" i="250"/>
  <c r="Y143" i="250"/>
  <c r="J143" i="250"/>
  <c r="Y142" i="250"/>
  <c r="J142" i="250"/>
  <c r="Y141" i="250"/>
  <c r="J141" i="250"/>
  <c r="Y140" i="250"/>
  <c r="J140" i="250"/>
  <c r="X139" i="250"/>
  <c r="Y138" i="250"/>
  <c r="J138" i="250"/>
  <c r="O136" i="250"/>
  <c r="K136" i="250"/>
  <c r="Y135" i="250"/>
  <c r="J135" i="250"/>
  <c r="Y134" i="250"/>
  <c r="J134" i="250"/>
  <c r="Y133" i="250"/>
  <c r="J133" i="250"/>
  <c r="Y132" i="250"/>
  <c r="J132" i="250"/>
  <c r="R131" i="250"/>
  <c r="J131" i="250"/>
  <c r="X130" i="250"/>
  <c r="O129" i="250"/>
  <c r="K129" i="250"/>
  <c r="O128" i="250"/>
  <c r="K128" i="250"/>
  <c r="R127" i="250"/>
  <c r="J127" i="250"/>
  <c r="R126" i="250"/>
  <c r="J126" i="250"/>
  <c r="Y125" i="250"/>
  <c r="J125" i="250"/>
  <c r="Y124" i="250"/>
  <c r="J124" i="250"/>
  <c r="Y123" i="250"/>
  <c r="J123" i="250"/>
  <c r="Y122" i="250"/>
  <c r="J122" i="250"/>
  <c r="Y121" i="250"/>
  <c r="J121" i="250"/>
  <c r="Y120" i="250"/>
  <c r="J120" i="250"/>
  <c r="Y119" i="250"/>
  <c r="J119" i="250"/>
  <c r="Y118" i="250"/>
  <c r="J118" i="250"/>
  <c r="Y117" i="250"/>
  <c r="J117" i="250"/>
  <c r="Y116" i="250"/>
  <c r="J116" i="250"/>
  <c r="X115" i="250"/>
  <c r="O114" i="250"/>
  <c r="K114" i="250"/>
  <c r="Y113" i="250"/>
  <c r="J113" i="250"/>
  <c r="Y112" i="250"/>
  <c r="J112" i="250"/>
  <c r="Y111" i="250"/>
  <c r="J111" i="250"/>
  <c r="X110" i="250"/>
  <c r="K109" i="250"/>
  <c r="V108" i="250"/>
  <c r="M108" i="250"/>
  <c r="K108" i="250"/>
  <c r="V107" i="250"/>
  <c r="M107" i="250"/>
  <c r="K107" i="250"/>
  <c r="V106" i="250"/>
  <c r="M106" i="250"/>
  <c r="K106" i="250"/>
  <c r="V105" i="250"/>
  <c r="K105" i="250"/>
  <c r="K104" i="250"/>
  <c r="O103" i="250"/>
  <c r="K103" i="250"/>
  <c r="T102" i="250"/>
  <c r="J102" i="250"/>
  <c r="T101" i="250"/>
  <c r="J101" i="250"/>
  <c r="T100" i="250"/>
  <c r="J100" i="250"/>
  <c r="T99" i="250"/>
  <c r="J99" i="250"/>
  <c r="T98" i="250"/>
  <c r="J98" i="250"/>
  <c r="T97" i="250"/>
  <c r="J97" i="250"/>
  <c r="T96" i="250"/>
  <c r="J96" i="250"/>
  <c r="T95" i="250"/>
  <c r="J95" i="250"/>
  <c r="T94" i="250"/>
  <c r="J94" i="250"/>
  <c r="Y93" i="250"/>
  <c r="O92" i="250"/>
  <c r="K92" i="250"/>
  <c r="I91" i="250"/>
  <c r="O90" i="250"/>
  <c r="K90" i="250"/>
  <c r="I89" i="250"/>
  <c r="P88" i="250"/>
  <c r="N88" i="250"/>
  <c r="P87" i="250"/>
  <c r="N87" i="250"/>
  <c r="R86" i="250"/>
  <c r="Q86" i="250"/>
  <c r="S85" i="250"/>
  <c r="M85" i="250"/>
  <c r="K85" i="250"/>
  <c r="J85" i="250"/>
  <c r="S84" i="250"/>
  <c r="M84" i="250"/>
  <c r="K84" i="250"/>
  <c r="J84" i="250"/>
  <c r="I82" i="250"/>
  <c r="O80" i="250"/>
  <c r="K80" i="250"/>
  <c r="K79" i="250"/>
  <c r="K78" i="250"/>
  <c r="K77" i="250"/>
  <c r="K76" i="250"/>
  <c r="K75" i="250"/>
  <c r="K74" i="250"/>
  <c r="K73" i="250"/>
  <c r="K72" i="250"/>
  <c r="K71" i="250"/>
  <c r="K70" i="250"/>
  <c r="K69" i="250"/>
  <c r="K68" i="250"/>
  <c r="K67" i="250"/>
  <c r="X66" i="250"/>
  <c r="O64" i="250"/>
  <c r="K64" i="250"/>
  <c r="R63" i="250"/>
  <c r="Q63" i="250"/>
  <c r="R62" i="250"/>
  <c r="Q62" i="250"/>
  <c r="M62" i="250"/>
  <c r="R61" i="250"/>
  <c r="Q61" i="250"/>
  <c r="K60" i="250"/>
  <c r="R59" i="250"/>
  <c r="J59" i="250"/>
  <c r="R58" i="250"/>
  <c r="J58" i="250"/>
  <c r="R57" i="250"/>
  <c r="J57" i="250"/>
  <c r="R56" i="250"/>
  <c r="J56" i="250"/>
  <c r="X55" i="250"/>
  <c r="K54" i="250"/>
  <c r="K53" i="250"/>
  <c r="E53" i="250"/>
  <c r="K52" i="250"/>
  <c r="K51" i="250"/>
  <c r="O50" i="250"/>
  <c r="K50" i="250"/>
  <c r="K49" i="250"/>
  <c r="K48" i="250"/>
  <c r="X47" i="250"/>
  <c r="K46" i="250"/>
  <c r="K45" i="250"/>
  <c r="E45" i="250"/>
  <c r="O44" i="250"/>
  <c r="K44" i="250"/>
  <c r="K43" i="250"/>
  <c r="O42" i="250"/>
  <c r="K42" i="250"/>
  <c r="K41" i="250"/>
  <c r="K40" i="250"/>
  <c r="X39" i="250"/>
  <c r="I38" i="250"/>
  <c r="K37" i="250"/>
  <c r="E37" i="250"/>
  <c r="K36" i="250"/>
  <c r="K35" i="250"/>
  <c r="K34" i="250"/>
  <c r="X33" i="250"/>
  <c r="I32" i="250"/>
  <c r="I31" i="250"/>
  <c r="Y30" i="250"/>
  <c r="M30" i="250"/>
  <c r="J30" i="250"/>
  <c r="Y29" i="250"/>
  <c r="M29" i="250"/>
  <c r="J29" i="250"/>
  <c r="K28" i="250"/>
  <c r="K26" i="250"/>
  <c r="I25" i="250"/>
  <c r="I24" i="250"/>
  <c r="Q23" i="250"/>
  <c r="K23" i="250"/>
  <c r="Q22" i="250"/>
  <c r="K22" i="250"/>
  <c r="Q21" i="250"/>
  <c r="K21" i="250"/>
  <c r="Q20" i="250"/>
  <c r="K20" i="250"/>
  <c r="Q19" i="250"/>
  <c r="K19" i="250"/>
  <c r="Q18" i="250"/>
  <c r="K18" i="250"/>
  <c r="Q17" i="250"/>
  <c r="K17" i="250"/>
  <c r="Q16" i="250"/>
  <c r="K16" i="250"/>
  <c r="Q15" i="250"/>
  <c r="K15" i="250"/>
  <c r="K14" i="250"/>
  <c r="O13" i="250"/>
  <c r="L13" i="250"/>
  <c r="K13" i="250"/>
  <c r="I12" i="250"/>
  <c r="F58" i="250" l="1"/>
  <c r="F57" i="250"/>
  <c r="F56" i="250"/>
  <c r="X156" i="249" l="1"/>
  <c r="O154" i="249"/>
  <c r="K154" i="249"/>
  <c r="Y153" i="249"/>
  <c r="J153" i="249"/>
  <c r="Y152" i="249"/>
  <c r="J152" i="249"/>
  <c r="R150" i="249"/>
  <c r="Q150" i="249"/>
  <c r="J150" i="249"/>
  <c r="R149" i="249"/>
  <c r="Q149" i="249"/>
  <c r="J149" i="249"/>
  <c r="Y148" i="249"/>
  <c r="J148" i="249"/>
  <c r="Y147" i="249"/>
  <c r="J147" i="249"/>
  <c r="Y146" i="249"/>
  <c r="J146" i="249"/>
  <c r="Y145" i="249"/>
  <c r="J145" i="249"/>
  <c r="Y144" i="249"/>
  <c r="J144" i="249"/>
  <c r="Y143" i="249"/>
  <c r="J143" i="249"/>
  <c r="Y142" i="249"/>
  <c r="J142" i="249"/>
  <c r="Y141" i="249"/>
  <c r="J141" i="249"/>
  <c r="Y140" i="249"/>
  <c r="J140" i="249"/>
  <c r="X139" i="249"/>
  <c r="Y138" i="249"/>
  <c r="J138" i="249"/>
  <c r="O136" i="249"/>
  <c r="K136" i="249"/>
  <c r="Y135" i="249"/>
  <c r="J135" i="249"/>
  <c r="Y134" i="249"/>
  <c r="J134" i="249"/>
  <c r="Y133" i="249"/>
  <c r="J133" i="249"/>
  <c r="Y132" i="249"/>
  <c r="J132" i="249"/>
  <c r="R131" i="249"/>
  <c r="J131" i="249"/>
  <c r="X130" i="249"/>
  <c r="O129" i="249"/>
  <c r="K129" i="249"/>
  <c r="O128" i="249"/>
  <c r="K128" i="249"/>
  <c r="R127" i="249"/>
  <c r="J127" i="249"/>
  <c r="R126" i="249"/>
  <c r="J126" i="249"/>
  <c r="Y125" i="249"/>
  <c r="J125" i="249"/>
  <c r="Y124" i="249"/>
  <c r="J124" i="249"/>
  <c r="Y123" i="249"/>
  <c r="J123" i="249"/>
  <c r="Y122" i="249"/>
  <c r="J122" i="249"/>
  <c r="Y121" i="249"/>
  <c r="J121" i="249"/>
  <c r="Y120" i="249"/>
  <c r="J120" i="249"/>
  <c r="Y119" i="249"/>
  <c r="J119" i="249"/>
  <c r="Y118" i="249"/>
  <c r="J118" i="249"/>
  <c r="Y117" i="249"/>
  <c r="J117" i="249"/>
  <c r="Y116" i="249"/>
  <c r="J116" i="249"/>
  <c r="X115" i="249"/>
  <c r="O114" i="249"/>
  <c r="K114" i="249"/>
  <c r="Y113" i="249"/>
  <c r="J113" i="249"/>
  <c r="Y112" i="249"/>
  <c r="J112" i="249"/>
  <c r="Y111" i="249"/>
  <c r="J111" i="249"/>
  <c r="X110" i="249"/>
  <c r="K109" i="249"/>
  <c r="V108" i="249"/>
  <c r="M108" i="249"/>
  <c r="K108" i="249"/>
  <c r="V107" i="249"/>
  <c r="M107" i="249"/>
  <c r="K107" i="249"/>
  <c r="V106" i="249"/>
  <c r="M106" i="249"/>
  <c r="K106" i="249"/>
  <c r="V105" i="249"/>
  <c r="K105" i="249"/>
  <c r="K104" i="249"/>
  <c r="O103" i="249"/>
  <c r="K103" i="249"/>
  <c r="T102" i="249"/>
  <c r="J102" i="249"/>
  <c r="T101" i="249"/>
  <c r="J101" i="249"/>
  <c r="T100" i="249"/>
  <c r="J100" i="249"/>
  <c r="T99" i="249"/>
  <c r="J99" i="249"/>
  <c r="T98" i="249"/>
  <c r="J98" i="249"/>
  <c r="T97" i="249"/>
  <c r="J97" i="249"/>
  <c r="T96" i="249"/>
  <c r="J96" i="249"/>
  <c r="T95" i="249"/>
  <c r="J95" i="249"/>
  <c r="T94" i="249"/>
  <c r="J94" i="249"/>
  <c r="Y93" i="249"/>
  <c r="O92" i="249"/>
  <c r="K92" i="249"/>
  <c r="I91" i="249"/>
  <c r="O90" i="249"/>
  <c r="K90" i="249"/>
  <c r="I89" i="249"/>
  <c r="P88" i="249"/>
  <c r="N88" i="249"/>
  <c r="P87" i="249"/>
  <c r="N87" i="249"/>
  <c r="R86" i="249"/>
  <c r="Q86" i="249"/>
  <c r="S85" i="249"/>
  <c r="M85" i="249"/>
  <c r="K85" i="249"/>
  <c r="J85" i="249"/>
  <c r="S84" i="249"/>
  <c r="M84" i="249"/>
  <c r="K84" i="249"/>
  <c r="J84" i="249"/>
  <c r="I82" i="249"/>
  <c r="O80" i="249"/>
  <c r="K80" i="249"/>
  <c r="K79" i="249"/>
  <c r="K78" i="249"/>
  <c r="K77" i="249"/>
  <c r="K76" i="249"/>
  <c r="K75" i="249"/>
  <c r="K74" i="249"/>
  <c r="K73" i="249"/>
  <c r="K72" i="249"/>
  <c r="K71" i="249"/>
  <c r="K70" i="249"/>
  <c r="K69" i="249"/>
  <c r="K68" i="249"/>
  <c r="K67" i="249"/>
  <c r="X66" i="249"/>
  <c r="O64" i="249"/>
  <c r="K64" i="249"/>
  <c r="R63" i="249"/>
  <c r="Q63" i="249"/>
  <c r="R62" i="249"/>
  <c r="Q62" i="249"/>
  <c r="M62" i="249"/>
  <c r="R61" i="249"/>
  <c r="Q61" i="249"/>
  <c r="K60" i="249"/>
  <c r="R59" i="249"/>
  <c r="J59" i="249"/>
  <c r="R58" i="249"/>
  <c r="J58" i="249"/>
  <c r="R57" i="249"/>
  <c r="J57" i="249"/>
  <c r="R56" i="249"/>
  <c r="J56" i="249"/>
  <c r="X55" i="249"/>
  <c r="K54" i="249"/>
  <c r="K53" i="249"/>
  <c r="E53" i="249"/>
  <c r="K52" i="249"/>
  <c r="K51" i="249"/>
  <c r="O50" i="249"/>
  <c r="K50" i="249"/>
  <c r="K49" i="249"/>
  <c r="K48" i="249"/>
  <c r="X47" i="249"/>
  <c r="K46" i="249"/>
  <c r="K45" i="249"/>
  <c r="E45" i="249"/>
  <c r="O44" i="249"/>
  <c r="K44" i="249"/>
  <c r="K43" i="249"/>
  <c r="O42" i="249"/>
  <c r="K42" i="249"/>
  <c r="K41" i="249"/>
  <c r="K40" i="249"/>
  <c r="X39" i="249"/>
  <c r="I38" i="249"/>
  <c r="K37" i="249"/>
  <c r="E37" i="249"/>
  <c r="K36" i="249"/>
  <c r="K35" i="249"/>
  <c r="K34" i="249"/>
  <c r="X33" i="249"/>
  <c r="I32" i="249"/>
  <c r="I31" i="249"/>
  <c r="Y30" i="249"/>
  <c r="M30" i="249"/>
  <c r="J30" i="249"/>
  <c r="Y29" i="249"/>
  <c r="M29" i="249"/>
  <c r="J29" i="249"/>
  <c r="K28" i="249"/>
  <c r="K26" i="249"/>
  <c r="I25" i="249"/>
  <c r="I24" i="249"/>
  <c r="Q23" i="249"/>
  <c r="K23" i="249"/>
  <c r="Q22" i="249"/>
  <c r="K22" i="249"/>
  <c r="Q21" i="249"/>
  <c r="K21" i="249"/>
  <c r="Q20" i="249"/>
  <c r="K20" i="249"/>
  <c r="Q19" i="249"/>
  <c r="K19" i="249"/>
  <c r="Q18" i="249"/>
  <c r="K18" i="249"/>
  <c r="Q17" i="249"/>
  <c r="K17" i="249"/>
  <c r="Q16" i="249"/>
  <c r="K16" i="249"/>
  <c r="Q15" i="249"/>
  <c r="K15" i="249"/>
  <c r="K14" i="249"/>
  <c r="O13" i="249"/>
  <c r="L13" i="249"/>
  <c r="K13" i="249"/>
  <c r="I12" i="249"/>
  <c r="F58" i="249" l="1"/>
  <c r="F56" i="249"/>
  <c r="X156" i="248" l="1"/>
  <c r="O154" i="248"/>
  <c r="K154" i="248"/>
  <c r="Y153" i="248"/>
  <c r="J153" i="248"/>
  <c r="Y152" i="248"/>
  <c r="J152" i="248"/>
  <c r="R150" i="248"/>
  <c r="Q150" i="248"/>
  <c r="J150" i="248"/>
  <c r="R149" i="248"/>
  <c r="Q149" i="248"/>
  <c r="J149" i="248"/>
  <c r="Y148" i="248"/>
  <c r="J148" i="248"/>
  <c r="Y147" i="248"/>
  <c r="J147" i="248"/>
  <c r="Y146" i="248"/>
  <c r="J146" i="248"/>
  <c r="Y145" i="248"/>
  <c r="J145" i="248"/>
  <c r="Y144" i="248"/>
  <c r="J144" i="248"/>
  <c r="Y143" i="248"/>
  <c r="J143" i="248"/>
  <c r="Y142" i="248"/>
  <c r="J142" i="248"/>
  <c r="Y141" i="248"/>
  <c r="J141" i="248"/>
  <c r="Y140" i="248"/>
  <c r="J140" i="248"/>
  <c r="X139" i="248"/>
  <c r="Y138" i="248"/>
  <c r="J138" i="248"/>
  <c r="O136" i="248"/>
  <c r="K136" i="248"/>
  <c r="Y135" i="248"/>
  <c r="J135" i="248"/>
  <c r="Y134" i="248"/>
  <c r="J134" i="248"/>
  <c r="Y133" i="248"/>
  <c r="J133" i="248"/>
  <c r="Y132" i="248"/>
  <c r="J132" i="248"/>
  <c r="R131" i="248"/>
  <c r="J131" i="248"/>
  <c r="X130" i="248"/>
  <c r="O129" i="248"/>
  <c r="K129" i="248"/>
  <c r="O128" i="248"/>
  <c r="K128" i="248"/>
  <c r="R127" i="248"/>
  <c r="J127" i="248"/>
  <c r="R126" i="248"/>
  <c r="J126" i="248"/>
  <c r="Y125" i="248"/>
  <c r="J125" i="248"/>
  <c r="Y124" i="248"/>
  <c r="J124" i="248"/>
  <c r="Y123" i="248"/>
  <c r="J123" i="248"/>
  <c r="Y122" i="248"/>
  <c r="J122" i="248"/>
  <c r="Y121" i="248"/>
  <c r="J121" i="248"/>
  <c r="Y120" i="248"/>
  <c r="J120" i="248"/>
  <c r="Y119" i="248"/>
  <c r="J119" i="248"/>
  <c r="Y118" i="248"/>
  <c r="J118" i="248"/>
  <c r="Y117" i="248"/>
  <c r="J117" i="248"/>
  <c r="Y116" i="248"/>
  <c r="J116" i="248"/>
  <c r="X115" i="248"/>
  <c r="O114" i="248"/>
  <c r="K114" i="248"/>
  <c r="Y113" i="248"/>
  <c r="J113" i="248"/>
  <c r="Y112" i="248"/>
  <c r="J112" i="248"/>
  <c r="Y111" i="248"/>
  <c r="J111" i="248"/>
  <c r="X110" i="248"/>
  <c r="K109" i="248"/>
  <c r="V108" i="248"/>
  <c r="M108" i="248"/>
  <c r="K108" i="248"/>
  <c r="V107" i="248"/>
  <c r="M107" i="248"/>
  <c r="K107" i="248"/>
  <c r="V106" i="248"/>
  <c r="M106" i="248"/>
  <c r="K106" i="248"/>
  <c r="V105" i="248"/>
  <c r="K105" i="248"/>
  <c r="K104" i="248"/>
  <c r="O103" i="248"/>
  <c r="K103" i="248"/>
  <c r="T102" i="248"/>
  <c r="J102" i="248"/>
  <c r="T101" i="248"/>
  <c r="J101" i="248"/>
  <c r="T100" i="248"/>
  <c r="J100" i="248"/>
  <c r="T99" i="248"/>
  <c r="J99" i="248"/>
  <c r="T98" i="248"/>
  <c r="J98" i="248"/>
  <c r="T97" i="248"/>
  <c r="J97" i="248"/>
  <c r="T96" i="248"/>
  <c r="J96" i="248"/>
  <c r="T95" i="248"/>
  <c r="J95" i="248"/>
  <c r="T94" i="248"/>
  <c r="J94" i="248"/>
  <c r="Y93" i="248"/>
  <c r="O92" i="248"/>
  <c r="K92" i="248"/>
  <c r="I91" i="248"/>
  <c r="O90" i="248"/>
  <c r="K90" i="248"/>
  <c r="I89" i="248"/>
  <c r="P88" i="248"/>
  <c r="N88" i="248"/>
  <c r="P87" i="248"/>
  <c r="N87" i="248"/>
  <c r="R86" i="248"/>
  <c r="Q86" i="248"/>
  <c r="S85" i="248"/>
  <c r="M85" i="248"/>
  <c r="K85" i="248"/>
  <c r="J85" i="248"/>
  <c r="S84" i="248"/>
  <c r="M84" i="248"/>
  <c r="K84" i="248"/>
  <c r="J84" i="248"/>
  <c r="I82" i="248"/>
  <c r="O80" i="248"/>
  <c r="K80" i="248"/>
  <c r="K79" i="248"/>
  <c r="K78" i="248"/>
  <c r="K77" i="248"/>
  <c r="K76" i="248"/>
  <c r="K75" i="248"/>
  <c r="K74" i="248"/>
  <c r="K73" i="248"/>
  <c r="K72" i="248"/>
  <c r="K71" i="248"/>
  <c r="K70" i="248"/>
  <c r="K69" i="248"/>
  <c r="K68" i="248"/>
  <c r="K67" i="248"/>
  <c r="X66" i="248"/>
  <c r="O64" i="248"/>
  <c r="K64" i="248"/>
  <c r="R63" i="248"/>
  <c r="Q63" i="248"/>
  <c r="R62" i="248"/>
  <c r="Q62" i="248"/>
  <c r="M62" i="248"/>
  <c r="R61" i="248"/>
  <c r="Q61" i="248"/>
  <c r="K60" i="248"/>
  <c r="R59" i="248"/>
  <c r="J59" i="248"/>
  <c r="R58" i="248"/>
  <c r="J58" i="248"/>
  <c r="R57" i="248"/>
  <c r="J57" i="248"/>
  <c r="R56" i="248"/>
  <c r="J56" i="248"/>
  <c r="X55" i="248"/>
  <c r="K54" i="248"/>
  <c r="K53" i="248"/>
  <c r="K52" i="248"/>
  <c r="K51" i="248"/>
  <c r="O50" i="248"/>
  <c r="K50" i="248"/>
  <c r="K49" i="248"/>
  <c r="K48" i="248"/>
  <c r="X47" i="248"/>
  <c r="K46" i="248"/>
  <c r="K45" i="248"/>
  <c r="E45" i="248"/>
  <c r="O44" i="248"/>
  <c r="K44" i="248"/>
  <c r="K43" i="248"/>
  <c r="O42" i="248"/>
  <c r="K42" i="248"/>
  <c r="K41" i="248"/>
  <c r="K40" i="248"/>
  <c r="X39" i="248"/>
  <c r="I38" i="248"/>
  <c r="K37" i="248"/>
  <c r="K36" i="248"/>
  <c r="K35" i="248"/>
  <c r="K34" i="248"/>
  <c r="X33" i="248"/>
  <c r="I32" i="248"/>
  <c r="I31" i="248"/>
  <c r="Y30" i="248"/>
  <c r="M30" i="248"/>
  <c r="J30" i="248"/>
  <c r="Y29" i="248"/>
  <c r="M29" i="248"/>
  <c r="J29" i="248"/>
  <c r="K28" i="248"/>
  <c r="K26" i="248"/>
  <c r="I25" i="248"/>
  <c r="I24" i="248"/>
  <c r="Q23" i="248"/>
  <c r="K23" i="248"/>
  <c r="Q22" i="248"/>
  <c r="K22" i="248"/>
  <c r="Q21" i="248"/>
  <c r="K21" i="248"/>
  <c r="Q20" i="248"/>
  <c r="K20" i="248"/>
  <c r="Q19" i="248"/>
  <c r="K19" i="248"/>
  <c r="Q18" i="248"/>
  <c r="K18" i="248"/>
  <c r="Q17" i="248"/>
  <c r="K17" i="248"/>
  <c r="Q16" i="248"/>
  <c r="K16" i="248"/>
  <c r="Q15" i="248"/>
  <c r="K15" i="248"/>
  <c r="K14" i="248"/>
  <c r="O13" i="248"/>
  <c r="L13" i="248"/>
  <c r="K13" i="248"/>
  <c r="I12" i="248"/>
  <c r="X156" i="247" l="1"/>
  <c r="O154" i="247"/>
  <c r="K154" i="247"/>
  <c r="Y153" i="247"/>
  <c r="J153" i="247"/>
  <c r="Y152" i="247"/>
  <c r="J152" i="247"/>
  <c r="R150" i="247"/>
  <c r="Q150" i="247"/>
  <c r="J150" i="247"/>
  <c r="R149" i="247"/>
  <c r="Q149" i="247"/>
  <c r="J149" i="247"/>
  <c r="Y148" i="247"/>
  <c r="J148" i="247"/>
  <c r="Y147" i="247"/>
  <c r="J147" i="247"/>
  <c r="Y146" i="247"/>
  <c r="J146" i="247"/>
  <c r="Y145" i="247"/>
  <c r="J145" i="247"/>
  <c r="Y144" i="247"/>
  <c r="J144" i="247"/>
  <c r="Y143" i="247"/>
  <c r="J143" i="247"/>
  <c r="Y142" i="247"/>
  <c r="J142" i="247"/>
  <c r="Y141" i="247"/>
  <c r="J141" i="247"/>
  <c r="Y140" i="247"/>
  <c r="J140" i="247"/>
  <c r="X139" i="247"/>
  <c r="Y138" i="247"/>
  <c r="J138" i="247"/>
  <c r="O136" i="247"/>
  <c r="K136" i="247"/>
  <c r="Y135" i="247"/>
  <c r="J135" i="247"/>
  <c r="Y134" i="247"/>
  <c r="J134" i="247"/>
  <c r="Y133" i="247"/>
  <c r="J133" i="247"/>
  <c r="Y132" i="247"/>
  <c r="J132" i="247"/>
  <c r="R131" i="247"/>
  <c r="J131" i="247"/>
  <c r="X130" i="247"/>
  <c r="O129" i="247"/>
  <c r="K129" i="247"/>
  <c r="O128" i="247"/>
  <c r="K128" i="247"/>
  <c r="R127" i="247"/>
  <c r="J127" i="247"/>
  <c r="R126" i="247"/>
  <c r="J126" i="247"/>
  <c r="Y125" i="247"/>
  <c r="J125" i="247"/>
  <c r="Y124" i="247"/>
  <c r="J124" i="247"/>
  <c r="Y123" i="247"/>
  <c r="J123" i="247"/>
  <c r="Y122" i="247"/>
  <c r="J122" i="247"/>
  <c r="Y121" i="247"/>
  <c r="J121" i="247"/>
  <c r="Y120" i="247"/>
  <c r="J120" i="247"/>
  <c r="Y119" i="247"/>
  <c r="J119" i="247"/>
  <c r="Y118" i="247"/>
  <c r="J118" i="247"/>
  <c r="Y117" i="247"/>
  <c r="J117" i="247"/>
  <c r="Y116" i="247"/>
  <c r="J116" i="247"/>
  <c r="X115" i="247"/>
  <c r="O114" i="247"/>
  <c r="K114" i="247"/>
  <c r="Y113" i="247"/>
  <c r="J113" i="247"/>
  <c r="Y112" i="247"/>
  <c r="J112" i="247"/>
  <c r="Y111" i="247"/>
  <c r="J111" i="247"/>
  <c r="X110" i="247"/>
  <c r="K109" i="247"/>
  <c r="V108" i="247"/>
  <c r="M108" i="247"/>
  <c r="K108" i="247"/>
  <c r="V107" i="247"/>
  <c r="M107" i="247"/>
  <c r="K107" i="247"/>
  <c r="V106" i="247"/>
  <c r="M106" i="247"/>
  <c r="K106" i="247"/>
  <c r="V105" i="247"/>
  <c r="K105" i="247"/>
  <c r="K104" i="247"/>
  <c r="O103" i="247"/>
  <c r="K103" i="247"/>
  <c r="T102" i="247"/>
  <c r="J102" i="247"/>
  <c r="T101" i="247"/>
  <c r="J101" i="247"/>
  <c r="T100" i="247"/>
  <c r="J100" i="247"/>
  <c r="T99" i="247"/>
  <c r="J99" i="247"/>
  <c r="T98" i="247"/>
  <c r="J98" i="247"/>
  <c r="T97" i="247"/>
  <c r="J97" i="247"/>
  <c r="T96" i="247"/>
  <c r="J96" i="247"/>
  <c r="T95" i="247"/>
  <c r="J95" i="247"/>
  <c r="T94" i="247"/>
  <c r="J94" i="247"/>
  <c r="Y93" i="247"/>
  <c r="O92" i="247"/>
  <c r="K92" i="247"/>
  <c r="I91" i="247"/>
  <c r="O90" i="247"/>
  <c r="K90" i="247"/>
  <c r="I89" i="247"/>
  <c r="P88" i="247"/>
  <c r="N88" i="247"/>
  <c r="P87" i="247"/>
  <c r="N87" i="247"/>
  <c r="R86" i="247"/>
  <c r="Q86" i="247"/>
  <c r="S85" i="247"/>
  <c r="M85" i="247"/>
  <c r="K85" i="247"/>
  <c r="J85" i="247"/>
  <c r="S84" i="247"/>
  <c r="M84" i="247"/>
  <c r="K84" i="247"/>
  <c r="J84" i="247"/>
  <c r="I82" i="247"/>
  <c r="O80" i="247"/>
  <c r="K80" i="247"/>
  <c r="K79" i="247"/>
  <c r="K78" i="247"/>
  <c r="K77" i="247"/>
  <c r="K76" i="247"/>
  <c r="K75" i="247"/>
  <c r="K74" i="247"/>
  <c r="K73" i="247"/>
  <c r="K72" i="247"/>
  <c r="K71" i="247"/>
  <c r="K70" i="247"/>
  <c r="K69" i="247"/>
  <c r="K68" i="247"/>
  <c r="K67" i="247"/>
  <c r="X66" i="247"/>
  <c r="O64" i="247"/>
  <c r="K64" i="247"/>
  <c r="R63" i="247"/>
  <c r="Q63" i="247"/>
  <c r="R62" i="247"/>
  <c r="Q62" i="247"/>
  <c r="M62" i="247"/>
  <c r="R61" i="247"/>
  <c r="Q61" i="247"/>
  <c r="K60" i="247"/>
  <c r="R59" i="247"/>
  <c r="J59" i="247"/>
  <c r="R58" i="247"/>
  <c r="J58" i="247"/>
  <c r="R57" i="247"/>
  <c r="J57" i="247"/>
  <c r="R56" i="247"/>
  <c r="J56" i="247"/>
  <c r="X55" i="247"/>
  <c r="K54" i="247"/>
  <c r="K53" i="247"/>
  <c r="E53" i="247"/>
  <c r="K52" i="247"/>
  <c r="K51" i="247"/>
  <c r="O50" i="247"/>
  <c r="K50" i="247"/>
  <c r="K49" i="247"/>
  <c r="K48" i="247"/>
  <c r="X47" i="247"/>
  <c r="K46" i="247"/>
  <c r="K45" i="247"/>
  <c r="E45" i="247"/>
  <c r="O44" i="247"/>
  <c r="K44" i="247"/>
  <c r="K43" i="247"/>
  <c r="O42" i="247"/>
  <c r="K42" i="247"/>
  <c r="K41" i="247"/>
  <c r="K40" i="247"/>
  <c r="X39" i="247"/>
  <c r="I38" i="247"/>
  <c r="K37" i="247"/>
  <c r="K36" i="247"/>
  <c r="K35" i="247"/>
  <c r="K34" i="247"/>
  <c r="X33" i="247"/>
  <c r="I32" i="247"/>
  <c r="I31" i="247"/>
  <c r="Y30" i="247"/>
  <c r="M30" i="247"/>
  <c r="J30" i="247"/>
  <c r="Y29" i="247"/>
  <c r="M29" i="247"/>
  <c r="J29" i="247"/>
  <c r="K28" i="247"/>
  <c r="K26" i="247"/>
  <c r="I25" i="247"/>
  <c r="I24" i="247"/>
  <c r="Q23" i="247"/>
  <c r="K23" i="247"/>
  <c r="Q22" i="247"/>
  <c r="K22" i="247"/>
  <c r="Q21" i="247"/>
  <c r="K21" i="247"/>
  <c r="Q20" i="247"/>
  <c r="K20" i="247"/>
  <c r="Q19" i="247"/>
  <c r="K19" i="247"/>
  <c r="Q18" i="247"/>
  <c r="K18" i="247"/>
  <c r="Q17" i="247"/>
  <c r="K17" i="247"/>
  <c r="Q16" i="247"/>
  <c r="K16" i="247"/>
  <c r="Q15" i="247"/>
  <c r="K15" i="247"/>
  <c r="K14" i="247"/>
  <c r="O13" i="247"/>
  <c r="L13" i="247"/>
  <c r="K13" i="247"/>
  <c r="I12" i="247"/>
  <c r="F56" i="247" l="1"/>
  <c r="F58" i="247"/>
  <c r="X156" i="246" l="1"/>
  <c r="O154" i="246"/>
  <c r="K154" i="246"/>
  <c r="Y153" i="246"/>
  <c r="J153" i="246"/>
  <c r="Y152" i="246"/>
  <c r="J152" i="246"/>
  <c r="R150" i="246"/>
  <c r="Q150" i="246"/>
  <c r="R149" i="246"/>
  <c r="Q149" i="246"/>
  <c r="Y148" i="246"/>
  <c r="J148" i="246"/>
  <c r="Y147" i="246"/>
  <c r="J147" i="246"/>
  <c r="Y146" i="246"/>
  <c r="J146" i="246"/>
  <c r="Y145" i="246"/>
  <c r="J145" i="246"/>
  <c r="Y144" i="246"/>
  <c r="J144" i="246"/>
  <c r="Y143" i="246"/>
  <c r="J143" i="246"/>
  <c r="Y142" i="246"/>
  <c r="J142" i="246"/>
  <c r="Y141" i="246"/>
  <c r="J141" i="246"/>
  <c r="Y140" i="246"/>
  <c r="J140" i="246"/>
  <c r="X139" i="246"/>
  <c r="Y138" i="246"/>
  <c r="J138" i="246"/>
  <c r="O136" i="246"/>
  <c r="K136" i="246"/>
  <c r="Y135" i="246"/>
  <c r="J135" i="246"/>
  <c r="Y134" i="246"/>
  <c r="J134" i="246"/>
  <c r="Y133" i="246"/>
  <c r="J133" i="246"/>
  <c r="Y132" i="246"/>
  <c r="J132" i="246"/>
  <c r="R131" i="246"/>
  <c r="J131" i="246"/>
  <c r="X130" i="246"/>
  <c r="O129" i="246"/>
  <c r="K129" i="246"/>
  <c r="O128" i="246"/>
  <c r="K128" i="246"/>
  <c r="R127" i="246"/>
  <c r="J127" i="246"/>
  <c r="R126" i="246"/>
  <c r="J126" i="246"/>
  <c r="Y125" i="246"/>
  <c r="J125" i="246"/>
  <c r="Y124" i="246"/>
  <c r="J124" i="246"/>
  <c r="Y123" i="246"/>
  <c r="J123" i="246"/>
  <c r="Y122" i="246"/>
  <c r="J122" i="246"/>
  <c r="Y121" i="246"/>
  <c r="J121" i="246"/>
  <c r="Y120" i="246"/>
  <c r="J120" i="246"/>
  <c r="Y119" i="246"/>
  <c r="J119" i="246"/>
  <c r="Y118" i="246"/>
  <c r="J118" i="246"/>
  <c r="Y117" i="246"/>
  <c r="J117" i="246"/>
  <c r="Y116" i="246"/>
  <c r="J116" i="246"/>
  <c r="X115" i="246"/>
  <c r="O114" i="246"/>
  <c r="K114" i="246"/>
  <c r="Y113" i="246"/>
  <c r="J113" i="246"/>
  <c r="Y112" i="246"/>
  <c r="J112" i="246"/>
  <c r="Y111" i="246"/>
  <c r="J111" i="246"/>
  <c r="X110" i="246"/>
  <c r="K109" i="246"/>
  <c r="V108" i="246"/>
  <c r="M108" i="246"/>
  <c r="K108" i="246"/>
  <c r="V107" i="246"/>
  <c r="M107" i="246"/>
  <c r="K107" i="246"/>
  <c r="V106" i="246"/>
  <c r="M106" i="246"/>
  <c r="K106" i="246"/>
  <c r="V105" i="246"/>
  <c r="K105" i="246"/>
  <c r="K104" i="246"/>
  <c r="O103" i="246"/>
  <c r="K103" i="246"/>
  <c r="T102" i="246"/>
  <c r="J102" i="246"/>
  <c r="T101" i="246"/>
  <c r="J101" i="246"/>
  <c r="T100" i="246"/>
  <c r="J100" i="246"/>
  <c r="T99" i="246"/>
  <c r="J99" i="246"/>
  <c r="T98" i="246"/>
  <c r="J98" i="246"/>
  <c r="T97" i="246"/>
  <c r="J97" i="246"/>
  <c r="T96" i="246"/>
  <c r="J96" i="246"/>
  <c r="T95" i="246"/>
  <c r="J95" i="246"/>
  <c r="T94" i="246"/>
  <c r="J94" i="246"/>
  <c r="Y93" i="246"/>
  <c r="O92" i="246"/>
  <c r="K92" i="246"/>
  <c r="I91" i="246"/>
  <c r="O90" i="246"/>
  <c r="K90" i="246"/>
  <c r="I89" i="246"/>
  <c r="P88" i="246"/>
  <c r="N88" i="246"/>
  <c r="P87" i="246"/>
  <c r="N87" i="246"/>
  <c r="R86" i="246"/>
  <c r="Q86" i="246"/>
  <c r="S85" i="246"/>
  <c r="M85" i="246"/>
  <c r="K85" i="246"/>
  <c r="J85" i="246"/>
  <c r="S84" i="246"/>
  <c r="M84" i="246"/>
  <c r="K84" i="246"/>
  <c r="J84" i="246"/>
  <c r="I82" i="246"/>
  <c r="O80" i="246"/>
  <c r="K80" i="246"/>
  <c r="K79" i="246"/>
  <c r="K78" i="246"/>
  <c r="K77" i="246"/>
  <c r="K76" i="246"/>
  <c r="K75" i="246"/>
  <c r="K74" i="246"/>
  <c r="K73" i="246"/>
  <c r="K72" i="246"/>
  <c r="K71" i="246"/>
  <c r="K70" i="246"/>
  <c r="K69" i="246"/>
  <c r="K68" i="246"/>
  <c r="K67" i="246"/>
  <c r="X66" i="246"/>
  <c r="O64" i="246"/>
  <c r="K64" i="246"/>
  <c r="R63" i="246"/>
  <c r="Q63" i="246"/>
  <c r="R62" i="246"/>
  <c r="Q62" i="246"/>
  <c r="M62" i="246"/>
  <c r="R61" i="246"/>
  <c r="Q61" i="246"/>
  <c r="K60" i="246"/>
  <c r="R59" i="246"/>
  <c r="J59" i="246"/>
  <c r="R58" i="246"/>
  <c r="J58" i="246"/>
  <c r="R57" i="246"/>
  <c r="J57" i="246"/>
  <c r="R56" i="246"/>
  <c r="J56" i="246"/>
  <c r="X55" i="246"/>
  <c r="K54" i="246"/>
  <c r="K53" i="246"/>
  <c r="E53" i="246"/>
  <c r="K52" i="246"/>
  <c r="K51" i="246"/>
  <c r="O50" i="246"/>
  <c r="K50" i="246"/>
  <c r="K49" i="246"/>
  <c r="K48" i="246"/>
  <c r="X47" i="246"/>
  <c r="K46" i="246"/>
  <c r="K45" i="246"/>
  <c r="E45" i="246"/>
  <c r="O44" i="246"/>
  <c r="K44" i="246"/>
  <c r="K43" i="246"/>
  <c r="O42" i="246"/>
  <c r="K42" i="246"/>
  <c r="K41" i="246"/>
  <c r="K40" i="246"/>
  <c r="X39" i="246"/>
  <c r="I38" i="246"/>
  <c r="K37" i="246"/>
  <c r="E37" i="246"/>
  <c r="K36" i="246"/>
  <c r="K35" i="246"/>
  <c r="K34" i="246"/>
  <c r="X33" i="246"/>
  <c r="I32" i="246"/>
  <c r="I31" i="246"/>
  <c r="Y30" i="246"/>
  <c r="M30" i="246"/>
  <c r="J30" i="246"/>
  <c r="Y29" i="246"/>
  <c r="M29" i="246"/>
  <c r="J29" i="246"/>
  <c r="K28" i="246"/>
  <c r="K26" i="246"/>
  <c r="I25" i="246"/>
  <c r="I24" i="246"/>
  <c r="Q23" i="246"/>
  <c r="K23" i="246"/>
  <c r="Q22" i="246"/>
  <c r="K22" i="246"/>
  <c r="Q21" i="246"/>
  <c r="K21" i="246"/>
  <c r="Q20" i="246"/>
  <c r="K20" i="246"/>
  <c r="Q19" i="246"/>
  <c r="K19" i="246"/>
  <c r="Q18" i="246"/>
  <c r="K18" i="246"/>
  <c r="Q17" i="246"/>
  <c r="K17" i="246"/>
  <c r="Q16" i="246"/>
  <c r="K16" i="246"/>
  <c r="Q15" i="246"/>
  <c r="K15" i="246"/>
  <c r="K14" i="246"/>
  <c r="O13" i="246"/>
  <c r="L13" i="246"/>
  <c r="K13" i="246"/>
  <c r="I12" i="246"/>
  <c r="F58" i="246" l="1"/>
  <c r="F56" i="246"/>
  <c r="F57" i="246"/>
  <c r="X156" i="245" l="1"/>
  <c r="O154" i="245"/>
  <c r="K154" i="245"/>
  <c r="Y153" i="245"/>
  <c r="J153" i="245"/>
  <c r="Y152" i="245"/>
  <c r="J152" i="245"/>
  <c r="R150" i="245"/>
  <c r="Q150" i="245"/>
  <c r="R149" i="245"/>
  <c r="Q149" i="245"/>
  <c r="Y148" i="245"/>
  <c r="J148" i="245"/>
  <c r="Y147" i="245"/>
  <c r="J147" i="245"/>
  <c r="Y146" i="245"/>
  <c r="J146" i="245"/>
  <c r="Y145" i="245"/>
  <c r="J145" i="245"/>
  <c r="Y144" i="245"/>
  <c r="J144" i="245"/>
  <c r="Y143" i="245"/>
  <c r="J143" i="245"/>
  <c r="Y142" i="245"/>
  <c r="J142" i="245"/>
  <c r="Y141" i="245"/>
  <c r="J141" i="245"/>
  <c r="Y140" i="245"/>
  <c r="J140" i="245"/>
  <c r="X139" i="245"/>
  <c r="Y138" i="245"/>
  <c r="J138" i="245"/>
  <c r="O136" i="245"/>
  <c r="K136" i="245"/>
  <c r="Y135" i="245"/>
  <c r="J135" i="245"/>
  <c r="Y134" i="245"/>
  <c r="J134" i="245"/>
  <c r="Y133" i="245"/>
  <c r="J133" i="245"/>
  <c r="Y132" i="245"/>
  <c r="J132" i="245"/>
  <c r="R131" i="245"/>
  <c r="J131" i="245"/>
  <c r="X130" i="245"/>
  <c r="O129" i="245"/>
  <c r="K129" i="245"/>
  <c r="O128" i="245"/>
  <c r="K128" i="245"/>
  <c r="R127" i="245"/>
  <c r="J127" i="245"/>
  <c r="R126" i="245"/>
  <c r="J126" i="245"/>
  <c r="Y125" i="245"/>
  <c r="J125" i="245"/>
  <c r="Y124" i="245"/>
  <c r="J124" i="245"/>
  <c r="Y123" i="245"/>
  <c r="J123" i="245"/>
  <c r="Y122" i="245"/>
  <c r="J122" i="245"/>
  <c r="Y121" i="245"/>
  <c r="J121" i="245"/>
  <c r="Y120" i="245"/>
  <c r="J120" i="245"/>
  <c r="Y119" i="245"/>
  <c r="J119" i="245"/>
  <c r="Y118" i="245"/>
  <c r="J118" i="245"/>
  <c r="Y117" i="245"/>
  <c r="J117" i="245"/>
  <c r="Y116" i="245"/>
  <c r="J116" i="245"/>
  <c r="X115" i="245"/>
  <c r="O114" i="245"/>
  <c r="K114" i="245"/>
  <c r="Y113" i="245"/>
  <c r="J113" i="245"/>
  <c r="Y112" i="245"/>
  <c r="J112" i="245"/>
  <c r="Y111" i="245"/>
  <c r="J111" i="245"/>
  <c r="X110" i="245"/>
  <c r="K109" i="245"/>
  <c r="V108" i="245"/>
  <c r="M108" i="245"/>
  <c r="K108" i="245"/>
  <c r="V107" i="245"/>
  <c r="M107" i="245"/>
  <c r="K107" i="245"/>
  <c r="V106" i="245"/>
  <c r="M106" i="245"/>
  <c r="K106" i="245"/>
  <c r="V105" i="245"/>
  <c r="K105" i="245"/>
  <c r="K104" i="245"/>
  <c r="O103" i="245"/>
  <c r="K103" i="245"/>
  <c r="T102" i="245"/>
  <c r="J102" i="245"/>
  <c r="T101" i="245"/>
  <c r="J101" i="245"/>
  <c r="T100" i="245"/>
  <c r="J100" i="245"/>
  <c r="T99" i="245"/>
  <c r="J99" i="245"/>
  <c r="T98" i="245"/>
  <c r="J98" i="245"/>
  <c r="T97" i="245"/>
  <c r="J97" i="245"/>
  <c r="T96" i="245"/>
  <c r="J96" i="245"/>
  <c r="T95" i="245"/>
  <c r="J95" i="245"/>
  <c r="T94" i="245"/>
  <c r="J94" i="245"/>
  <c r="Y93" i="245"/>
  <c r="O92" i="245"/>
  <c r="K92" i="245"/>
  <c r="I91" i="245"/>
  <c r="O90" i="245"/>
  <c r="K90" i="245"/>
  <c r="I89" i="245"/>
  <c r="P88" i="245"/>
  <c r="N88" i="245"/>
  <c r="P87" i="245"/>
  <c r="N87" i="245"/>
  <c r="R86" i="245"/>
  <c r="Q86" i="245"/>
  <c r="S85" i="245"/>
  <c r="M85" i="245"/>
  <c r="K85" i="245"/>
  <c r="J85" i="245"/>
  <c r="S84" i="245"/>
  <c r="M84" i="245"/>
  <c r="K84" i="245"/>
  <c r="J84" i="245"/>
  <c r="I82" i="245"/>
  <c r="O80" i="245"/>
  <c r="K80" i="245"/>
  <c r="K79" i="245"/>
  <c r="K78" i="245"/>
  <c r="K77" i="245"/>
  <c r="K76" i="245"/>
  <c r="K75" i="245"/>
  <c r="K74" i="245"/>
  <c r="K73" i="245"/>
  <c r="K72" i="245"/>
  <c r="K71" i="245"/>
  <c r="K70" i="245"/>
  <c r="K69" i="245"/>
  <c r="K68" i="245"/>
  <c r="K67" i="245"/>
  <c r="X66" i="245"/>
  <c r="O64" i="245"/>
  <c r="K64" i="245"/>
  <c r="R63" i="245"/>
  <c r="Q63" i="245"/>
  <c r="R62" i="245"/>
  <c r="Q62" i="245"/>
  <c r="M62" i="245"/>
  <c r="R61" i="245"/>
  <c r="Q61" i="245"/>
  <c r="K60" i="245"/>
  <c r="R59" i="245"/>
  <c r="J59" i="245"/>
  <c r="R58" i="245"/>
  <c r="J58" i="245"/>
  <c r="R57" i="245"/>
  <c r="J57" i="245"/>
  <c r="R56" i="245"/>
  <c r="J56" i="245"/>
  <c r="X55" i="245"/>
  <c r="K54" i="245"/>
  <c r="K53" i="245"/>
  <c r="E53" i="245"/>
  <c r="K52" i="245"/>
  <c r="K51" i="245"/>
  <c r="O50" i="245"/>
  <c r="K50" i="245"/>
  <c r="K49" i="245"/>
  <c r="K48" i="245"/>
  <c r="X47" i="245"/>
  <c r="K46" i="245"/>
  <c r="K45" i="245"/>
  <c r="E45" i="245"/>
  <c r="O44" i="245"/>
  <c r="K44" i="245"/>
  <c r="K43" i="245"/>
  <c r="O42" i="245"/>
  <c r="K42" i="245"/>
  <c r="K41" i="245"/>
  <c r="K40" i="245"/>
  <c r="X39" i="245"/>
  <c r="I38" i="245"/>
  <c r="K37" i="245"/>
  <c r="E37" i="245"/>
  <c r="K36" i="245"/>
  <c r="K35" i="245"/>
  <c r="K34" i="245"/>
  <c r="X33" i="245"/>
  <c r="I32" i="245"/>
  <c r="I31" i="245"/>
  <c r="Y30" i="245"/>
  <c r="M30" i="245"/>
  <c r="J30" i="245"/>
  <c r="Y29" i="245"/>
  <c r="M29" i="245"/>
  <c r="J29" i="245"/>
  <c r="K28" i="245"/>
  <c r="K26" i="245"/>
  <c r="I25" i="245"/>
  <c r="I24" i="245"/>
  <c r="Q23" i="245"/>
  <c r="K23" i="245"/>
  <c r="Q22" i="245"/>
  <c r="K22" i="245"/>
  <c r="Q21" i="245"/>
  <c r="K21" i="245"/>
  <c r="Q20" i="245"/>
  <c r="K20" i="245"/>
  <c r="Q19" i="245"/>
  <c r="K19" i="245"/>
  <c r="Q18" i="245"/>
  <c r="K18" i="245"/>
  <c r="Q17" i="245"/>
  <c r="K17" i="245"/>
  <c r="Q16" i="245"/>
  <c r="K16" i="245"/>
  <c r="Q15" i="245"/>
  <c r="K15" i="245"/>
  <c r="K14" i="245"/>
  <c r="O13" i="245"/>
  <c r="L13" i="245"/>
  <c r="K13" i="245"/>
  <c r="I12" i="245"/>
  <c r="F58" i="245" l="1"/>
  <c r="F56" i="245"/>
  <c r="X156" i="244" l="1"/>
  <c r="O154" i="244"/>
  <c r="K154" i="244"/>
  <c r="Y153" i="244"/>
  <c r="J153" i="244"/>
  <c r="Y152" i="244"/>
  <c r="J152" i="244"/>
  <c r="R150" i="244"/>
  <c r="Q150" i="244"/>
  <c r="R149" i="244"/>
  <c r="Q149" i="244"/>
  <c r="Y148" i="244"/>
  <c r="J148" i="244"/>
  <c r="Y147" i="244"/>
  <c r="J147" i="244"/>
  <c r="Y146" i="244"/>
  <c r="J146" i="244"/>
  <c r="Y145" i="244"/>
  <c r="J145" i="244"/>
  <c r="Y144" i="244"/>
  <c r="J144" i="244"/>
  <c r="Y143" i="244"/>
  <c r="J143" i="244"/>
  <c r="Y142" i="244"/>
  <c r="J142" i="244"/>
  <c r="Y141" i="244"/>
  <c r="J141" i="244"/>
  <c r="Y140" i="244"/>
  <c r="J140" i="244"/>
  <c r="X139" i="244"/>
  <c r="Y138" i="244"/>
  <c r="J138" i="244"/>
  <c r="O136" i="244"/>
  <c r="K136" i="244"/>
  <c r="Y135" i="244"/>
  <c r="J135" i="244"/>
  <c r="Y134" i="244"/>
  <c r="J134" i="244"/>
  <c r="Y133" i="244"/>
  <c r="J133" i="244"/>
  <c r="Y132" i="244"/>
  <c r="J132" i="244"/>
  <c r="R131" i="244"/>
  <c r="J131" i="244"/>
  <c r="X130" i="244"/>
  <c r="O129" i="244"/>
  <c r="K129" i="244"/>
  <c r="O128" i="244"/>
  <c r="K128" i="244"/>
  <c r="R127" i="244"/>
  <c r="J127" i="244"/>
  <c r="R126" i="244"/>
  <c r="J126" i="244"/>
  <c r="Y125" i="244"/>
  <c r="J125" i="244"/>
  <c r="Y124" i="244"/>
  <c r="J124" i="244"/>
  <c r="Y123" i="244"/>
  <c r="J123" i="244"/>
  <c r="Y122" i="244"/>
  <c r="J122" i="244"/>
  <c r="Y121" i="244"/>
  <c r="J121" i="244"/>
  <c r="Y120" i="244"/>
  <c r="J120" i="244"/>
  <c r="Y119" i="244"/>
  <c r="J119" i="244"/>
  <c r="Y118" i="244"/>
  <c r="J118" i="244"/>
  <c r="Y117" i="244"/>
  <c r="J117" i="244"/>
  <c r="Y116" i="244"/>
  <c r="J116" i="244"/>
  <c r="X115" i="244"/>
  <c r="O114" i="244"/>
  <c r="K114" i="244"/>
  <c r="Y113" i="244"/>
  <c r="J113" i="244"/>
  <c r="Y112" i="244"/>
  <c r="J112" i="244"/>
  <c r="Y111" i="244"/>
  <c r="J111" i="244"/>
  <c r="X110" i="244"/>
  <c r="K109" i="244"/>
  <c r="V108" i="244"/>
  <c r="M108" i="244"/>
  <c r="K108" i="244"/>
  <c r="V107" i="244"/>
  <c r="M107" i="244"/>
  <c r="K107" i="244"/>
  <c r="V106" i="244"/>
  <c r="M106" i="244"/>
  <c r="K106" i="244"/>
  <c r="V105" i="244"/>
  <c r="K105" i="244"/>
  <c r="K104" i="244"/>
  <c r="O103" i="244"/>
  <c r="K103" i="244"/>
  <c r="T102" i="244"/>
  <c r="J102" i="244"/>
  <c r="T101" i="244"/>
  <c r="J101" i="244"/>
  <c r="T100" i="244"/>
  <c r="J100" i="244"/>
  <c r="T99" i="244"/>
  <c r="J99" i="244"/>
  <c r="T98" i="244"/>
  <c r="J98" i="244"/>
  <c r="T97" i="244"/>
  <c r="J97" i="244"/>
  <c r="T96" i="244"/>
  <c r="J96" i="244"/>
  <c r="T95" i="244"/>
  <c r="J95" i="244"/>
  <c r="T94" i="244"/>
  <c r="J94" i="244"/>
  <c r="Y93" i="244"/>
  <c r="O92" i="244"/>
  <c r="K92" i="244"/>
  <c r="I91" i="244"/>
  <c r="O90" i="244"/>
  <c r="K90" i="244"/>
  <c r="I89" i="244"/>
  <c r="P88" i="244"/>
  <c r="N88" i="244"/>
  <c r="P87" i="244"/>
  <c r="N87" i="244"/>
  <c r="R86" i="244"/>
  <c r="Q86" i="244"/>
  <c r="S85" i="244"/>
  <c r="M85" i="244"/>
  <c r="K85" i="244"/>
  <c r="J85" i="244"/>
  <c r="S84" i="244"/>
  <c r="M84" i="244"/>
  <c r="K84" i="244"/>
  <c r="J84" i="244"/>
  <c r="I82" i="244"/>
  <c r="O80" i="244"/>
  <c r="K80" i="244"/>
  <c r="K79" i="244"/>
  <c r="K78" i="244"/>
  <c r="K77" i="244"/>
  <c r="K76" i="244"/>
  <c r="K75" i="244"/>
  <c r="K74" i="244"/>
  <c r="K73" i="244"/>
  <c r="K72" i="244"/>
  <c r="K71" i="244"/>
  <c r="K70" i="244"/>
  <c r="K69" i="244"/>
  <c r="K68" i="244"/>
  <c r="K67" i="244"/>
  <c r="X66" i="244"/>
  <c r="O64" i="244"/>
  <c r="K64" i="244"/>
  <c r="R63" i="244"/>
  <c r="Q63" i="244"/>
  <c r="R62" i="244"/>
  <c r="Q62" i="244"/>
  <c r="M62" i="244"/>
  <c r="R61" i="244"/>
  <c r="Q61" i="244"/>
  <c r="K60" i="244"/>
  <c r="R59" i="244"/>
  <c r="J59" i="244"/>
  <c r="R58" i="244"/>
  <c r="J58" i="244"/>
  <c r="R57" i="244"/>
  <c r="J57" i="244"/>
  <c r="R56" i="244"/>
  <c r="J56" i="244"/>
  <c r="X55" i="244"/>
  <c r="K54" i="244"/>
  <c r="K53" i="244"/>
  <c r="K52" i="244"/>
  <c r="K51" i="244"/>
  <c r="O50" i="244"/>
  <c r="K50" i="244"/>
  <c r="K49" i="244"/>
  <c r="K48" i="244"/>
  <c r="X47" i="244"/>
  <c r="K46" i="244"/>
  <c r="K45" i="244"/>
  <c r="E45" i="244"/>
  <c r="O44" i="244"/>
  <c r="K44" i="244"/>
  <c r="K43" i="244"/>
  <c r="O42" i="244"/>
  <c r="K42" i="244"/>
  <c r="K41" i="244"/>
  <c r="K40" i="244"/>
  <c r="X39" i="244"/>
  <c r="I38" i="244"/>
  <c r="K37" i="244"/>
  <c r="E37" i="244"/>
  <c r="K36" i="244"/>
  <c r="K35" i="244"/>
  <c r="K34" i="244"/>
  <c r="X33" i="244"/>
  <c r="I32" i="244"/>
  <c r="I31" i="244"/>
  <c r="Y30" i="244"/>
  <c r="M30" i="244"/>
  <c r="J30" i="244"/>
  <c r="Y29" i="244"/>
  <c r="M29" i="244"/>
  <c r="J29" i="244"/>
  <c r="K28" i="244"/>
  <c r="K26" i="244"/>
  <c r="I25" i="244"/>
  <c r="I24" i="244"/>
  <c r="Q23" i="244"/>
  <c r="K23" i="244"/>
  <c r="Q22" i="244"/>
  <c r="K22" i="244"/>
  <c r="Q21" i="244"/>
  <c r="K21" i="244"/>
  <c r="Q20" i="244"/>
  <c r="K20" i="244"/>
  <c r="Q19" i="244"/>
  <c r="K19" i="244"/>
  <c r="Q18" i="244"/>
  <c r="K18" i="244"/>
  <c r="Q17" i="244"/>
  <c r="K17" i="244"/>
  <c r="Q16" i="244"/>
  <c r="K16" i="244"/>
  <c r="Q15" i="244"/>
  <c r="K15" i="244"/>
  <c r="K14" i="244"/>
  <c r="O13" i="244"/>
  <c r="L13" i="244"/>
  <c r="K13" i="244"/>
  <c r="I12" i="244"/>
  <c r="F56" i="244" l="1"/>
  <c r="F58" i="244"/>
  <c r="F57" i="244"/>
  <c r="X156" i="243" l="1"/>
  <c r="O154" i="243"/>
  <c r="K154" i="243"/>
  <c r="Y153" i="243"/>
  <c r="J153" i="243"/>
  <c r="Y152" i="243"/>
  <c r="J152" i="243"/>
  <c r="R150" i="243"/>
  <c r="Q150" i="243"/>
  <c r="J150" i="243"/>
  <c r="R149" i="243"/>
  <c r="Q149" i="243"/>
  <c r="J149" i="243"/>
  <c r="Y148" i="243"/>
  <c r="J148" i="243"/>
  <c r="Y147" i="243"/>
  <c r="J147" i="243"/>
  <c r="Y146" i="243"/>
  <c r="J146" i="243"/>
  <c r="Y145" i="243"/>
  <c r="J145" i="243"/>
  <c r="Y144" i="243"/>
  <c r="J144" i="243"/>
  <c r="Y143" i="243"/>
  <c r="J143" i="243"/>
  <c r="Y142" i="243"/>
  <c r="J142" i="243"/>
  <c r="Y141" i="243"/>
  <c r="J141" i="243"/>
  <c r="Y140" i="243"/>
  <c r="J140" i="243"/>
  <c r="X139" i="243"/>
  <c r="Y138" i="243"/>
  <c r="J138" i="243"/>
  <c r="O136" i="243"/>
  <c r="K136" i="243"/>
  <c r="Y135" i="243"/>
  <c r="J135" i="243"/>
  <c r="Y134" i="243"/>
  <c r="J134" i="243"/>
  <c r="Y133" i="243"/>
  <c r="J133" i="243"/>
  <c r="Y132" i="243"/>
  <c r="J132" i="243"/>
  <c r="R131" i="243"/>
  <c r="J131" i="243"/>
  <c r="X130" i="243"/>
  <c r="O129" i="243"/>
  <c r="K129" i="243"/>
  <c r="O128" i="243"/>
  <c r="K128" i="243"/>
  <c r="R127" i="243"/>
  <c r="J127" i="243"/>
  <c r="R126" i="243"/>
  <c r="J126" i="243"/>
  <c r="Y125" i="243"/>
  <c r="J125" i="243"/>
  <c r="Y124" i="243"/>
  <c r="J124" i="243"/>
  <c r="Y123" i="243"/>
  <c r="J123" i="243"/>
  <c r="Y122" i="243"/>
  <c r="J122" i="243"/>
  <c r="Y121" i="243"/>
  <c r="J121" i="243"/>
  <c r="Y120" i="243"/>
  <c r="J120" i="243"/>
  <c r="Y119" i="243"/>
  <c r="J119" i="243"/>
  <c r="Y118" i="243"/>
  <c r="J118" i="243"/>
  <c r="Y117" i="243"/>
  <c r="J117" i="243"/>
  <c r="Y116" i="243"/>
  <c r="J116" i="243"/>
  <c r="X115" i="243"/>
  <c r="O114" i="243"/>
  <c r="K114" i="243"/>
  <c r="Y113" i="243"/>
  <c r="J113" i="243"/>
  <c r="Y112" i="243"/>
  <c r="J112" i="243"/>
  <c r="Y111" i="243"/>
  <c r="J111" i="243"/>
  <c r="X110" i="243"/>
  <c r="K109" i="243"/>
  <c r="V108" i="243"/>
  <c r="M108" i="243"/>
  <c r="K108" i="243"/>
  <c r="V107" i="243"/>
  <c r="M107" i="243"/>
  <c r="K107" i="243"/>
  <c r="V106" i="243"/>
  <c r="M106" i="243"/>
  <c r="K106" i="243"/>
  <c r="V105" i="243"/>
  <c r="K105" i="243"/>
  <c r="K104" i="243"/>
  <c r="O103" i="243"/>
  <c r="K103" i="243"/>
  <c r="T102" i="243"/>
  <c r="J102" i="243"/>
  <c r="T101" i="243"/>
  <c r="J101" i="243"/>
  <c r="T100" i="243"/>
  <c r="J100" i="243"/>
  <c r="T99" i="243"/>
  <c r="J99" i="243"/>
  <c r="T98" i="243"/>
  <c r="J98" i="243"/>
  <c r="T97" i="243"/>
  <c r="J97" i="243"/>
  <c r="T96" i="243"/>
  <c r="J96" i="243"/>
  <c r="T95" i="243"/>
  <c r="J95" i="243"/>
  <c r="T94" i="243"/>
  <c r="J94" i="243"/>
  <c r="Y93" i="243"/>
  <c r="O92" i="243"/>
  <c r="K92" i="243"/>
  <c r="I91" i="243"/>
  <c r="O90" i="243"/>
  <c r="K90" i="243"/>
  <c r="I89" i="243"/>
  <c r="P88" i="243"/>
  <c r="N88" i="243"/>
  <c r="P87" i="243"/>
  <c r="N87" i="243"/>
  <c r="R86" i="243"/>
  <c r="Q86" i="243"/>
  <c r="S85" i="243"/>
  <c r="M85" i="243"/>
  <c r="K85" i="243"/>
  <c r="J85" i="243"/>
  <c r="S84" i="243"/>
  <c r="M84" i="243"/>
  <c r="K84" i="243"/>
  <c r="J84" i="243"/>
  <c r="I82" i="243"/>
  <c r="O80" i="243"/>
  <c r="K80" i="243"/>
  <c r="K79" i="243"/>
  <c r="K78" i="243"/>
  <c r="K77" i="243"/>
  <c r="K76" i="243"/>
  <c r="K75" i="243"/>
  <c r="K74" i="243"/>
  <c r="K73" i="243"/>
  <c r="K72" i="243"/>
  <c r="K71" i="243"/>
  <c r="K70" i="243"/>
  <c r="K69" i="243"/>
  <c r="K68" i="243"/>
  <c r="K67" i="243"/>
  <c r="X66" i="243"/>
  <c r="O64" i="243"/>
  <c r="K64" i="243"/>
  <c r="R63" i="243"/>
  <c r="Q63" i="243"/>
  <c r="R62" i="243"/>
  <c r="Q62" i="243"/>
  <c r="M62" i="243"/>
  <c r="R61" i="243"/>
  <c r="Q61" i="243"/>
  <c r="K60" i="243"/>
  <c r="R59" i="243"/>
  <c r="J59" i="243"/>
  <c r="R58" i="243"/>
  <c r="J58" i="243"/>
  <c r="R57" i="243"/>
  <c r="J57" i="243"/>
  <c r="R56" i="243"/>
  <c r="J56" i="243"/>
  <c r="X55" i="243"/>
  <c r="K54" i="243"/>
  <c r="K53" i="243"/>
  <c r="E53" i="243"/>
  <c r="K52" i="243"/>
  <c r="K51" i="243"/>
  <c r="O50" i="243"/>
  <c r="K50" i="243"/>
  <c r="K49" i="243"/>
  <c r="K48" i="243"/>
  <c r="X47" i="243"/>
  <c r="K46" i="243"/>
  <c r="K45" i="243"/>
  <c r="E45" i="243"/>
  <c r="O44" i="243"/>
  <c r="K44" i="243"/>
  <c r="K43" i="243"/>
  <c r="O42" i="243"/>
  <c r="K42" i="243"/>
  <c r="K41" i="243"/>
  <c r="K40" i="243"/>
  <c r="X39" i="243"/>
  <c r="I38" i="243"/>
  <c r="K37" i="243"/>
  <c r="E37" i="243"/>
  <c r="K36" i="243"/>
  <c r="K35" i="243"/>
  <c r="K34" i="243"/>
  <c r="X33" i="243"/>
  <c r="I32" i="243"/>
  <c r="I31" i="243"/>
  <c r="Y30" i="243"/>
  <c r="M30" i="243"/>
  <c r="J30" i="243"/>
  <c r="Y29" i="243"/>
  <c r="M29" i="243"/>
  <c r="J29" i="243"/>
  <c r="K28" i="243"/>
  <c r="K26" i="243"/>
  <c r="I25" i="243"/>
  <c r="I24" i="243"/>
  <c r="Q23" i="243"/>
  <c r="K23" i="243"/>
  <c r="Q22" i="243"/>
  <c r="K22" i="243"/>
  <c r="Q21" i="243"/>
  <c r="K21" i="243"/>
  <c r="Q20" i="243"/>
  <c r="K20" i="243"/>
  <c r="Q19" i="243"/>
  <c r="K19" i="243"/>
  <c r="Q18" i="243"/>
  <c r="K18" i="243"/>
  <c r="Q17" i="243"/>
  <c r="K17" i="243"/>
  <c r="Q16" i="243"/>
  <c r="K16" i="243"/>
  <c r="Q15" i="243"/>
  <c r="K15" i="243"/>
  <c r="K14" i="243"/>
  <c r="O13" i="243"/>
  <c r="L13" i="243"/>
  <c r="K13" i="243"/>
  <c r="I12" i="243"/>
  <c r="F57" i="243" l="1"/>
  <c r="F56" i="243"/>
  <c r="F58" i="243"/>
  <c r="X156" i="242" l="1"/>
  <c r="O154" i="242"/>
  <c r="K154" i="242"/>
  <c r="Y153" i="242"/>
  <c r="J153" i="242"/>
  <c r="Y152" i="242"/>
  <c r="J152" i="242"/>
  <c r="R150" i="242"/>
  <c r="Q150" i="242"/>
  <c r="J150" i="242"/>
  <c r="R149" i="242"/>
  <c r="Q149" i="242"/>
  <c r="J149" i="242"/>
  <c r="Y148" i="242"/>
  <c r="J148" i="242"/>
  <c r="Y147" i="242"/>
  <c r="J147" i="242"/>
  <c r="Y146" i="242"/>
  <c r="J146" i="242"/>
  <c r="Y145" i="242"/>
  <c r="J145" i="242"/>
  <c r="Y144" i="242"/>
  <c r="J144" i="242"/>
  <c r="Y143" i="242"/>
  <c r="J143" i="242"/>
  <c r="Y142" i="242"/>
  <c r="J142" i="242"/>
  <c r="Y141" i="242"/>
  <c r="J141" i="242"/>
  <c r="Y140" i="242"/>
  <c r="J140" i="242"/>
  <c r="X139" i="242"/>
  <c r="Y138" i="242"/>
  <c r="J138" i="242"/>
  <c r="O136" i="242"/>
  <c r="K136" i="242"/>
  <c r="Y135" i="242"/>
  <c r="J135" i="242"/>
  <c r="Y134" i="242"/>
  <c r="J134" i="242"/>
  <c r="Y133" i="242"/>
  <c r="J133" i="242"/>
  <c r="Y132" i="242"/>
  <c r="J132" i="242"/>
  <c r="R131" i="242"/>
  <c r="J131" i="242"/>
  <c r="X130" i="242"/>
  <c r="O129" i="242"/>
  <c r="K129" i="242"/>
  <c r="O128" i="242"/>
  <c r="K128" i="242"/>
  <c r="R127" i="242"/>
  <c r="J127" i="242"/>
  <c r="R126" i="242"/>
  <c r="J126" i="242"/>
  <c r="Y125" i="242"/>
  <c r="J125" i="242"/>
  <c r="Y124" i="242"/>
  <c r="J124" i="242"/>
  <c r="Y123" i="242"/>
  <c r="J123" i="242"/>
  <c r="Y122" i="242"/>
  <c r="J122" i="242"/>
  <c r="Y121" i="242"/>
  <c r="J121" i="242"/>
  <c r="Y120" i="242"/>
  <c r="J120" i="242"/>
  <c r="Y119" i="242"/>
  <c r="J119" i="242"/>
  <c r="Y118" i="242"/>
  <c r="J118" i="242"/>
  <c r="Y117" i="242"/>
  <c r="J117" i="242"/>
  <c r="Y116" i="242"/>
  <c r="J116" i="242"/>
  <c r="X115" i="242"/>
  <c r="O114" i="242"/>
  <c r="K114" i="242"/>
  <c r="Y113" i="242"/>
  <c r="J113" i="242"/>
  <c r="Y112" i="242"/>
  <c r="J112" i="242"/>
  <c r="Y111" i="242"/>
  <c r="J111" i="242"/>
  <c r="X110" i="242"/>
  <c r="K109" i="242"/>
  <c r="V108" i="242"/>
  <c r="M108" i="242"/>
  <c r="K108" i="242"/>
  <c r="V107" i="242"/>
  <c r="M107" i="242"/>
  <c r="K107" i="242"/>
  <c r="V106" i="242"/>
  <c r="M106" i="242"/>
  <c r="K106" i="242"/>
  <c r="V105" i="242"/>
  <c r="K105" i="242"/>
  <c r="K104" i="242"/>
  <c r="O103" i="242"/>
  <c r="K103" i="242"/>
  <c r="T102" i="242"/>
  <c r="J102" i="242"/>
  <c r="T101" i="242"/>
  <c r="J101" i="242"/>
  <c r="T100" i="242"/>
  <c r="J100" i="242"/>
  <c r="T99" i="242"/>
  <c r="J99" i="242"/>
  <c r="T98" i="242"/>
  <c r="J98" i="242"/>
  <c r="T97" i="242"/>
  <c r="J97" i="242"/>
  <c r="T96" i="242"/>
  <c r="J96" i="242"/>
  <c r="T95" i="242"/>
  <c r="J95" i="242"/>
  <c r="T94" i="242"/>
  <c r="J94" i="242"/>
  <c r="Y93" i="242"/>
  <c r="O92" i="242"/>
  <c r="K92" i="242"/>
  <c r="I91" i="242"/>
  <c r="O90" i="242"/>
  <c r="K90" i="242"/>
  <c r="I89" i="242"/>
  <c r="P88" i="242"/>
  <c r="N88" i="242"/>
  <c r="P87" i="242"/>
  <c r="N87" i="242"/>
  <c r="R86" i="242"/>
  <c r="Q86" i="242"/>
  <c r="S85" i="242"/>
  <c r="M85" i="242"/>
  <c r="K85" i="242"/>
  <c r="J85" i="242"/>
  <c r="S84" i="242"/>
  <c r="M84" i="242"/>
  <c r="K84" i="242"/>
  <c r="J84" i="242"/>
  <c r="I82" i="242"/>
  <c r="O80" i="242"/>
  <c r="K80" i="242"/>
  <c r="K79" i="242"/>
  <c r="K78" i="242"/>
  <c r="K77" i="242"/>
  <c r="K76" i="242"/>
  <c r="K75" i="242"/>
  <c r="K74" i="242"/>
  <c r="K73" i="242"/>
  <c r="K72" i="242"/>
  <c r="K71" i="242"/>
  <c r="K70" i="242"/>
  <c r="K69" i="242"/>
  <c r="K68" i="242"/>
  <c r="K67" i="242"/>
  <c r="X66" i="242"/>
  <c r="O64" i="242"/>
  <c r="K64" i="242"/>
  <c r="R63" i="242"/>
  <c r="Q63" i="242"/>
  <c r="R62" i="242"/>
  <c r="Q62" i="242"/>
  <c r="M62" i="242"/>
  <c r="R61" i="242"/>
  <c r="Q61" i="242"/>
  <c r="K60" i="242"/>
  <c r="R59" i="242"/>
  <c r="J59" i="242"/>
  <c r="R58" i="242"/>
  <c r="J58" i="242"/>
  <c r="R57" i="242"/>
  <c r="J57" i="242"/>
  <c r="R56" i="242"/>
  <c r="J56" i="242"/>
  <c r="X55" i="242"/>
  <c r="K54" i="242"/>
  <c r="K53" i="242"/>
  <c r="E53" i="242"/>
  <c r="K52" i="242"/>
  <c r="K51" i="242"/>
  <c r="O50" i="242"/>
  <c r="K50" i="242"/>
  <c r="K49" i="242"/>
  <c r="K48" i="242"/>
  <c r="X47" i="242"/>
  <c r="K46" i="242"/>
  <c r="K45" i="242"/>
  <c r="E45" i="242"/>
  <c r="O44" i="242"/>
  <c r="K44" i="242"/>
  <c r="K43" i="242"/>
  <c r="O42" i="242"/>
  <c r="K42" i="242"/>
  <c r="K41" i="242"/>
  <c r="K40" i="242"/>
  <c r="X39" i="242"/>
  <c r="I38" i="242"/>
  <c r="K37" i="242"/>
  <c r="K36" i="242"/>
  <c r="E36" i="242"/>
  <c r="K35" i="242"/>
  <c r="K34" i="242"/>
  <c r="X33" i="242"/>
  <c r="I32" i="242"/>
  <c r="I31" i="242"/>
  <c r="Y30" i="242"/>
  <c r="M30" i="242"/>
  <c r="J30" i="242"/>
  <c r="Y29" i="242"/>
  <c r="M29" i="242"/>
  <c r="G29" i="242"/>
  <c r="K28" i="242"/>
  <c r="K26" i="242"/>
  <c r="I25" i="242"/>
  <c r="I24" i="242"/>
  <c r="Q23" i="242"/>
  <c r="K23" i="242"/>
  <c r="Q22" i="242"/>
  <c r="K22" i="242"/>
  <c r="Q21" i="242"/>
  <c r="K21" i="242"/>
  <c r="Q20" i="242"/>
  <c r="K20" i="242"/>
  <c r="Q19" i="242"/>
  <c r="K19" i="242"/>
  <c r="Q18" i="242"/>
  <c r="K18" i="242"/>
  <c r="Q17" i="242"/>
  <c r="K17" i="242"/>
  <c r="Q16" i="242"/>
  <c r="K16" i="242"/>
  <c r="Q15" i="242"/>
  <c r="K15" i="242"/>
  <c r="K14" i="242"/>
  <c r="O13" i="242"/>
  <c r="L13" i="242"/>
  <c r="K13" i="242"/>
  <c r="I12" i="242"/>
  <c r="X156" i="241"/>
  <c r="O154" i="241"/>
  <c r="K154" i="241"/>
  <c r="Y153" i="241"/>
  <c r="J153" i="241"/>
  <c r="Y152" i="241"/>
  <c r="J152" i="241"/>
  <c r="R150" i="241"/>
  <c r="Q150" i="241"/>
  <c r="R149" i="241"/>
  <c r="Q149" i="241"/>
  <c r="Y148" i="241"/>
  <c r="J148" i="241"/>
  <c r="Y147" i="241"/>
  <c r="J147" i="241"/>
  <c r="Y146" i="241"/>
  <c r="J146" i="241"/>
  <c r="Y145" i="241"/>
  <c r="J145" i="241"/>
  <c r="Y144" i="241"/>
  <c r="J144" i="241"/>
  <c r="Y143" i="241"/>
  <c r="J143" i="241"/>
  <c r="Y142" i="241"/>
  <c r="J142" i="241"/>
  <c r="Y141" i="241"/>
  <c r="J141" i="241"/>
  <c r="Y140" i="241"/>
  <c r="J140" i="241"/>
  <c r="X139" i="241"/>
  <c r="Y138" i="241"/>
  <c r="J138" i="241"/>
  <c r="O136" i="241"/>
  <c r="K136" i="241"/>
  <c r="Y135" i="241"/>
  <c r="J135" i="241"/>
  <c r="Y134" i="241"/>
  <c r="J134" i="241"/>
  <c r="Y133" i="241"/>
  <c r="J133" i="241"/>
  <c r="Y132" i="241"/>
  <c r="J132" i="241"/>
  <c r="R131" i="241"/>
  <c r="J131" i="241"/>
  <c r="X130" i="241"/>
  <c r="O129" i="241"/>
  <c r="K129" i="241"/>
  <c r="O128" i="241"/>
  <c r="K128" i="241"/>
  <c r="R127" i="241"/>
  <c r="J127" i="241"/>
  <c r="R126" i="241"/>
  <c r="J126" i="241"/>
  <c r="Y125" i="241"/>
  <c r="J125" i="241"/>
  <c r="Y124" i="241"/>
  <c r="J124" i="241"/>
  <c r="Y123" i="241"/>
  <c r="J123" i="241"/>
  <c r="Y122" i="241"/>
  <c r="J122" i="241"/>
  <c r="Y121" i="241"/>
  <c r="J121" i="241"/>
  <c r="Y120" i="241"/>
  <c r="J120" i="241"/>
  <c r="Y119" i="241"/>
  <c r="J119" i="241"/>
  <c r="Y118" i="241"/>
  <c r="J118" i="241"/>
  <c r="Y117" i="241"/>
  <c r="J117" i="241"/>
  <c r="Y116" i="241"/>
  <c r="J116" i="241"/>
  <c r="X115" i="241"/>
  <c r="O114" i="241"/>
  <c r="K114" i="241"/>
  <c r="Y113" i="241"/>
  <c r="J113" i="241"/>
  <c r="Y112" i="241"/>
  <c r="J112" i="241"/>
  <c r="Y111" i="241"/>
  <c r="J111" i="241"/>
  <c r="X110" i="241"/>
  <c r="K109" i="241"/>
  <c r="V108" i="241"/>
  <c r="M108" i="241"/>
  <c r="K108" i="241"/>
  <c r="V107" i="241"/>
  <c r="M107" i="241"/>
  <c r="K107" i="241"/>
  <c r="V106" i="241"/>
  <c r="M106" i="241"/>
  <c r="K106" i="241"/>
  <c r="V105" i="241"/>
  <c r="K105" i="241"/>
  <c r="K104" i="241"/>
  <c r="O103" i="241"/>
  <c r="K103" i="241"/>
  <c r="T102" i="241"/>
  <c r="J102" i="241"/>
  <c r="T101" i="241"/>
  <c r="J101" i="241"/>
  <c r="T100" i="241"/>
  <c r="J100" i="241"/>
  <c r="T99" i="241"/>
  <c r="J99" i="241"/>
  <c r="T98" i="241"/>
  <c r="J98" i="241"/>
  <c r="T97" i="241"/>
  <c r="J97" i="241"/>
  <c r="T96" i="241"/>
  <c r="J96" i="241"/>
  <c r="T95" i="241"/>
  <c r="J95" i="241"/>
  <c r="T94" i="241"/>
  <c r="J94" i="241"/>
  <c r="Y93" i="241"/>
  <c r="O92" i="241"/>
  <c r="K92" i="241"/>
  <c r="I91" i="241"/>
  <c r="O90" i="241"/>
  <c r="K90" i="241"/>
  <c r="I89" i="241"/>
  <c r="P88" i="241"/>
  <c r="N88" i="241"/>
  <c r="P87" i="241"/>
  <c r="N87" i="241"/>
  <c r="R86" i="241"/>
  <c r="Q86" i="241"/>
  <c r="S85" i="241"/>
  <c r="M85" i="241"/>
  <c r="K85" i="241"/>
  <c r="J85" i="241"/>
  <c r="S84" i="241"/>
  <c r="M84" i="241"/>
  <c r="K84" i="241"/>
  <c r="J84" i="241"/>
  <c r="I82" i="241"/>
  <c r="O80" i="241"/>
  <c r="K80" i="241"/>
  <c r="K79" i="241"/>
  <c r="K78" i="241"/>
  <c r="K77" i="241"/>
  <c r="K76" i="241"/>
  <c r="K75" i="241"/>
  <c r="K74" i="241"/>
  <c r="K73" i="241"/>
  <c r="K72" i="241"/>
  <c r="K71" i="241"/>
  <c r="K70" i="241"/>
  <c r="K69" i="241"/>
  <c r="K68" i="241"/>
  <c r="K67" i="241"/>
  <c r="X66" i="241"/>
  <c r="O64" i="241"/>
  <c r="K64" i="241"/>
  <c r="R63" i="241"/>
  <c r="Q63" i="241"/>
  <c r="R62" i="241"/>
  <c r="Q62" i="241"/>
  <c r="M62" i="241"/>
  <c r="R61" i="241"/>
  <c r="Q61" i="241"/>
  <c r="K60" i="241"/>
  <c r="R59" i="241"/>
  <c r="J59" i="241"/>
  <c r="R58" i="241"/>
  <c r="J58" i="241"/>
  <c r="R57" i="241"/>
  <c r="J57" i="241"/>
  <c r="R56" i="241"/>
  <c r="J56" i="241"/>
  <c r="X55" i="241"/>
  <c r="K54" i="241"/>
  <c r="K53" i="241"/>
  <c r="E53" i="241"/>
  <c r="K52" i="241"/>
  <c r="K51" i="241"/>
  <c r="O50" i="241"/>
  <c r="K50" i="241"/>
  <c r="K49" i="241"/>
  <c r="K48" i="241"/>
  <c r="X47" i="241"/>
  <c r="K46" i="241"/>
  <c r="K45" i="241"/>
  <c r="E45" i="241"/>
  <c r="O44" i="241"/>
  <c r="K44" i="241"/>
  <c r="K43" i="241"/>
  <c r="O42" i="241"/>
  <c r="K42" i="241"/>
  <c r="K41" i="241"/>
  <c r="K40" i="241"/>
  <c r="X39" i="241"/>
  <c r="I38" i="241"/>
  <c r="K37" i="241"/>
  <c r="K36" i="241"/>
  <c r="K35" i="241"/>
  <c r="K34" i="241"/>
  <c r="X33" i="241"/>
  <c r="I32" i="241"/>
  <c r="I31" i="241"/>
  <c r="Y30" i="241"/>
  <c r="M30" i="241"/>
  <c r="J30" i="241"/>
  <c r="Y29" i="241"/>
  <c r="M29" i="241"/>
  <c r="J29" i="241"/>
  <c r="K28" i="241"/>
  <c r="K26" i="241"/>
  <c r="I25" i="241"/>
  <c r="I24" i="241"/>
  <c r="Q23" i="241"/>
  <c r="K23" i="241"/>
  <c r="Q22" i="241"/>
  <c r="K22" i="241"/>
  <c r="Q21" i="241"/>
  <c r="K21" i="241"/>
  <c r="Q20" i="241"/>
  <c r="K20" i="241"/>
  <c r="Q19" i="241"/>
  <c r="K19" i="241"/>
  <c r="Q18" i="241"/>
  <c r="K18" i="241"/>
  <c r="Q17" i="241"/>
  <c r="K17" i="241"/>
  <c r="Q16" i="241"/>
  <c r="K16" i="241"/>
  <c r="Q15" i="241"/>
  <c r="K15" i="241"/>
  <c r="K14" i="241"/>
  <c r="O13" i="241"/>
  <c r="L13" i="241"/>
  <c r="K13" i="241"/>
  <c r="I12" i="241"/>
  <c r="J29" i="242" l="1"/>
  <c r="E37" i="242"/>
  <c r="F57" i="242"/>
  <c r="F56" i="242"/>
  <c r="F58" i="242"/>
  <c r="X156" i="240" l="1"/>
  <c r="O154" i="240"/>
  <c r="K154" i="240"/>
  <c r="Y153" i="240"/>
  <c r="J153" i="240"/>
  <c r="Y152" i="240"/>
  <c r="J152" i="240"/>
  <c r="R150" i="240"/>
  <c r="Q150" i="240"/>
  <c r="R149" i="240"/>
  <c r="Q149" i="240"/>
  <c r="J149" i="240"/>
  <c r="Y148" i="240"/>
  <c r="J148" i="240"/>
  <c r="Y147" i="240"/>
  <c r="J147" i="240"/>
  <c r="Y146" i="240"/>
  <c r="J146" i="240"/>
  <c r="Y145" i="240"/>
  <c r="J145" i="240"/>
  <c r="Y144" i="240"/>
  <c r="J144" i="240"/>
  <c r="Y143" i="240"/>
  <c r="J143" i="240"/>
  <c r="Y142" i="240"/>
  <c r="J142" i="240"/>
  <c r="Y141" i="240"/>
  <c r="J141" i="240"/>
  <c r="Y140" i="240"/>
  <c r="J140" i="240"/>
  <c r="X139" i="240"/>
  <c r="Y138" i="240"/>
  <c r="J138" i="240"/>
  <c r="O136" i="240"/>
  <c r="K136" i="240"/>
  <c r="Y135" i="240"/>
  <c r="J135" i="240"/>
  <c r="Y134" i="240"/>
  <c r="J134" i="240"/>
  <c r="Y133" i="240"/>
  <c r="J133" i="240"/>
  <c r="Y132" i="240"/>
  <c r="J132" i="240"/>
  <c r="R131" i="240"/>
  <c r="J131" i="240"/>
  <c r="X130" i="240"/>
  <c r="O129" i="240"/>
  <c r="K129" i="240"/>
  <c r="O128" i="240"/>
  <c r="K128" i="240"/>
  <c r="R127" i="240"/>
  <c r="J127" i="240"/>
  <c r="R126" i="240"/>
  <c r="J126" i="240"/>
  <c r="Y125" i="240"/>
  <c r="J125" i="240"/>
  <c r="Y124" i="240"/>
  <c r="J124" i="240"/>
  <c r="Y123" i="240"/>
  <c r="J123" i="240"/>
  <c r="Y122" i="240"/>
  <c r="J122" i="240"/>
  <c r="Y121" i="240"/>
  <c r="J121" i="240"/>
  <c r="Y120" i="240"/>
  <c r="J120" i="240"/>
  <c r="Y119" i="240"/>
  <c r="J119" i="240"/>
  <c r="Y118" i="240"/>
  <c r="J118" i="240"/>
  <c r="Y117" i="240"/>
  <c r="J117" i="240"/>
  <c r="Y116" i="240"/>
  <c r="J116" i="240"/>
  <c r="X115" i="240"/>
  <c r="O114" i="240"/>
  <c r="K114" i="240"/>
  <c r="Y113" i="240"/>
  <c r="J113" i="240"/>
  <c r="Y112" i="240"/>
  <c r="J112" i="240"/>
  <c r="Y111" i="240"/>
  <c r="J111" i="240"/>
  <c r="X110" i="240"/>
  <c r="K109" i="240"/>
  <c r="V108" i="240"/>
  <c r="M108" i="240"/>
  <c r="K108" i="240"/>
  <c r="V107" i="240"/>
  <c r="M107" i="240"/>
  <c r="K107" i="240"/>
  <c r="V106" i="240"/>
  <c r="M106" i="240"/>
  <c r="K106" i="240"/>
  <c r="V105" i="240"/>
  <c r="K105" i="240"/>
  <c r="K104" i="240"/>
  <c r="O103" i="240"/>
  <c r="K103" i="240"/>
  <c r="T102" i="240"/>
  <c r="J102" i="240"/>
  <c r="T101" i="240"/>
  <c r="J101" i="240"/>
  <c r="T100" i="240"/>
  <c r="J100" i="240"/>
  <c r="T99" i="240"/>
  <c r="J99" i="240"/>
  <c r="T98" i="240"/>
  <c r="J98" i="240"/>
  <c r="T97" i="240"/>
  <c r="J97" i="240"/>
  <c r="T96" i="240"/>
  <c r="J96" i="240"/>
  <c r="T95" i="240"/>
  <c r="J95" i="240"/>
  <c r="T94" i="240"/>
  <c r="J94" i="240"/>
  <c r="Y93" i="240"/>
  <c r="O92" i="240"/>
  <c r="K92" i="240"/>
  <c r="I91" i="240"/>
  <c r="O90" i="240"/>
  <c r="K90" i="240"/>
  <c r="I89" i="240"/>
  <c r="P88" i="240"/>
  <c r="N88" i="240"/>
  <c r="P87" i="240"/>
  <c r="N87" i="240"/>
  <c r="R86" i="240"/>
  <c r="Q86" i="240"/>
  <c r="S85" i="240"/>
  <c r="M85" i="240"/>
  <c r="K85" i="240"/>
  <c r="J85" i="240"/>
  <c r="S84" i="240"/>
  <c r="M84" i="240"/>
  <c r="K84" i="240"/>
  <c r="J84" i="240"/>
  <c r="I82" i="240"/>
  <c r="O80" i="240"/>
  <c r="K80" i="240"/>
  <c r="K79" i="240"/>
  <c r="K78" i="240"/>
  <c r="K77" i="240"/>
  <c r="K76" i="240"/>
  <c r="K75" i="240"/>
  <c r="K74" i="240"/>
  <c r="K73" i="240"/>
  <c r="K72" i="240"/>
  <c r="K71" i="240"/>
  <c r="K70" i="240"/>
  <c r="K69" i="240"/>
  <c r="K68" i="240"/>
  <c r="K67" i="240"/>
  <c r="X66" i="240"/>
  <c r="O64" i="240"/>
  <c r="K64" i="240"/>
  <c r="R63" i="240"/>
  <c r="Q63" i="240"/>
  <c r="R62" i="240"/>
  <c r="Q62" i="240"/>
  <c r="M62" i="240"/>
  <c r="R61" i="240"/>
  <c r="Q61" i="240"/>
  <c r="K60" i="240"/>
  <c r="R59" i="240"/>
  <c r="J59" i="240"/>
  <c r="R58" i="240"/>
  <c r="J58" i="240"/>
  <c r="R57" i="240"/>
  <c r="J57" i="240"/>
  <c r="R56" i="240"/>
  <c r="J56" i="240"/>
  <c r="X55" i="240"/>
  <c r="K54" i="240"/>
  <c r="K53" i="240"/>
  <c r="E53" i="240"/>
  <c r="K52" i="240"/>
  <c r="K51" i="240"/>
  <c r="O50" i="240"/>
  <c r="K50" i="240"/>
  <c r="K49" i="240"/>
  <c r="K48" i="240"/>
  <c r="X47" i="240"/>
  <c r="K46" i="240"/>
  <c r="K45" i="240"/>
  <c r="E45" i="240"/>
  <c r="O44" i="240"/>
  <c r="K44" i="240"/>
  <c r="K43" i="240"/>
  <c r="O42" i="240"/>
  <c r="K42" i="240"/>
  <c r="K41" i="240"/>
  <c r="K40" i="240"/>
  <c r="X39" i="240"/>
  <c r="I38" i="240"/>
  <c r="K37" i="240"/>
  <c r="E37" i="240"/>
  <c r="K36" i="240"/>
  <c r="K35" i="240"/>
  <c r="K34" i="240"/>
  <c r="X33" i="240"/>
  <c r="I32" i="240"/>
  <c r="I31" i="240"/>
  <c r="Y30" i="240"/>
  <c r="M30" i="240"/>
  <c r="J30" i="240"/>
  <c r="Y29" i="240"/>
  <c r="M29" i="240"/>
  <c r="J29" i="240"/>
  <c r="K28" i="240"/>
  <c r="K26" i="240"/>
  <c r="I25" i="240"/>
  <c r="I24" i="240"/>
  <c r="Q23" i="240"/>
  <c r="K23" i="240"/>
  <c r="Q22" i="240"/>
  <c r="K22" i="240"/>
  <c r="Q21" i="240"/>
  <c r="K21" i="240"/>
  <c r="Q20" i="240"/>
  <c r="K20" i="240"/>
  <c r="Q19" i="240"/>
  <c r="K19" i="240"/>
  <c r="Q18" i="240"/>
  <c r="K18" i="240"/>
  <c r="Q17" i="240"/>
  <c r="K17" i="240"/>
  <c r="Q16" i="240"/>
  <c r="K16" i="240"/>
  <c r="Q15" i="240"/>
  <c r="K15" i="240"/>
  <c r="K14" i="240"/>
  <c r="O13" i="240"/>
  <c r="L13" i="240"/>
  <c r="K13" i="240"/>
  <c r="I12" i="240"/>
  <c r="F57" i="240" l="1"/>
  <c r="F56" i="240"/>
  <c r="F58" i="240"/>
  <c r="X156" i="239" l="1"/>
  <c r="O154" i="239"/>
  <c r="K154" i="239"/>
  <c r="Y153" i="239"/>
  <c r="J153" i="239"/>
  <c r="Y152" i="239"/>
  <c r="J152" i="239"/>
  <c r="R150" i="239"/>
  <c r="Q150" i="239"/>
  <c r="J150" i="239"/>
  <c r="R149" i="239"/>
  <c r="Q149" i="239"/>
  <c r="J149" i="239"/>
  <c r="Y148" i="239"/>
  <c r="J148" i="239"/>
  <c r="Y147" i="239"/>
  <c r="J147" i="239"/>
  <c r="Y146" i="239"/>
  <c r="J146" i="239"/>
  <c r="Y145" i="239"/>
  <c r="J145" i="239"/>
  <c r="Y144" i="239"/>
  <c r="J144" i="239"/>
  <c r="Y143" i="239"/>
  <c r="J143" i="239"/>
  <c r="Y142" i="239"/>
  <c r="J142" i="239"/>
  <c r="Y141" i="239"/>
  <c r="J141" i="239"/>
  <c r="Y140" i="239"/>
  <c r="J140" i="239"/>
  <c r="X139" i="239"/>
  <c r="Y138" i="239"/>
  <c r="J138" i="239"/>
  <c r="O136" i="239"/>
  <c r="K136" i="239"/>
  <c r="Y135" i="239"/>
  <c r="J135" i="239"/>
  <c r="Y134" i="239"/>
  <c r="J134" i="239"/>
  <c r="Y133" i="239"/>
  <c r="J133" i="239"/>
  <c r="Y132" i="239"/>
  <c r="J132" i="239"/>
  <c r="R131" i="239"/>
  <c r="J131" i="239"/>
  <c r="X130" i="239"/>
  <c r="O129" i="239"/>
  <c r="K129" i="239"/>
  <c r="O128" i="239"/>
  <c r="K128" i="239"/>
  <c r="R127" i="239"/>
  <c r="J127" i="239"/>
  <c r="R126" i="239"/>
  <c r="J126" i="239"/>
  <c r="Y125" i="239"/>
  <c r="J125" i="239"/>
  <c r="Y124" i="239"/>
  <c r="J124" i="239"/>
  <c r="Y123" i="239"/>
  <c r="J123" i="239"/>
  <c r="Y122" i="239"/>
  <c r="J122" i="239"/>
  <c r="Y121" i="239"/>
  <c r="J121" i="239"/>
  <c r="Y120" i="239"/>
  <c r="J120" i="239"/>
  <c r="Y119" i="239"/>
  <c r="J119" i="239"/>
  <c r="Y118" i="239"/>
  <c r="J118" i="239"/>
  <c r="Y117" i="239"/>
  <c r="J117" i="239"/>
  <c r="Y116" i="239"/>
  <c r="J116" i="239"/>
  <c r="X115" i="239"/>
  <c r="O114" i="239"/>
  <c r="K114" i="239"/>
  <c r="Y113" i="239"/>
  <c r="J113" i="239"/>
  <c r="Y112" i="239"/>
  <c r="J112" i="239"/>
  <c r="Y111" i="239"/>
  <c r="J111" i="239"/>
  <c r="X110" i="239"/>
  <c r="K109" i="239"/>
  <c r="V108" i="239"/>
  <c r="M108" i="239"/>
  <c r="K108" i="239"/>
  <c r="V107" i="239"/>
  <c r="M107" i="239"/>
  <c r="K107" i="239"/>
  <c r="V106" i="239"/>
  <c r="M106" i="239"/>
  <c r="K106" i="239"/>
  <c r="V105" i="239"/>
  <c r="K105" i="239"/>
  <c r="K104" i="239"/>
  <c r="O103" i="239"/>
  <c r="K103" i="239"/>
  <c r="T102" i="239"/>
  <c r="J102" i="239"/>
  <c r="T101" i="239"/>
  <c r="J101" i="239"/>
  <c r="T100" i="239"/>
  <c r="J100" i="239"/>
  <c r="T99" i="239"/>
  <c r="J99" i="239"/>
  <c r="T98" i="239"/>
  <c r="J98" i="239"/>
  <c r="T97" i="239"/>
  <c r="J97" i="239"/>
  <c r="T96" i="239"/>
  <c r="J96" i="239"/>
  <c r="T95" i="239"/>
  <c r="J95" i="239"/>
  <c r="T94" i="239"/>
  <c r="J94" i="239"/>
  <c r="Y93" i="239"/>
  <c r="O92" i="239"/>
  <c r="K92" i="239"/>
  <c r="I91" i="239"/>
  <c r="O90" i="239"/>
  <c r="K90" i="239"/>
  <c r="I89" i="239"/>
  <c r="P88" i="239"/>
  <c r="N88" i="239"/>
  <c r="P87" i="239"/>
  <c r="N87" i="239"/>
  <c r="R86" i="239"/>
  <c r="Q86" i="239"/>
  <c r="S85" i="239"/>
  <c r="M85" i="239"/>
  <c r="K85" i="239"/>
  <c r="J85" i="239"/>
  <c r="S84" i="239"/>
  <c r="M84" i="239"/>
  <c r="K84" i="239"/>
  <c r="J84" i="239"/>
  <c r="I82" i="239"/>
  <c r="O80" i="239"/>
  <c r="K80" i="239"/>
  <c r="K79" i="239"/>
  <c r="K78" i="239"/>
  <c r="K77" i="239"/>
  <c r="K76" i="239"/>
  <c r="K75" i="239"/>
  <c r="K74" i="239"/>
  <c r="K73" i="239"/>
  <c r="K72" i="239"/>
  <c r="K71" i="239"/>
  <c r="K70" i="239"/>
  <c r="K69" i="239"/>
  <c r="K68" i="239"/>
  <c r="K67" i="239"/>
  <c r="X66" i="239"/>
  <c r="O64" i="239"/>
  <c r="K64" i="239"/>
  <c r="R63" i="239"/>
  <c r="Q63" i="239"/>
  <c r="R62" i="239"/>
  <c r="Q62" i="239"/>
  <c r="M62" i="239"/>
  <c r="R61" i="239"/>
  <c r="Q61" i="239"/>
  <c r="K60" i="239"/>
  <c r="R59" i="239"/>
  <c r="J59" i="239"/>
  <c r="R58" i="239"/>
  <c r="J58" i="239"/>
  <c r="R57" i="239"/>
  <c r="J57" i="239"/>
  <c r="R56" i="239"/>
  <c r="J56" i="239"/>
  <c r="X55" i="239"/>
  <c r="K54" i="239"/>
  <c r="K53" i="239"/>
  <c r="E53" i="239"/>
  <c r="K52" i="239"/>
  <c r="K51" i="239"/>
  <c r="O50" i="239"/>
  <c r="K50" i="239"/>
  <c r="K49" i="239"/>
  <c r="K48" i="239"/>
  <c r="X47" i="239"/>
  <c r="K46" i="239"/>
  <c r="K45" i="239"/>
  <c r="E45" i="239"/>
  <c r="O44" i="239"/>
  <c r="K44" i="239"/>
  <c r="K43" i="239"/>
  <c r="O42" i="239"/>
  <c r="K42" i="239"/>
  <c r="K41" i="239"/>
  <c r="K40" i="239"/>
  <c r="X39" i="239"/>
  <c r="I38" i="239"/>
  <c r="K37" i="239"/>
  <c r="E37" i="239"/>
  <c r="K36" i="239"/>
  <c r="K35" i="239"/>
  <c r="K34" i="239"/>
  <c r="X33" i="239"/>
  <c r="I32" i="239"/>
  <c r="I31" i="239"/>
  <c r="Y30" i="239"/>
  <c r="M30" i="239"/>
  <c r="J30" i="239"/>
  <c r="Y29" i="239"/>
  <c r="M29" i="239"/>
  <c r="J29" i="239"/>
  <c r="K28" i="239"/>
  <c r="K26" i="239"/>
  <c r="I25" i="239"/>
  <c r="I24" i="239"/>
  <c r="Q23" i="239"/>
  <c r="K23" i="239"/>
  <c r="Q22" i="239"/>
  <c r="K22" i="239"/>
  <c r="Q21" i="239"/>
  <c r="K21" i="239"/>
  <c r="Q20" i="239"/>
  <c r="K20" i="239"/>
  <c r="Q19" i="239"/>
  <c r="K19" i="239"/>
  <c r="Q18" i="239"/>
  <c r="K18" i="239"/>
  <c r="Q17" i="239"/>
  <c r="K17" i="239"/>
  <c r="Q16" i="239"/>
  <c r="K16" i="239"/>
  <c r="Q15" i="239"/>
  <c r="K15" i="239"/>
  <c r="K14" i="239"/>
  <c r="O13" i="239"/>
  <c r="L13" i="239"/>
  <c r="K13" i="239"/>
  <c r="I12" i="239"/>
  <c r="F56" i="239" l="1"/>
  <c r="F58" i="239"/>
  <c r="F57" i="239"/>
  <c r="X157" i="238" l="1"/>
  <c r="O154" i="238"/>
  <c r="K154" i="238"/>
  <c r="Y153" i="238"/>
  <c r="J153" i="238"/>
  <c r="Y152" i="238"/>
  <c r="J152" i="238"/>
  <c r="R150" i="238"/>
  <c r="Q150" i="238"/>
  <c r="R149" i="238"/>
  <c r="Q149" i="238"/>
  <c r="Y148" i="238"/>
  <c r="J148" i="238"/>
  <c r="Y147" i="238"/>
  <c r="J147" i="238"/>
  <c r="Y146" i="238"/>
  <c r="J146" i="238"/>
  <c r="Y145" i="238"/>
  <c r="J145" i="238"/>
  <c r="Y144" i="238"/>
  <c r="J144" i="238"/>
  <c r="Y143" i="238"/>
  <c r="J143" i="238"/>
  <c r="Y142" i="238"/>
  <c r="J142" i="238"/>
  <c r="Y141" i="238"/>
  <c r="J141" i="238"/>
  <c r="Y140" i="238"/>
  <c r="J140" i="238"/>
  <c r="X139" i="238"/>
  <c r="O129" i="238"/>
  <c r="K129" i="238"/>
  <c r="O128" i="238"/>
  <c r="K128" i="238"/>
  <c r="R127" i="238"/>
  <c r="J127" i="238"/>
  <c r="R126" i="238"/>
  <c r="J126" i="238"/>
  <c r="Y125" i="238"/>
  <c r="J125" i="238"/>
  <c r="Y124" i="238"/>
  <c r="J124" i="238"/>
  <c r="Y123" i="238"/>
  <c r="J123" i="238"/>
  <c r="Y122" i="238"/>
  <c r="J122" i="238"/>
  <c r="Y121" i="238"/>
  <c r="J121" i="238"/>
  <c r="Y120" i="238"/>
  <c r="J120" i="238"/>
  <c r="Y119" i="238"/>
  <c r="J119" i="238"/>
  <c r="Y118" i="238"/>
  <c r="J118" i="238"/>
  <c r="Y117" i="238"/>
  <c r="J117" i="238"/>
  <c r="Y116" i="238"/>
  <c r="J116" i="238"/>
  <c r="X115" i="238"/>
  <c r="O114" i="238"/>
  <c r="K114" i="238"/>
  <c r="Y113" i="238"/>
  <c r="J113" i="238"/>
  <c r="Y112" i="238"/>
  <c r="J112" i="238"/>
  <c r="Y111" i="238"/>
  <c r="J111" i="238"/>
  <c r="X110" i="238"/>
  <c r="K109" i="238"/>
  <c r="V108" i="238"/>
  <c r="M108" i="238"/>
  <c r="K108" i="238"/>
  <c r="V107" i="238"/>
  <c r="M107" i="238"/>
  <c r="K107" i="238"/>
  <c r="V106" i="238"/>
  <c r="M106" i="238"/>
  <c r="K106" i="238"/>
  <c r="V105" i="238"/>
  <c r="K105" i="238"/>
  <c r="K104" i="238"/>
  <c r="O103" i="238"/>
  <c r="K103" i="238"/>
  <c r="T102" i="238"/>
  <c r="J102" i="238"/>
  <c r="T101" i="238"/>
  <c r="J101" i="238"/>
  <c r="T100" i="238"/>
  <c r="J100" i="238"/>
  <c r="T99" i="238"/>
  <c r="J99" i="238"/>
  <c r="T98" i="238"/>
  <c r="J98" i="238"/>
  <c r="T97" i="238"/>
  <c r="J97" i="238"/>
  <c r="T96" i="238"/>
  <c r="J96" i="238"/>
  <c r="T95" i="238"/>
  <c r="J95" i="238"/>
  <c r="T94" i="238"/>
  <c r="J94" i="238"/>
  <c r="Y93" i="238"/>
  <c r="O92" i="238"/>
  <c r="K92" i="238"/>
  <c r="I91" i="238"/>
  <c r="O90" i="238"/>
  <c r="K90" i="238"/>
  <c r="I89" i="238"/>
  <c r="P88" i="238"/>
  <c r="N88" i="238"/>
  <c r="P87" i="238"/>
  <c r="N87" i="238"/>
  <c r="R86" i="238"/>
  <c r="Q86" i="238"/>
  <c r="S85" i="238"/>
  <c r="M85" i="238"/>
  <c r="K85" i="238"/>
  <c r="J85" i="238"/>
  <c r="S84" i="238"/>
  <c r="M84" i="238"/>
  <c r="K84" i="238"/>
  <c r="J84" i="238"/>
  <c r="I82" i="238"/>
  <c r="O80" i="238"/>
  <c r="K80" i="238"/>
  <c r="K79" i="238"/>
  <c r="K78" i="238"/>
  <c r="K77" i="238"/>
  <c r="K76" i="238"/>
  <c r="K75" i="238"/>
  <c r="K74" i="238"/>
  <c r="K73" i="238"/>
  <c r="K72" i="238"/>
  <c r="K71" i="238"/>
  <c r="K70" i="238"/>
  <c r="K69" i="238"/>
  <c r="K68" i="238"/>
  <c r="K67" i="238"/>
  <c r="X66" i="238"/>
  <c r="O64" i="238"/>
  <c r="K64" i="238"/>
  <c r="R63" i="238"/>
  <c r="Q63" i="238"/>
  <c r="R62" i="238"/>
  <c r="Q62" i="238"/>
  <c r="M62" i="238"/>
  <c r="R61" i="238"/>
  <c r="Q61" i="238"/>
  <c r="K60" i="238"/>
  <c r="R59" i="238"/>
  <c r="J59" i="238"/>
  <c r="R58" i="238"/>
  <c r="J58" i="238"/>
  <c r="R57" i="238"/>
  <c r="J57" i="238"/>
  <c r="R56" i="238"/>
  <c r="J56" i="238"/>
  <c r="X55" i="238"/>
  <c r="K54" i="238"/>
  <c r="K53" i="238"/>
  <c r="E53" i="238"/>
  <c r="K52" i="238"/>
  <c r="K51" i="238"/>
  <c r="O50" i="238"/>
  <c r="K50" i="238"/>
  <c r="K49" i="238"/>
  <c r="K48" i="238"/>
  <c r="X47" i="238"/>
  <c r="K46" i="238"/>
  <c r="K45" i="238"/>
  <c r="E45" i="238"/>
  <c r="O44" i="238"/>
  <c r="K44" i="238"/>
  <c r="K43" i="238"/>
  <c r="O42" i="238"/>
  <c r="K42" i="238"/>
  <c r="K41" i="238"/>
  <c r="K40" i="238"/>
  <c r="X39" i="238"/>
  <c r="I38" i="238"/>
  <c r="K37" i="238"/>
  <c r="E37" i="238"/>
  <c r="K36" i="238"/>
  <c r="K35" i="238"/>
  <c r="K34" i="238"/>
  <c r="X33" i="238"/>
  <c r="I32" i="238"/>
  <c r="I31" i="238"/>
  <c r="Y30" i="238"/>
  <c r="M30" i="238"/>
  <c r="J30" i="238"/>
  <c r="Y29" i="238"/>
  <c r="M29" i="238"/>
  <c r="J29" i="238"/>
  <c r="K28" i="238"/>
  <c r="K26" i="238"/>
  <c r="I25" i="238"/>
  <c r="I24" i="238"/>
  <c r="Q23" i="238"/>
  <c r="K23" i="238"/>
  <c r="Q22" i="238"/>
  <c r="K22" i="238"/>
  <c r="Q21" i="238"/>
  <c r="K21" i="238"/>
  <c r="Q20" i="238"/>
  <c r="K20" i="238"/>
  <c r="Q19" i="238"/>
  <c r="K19" i="238"/>
  <c r="Q18" i="238"/>
  <c r="K18" i="238"/>
  <c r="Q17" i="238"/>
  <c r="K17" i="238"/>
  <c r="Q16" i="238"/>
  <c r="K16" i="238"/>
  <c r="Q15" i="238"/>
  <c r="K15" i="238"/>
  <c r="K14" i="238"/>
  <c r="O13" i="238"/>
  <c r="L13" i="238"/>
  <c r="K13" i="238"/>
  <c r="I12" i="238"/>
  <c r="F58" i="238" l="1"/>
  <c r="F57" i="238"/>
  <c r="F56" i="238"/>
  <c r="X157" i="237" l="1"/>
  <c r="O154" i="237"/>
  <c r="K154" i="237"/>
  <c r="Y153" i="237"/>
  <c r="J153" i="237"/>
  <c r="Y152" i="237"/>
  <c r="J152" i="237"/>
  <c r="R150" i="237"/>
  <c r="Q150" i="237"/>
  <c r="R149" i="237"/>
  <c r="Q149" i="237"/>
  <c r="Y148" i="237"/>
  <c r="J148" i="237"/>
  <c r="Y147" i="237"/>
  <c r="J147" i="237"/>
  <c r="Y146" i="237"/>
  <c r="J146" i="237"/>
  <c r="Y145" i="237"/>
  <c r="J145" i="237"/>
  <c r="Y144" i="237"/>
  <c r="J144" i="237"/>
  <c r="Y143" i="237"/>
  <c r="J143" i="237"/>
  <c r="Y142" i="237"/>
  <c r="J142" i="237"/>
  <c r="Y141" i="237"/>
  <c r="J141" i="237"/>
  <c r="Y140" i="237"/>
  <c r="J140" i="237"/>
  <c r="X139" i="237"/>
  <c r="O129" i="237"/>
  <c r="K129" i="237"/>
  <c r="O128" i="237"/>
  <c r="K128" i="237"/>
  <c r="R127" i="237"/>
  <c r="J127" i="237"/>
  <c r="R126" i="237"/>
  <c r="J126" i="237"/>
  <c r="Y125" i="237"/>
  <c r="J125" i="237"/>
  <c r="Y124" i="237"/>
  <c r="J124" i="237"/>
  <c r="Y123" i="237"/>
  <c r="J123" i="237"/>
  <c r="Y122" i="237"/>
  <c r="J122" i="237"/>
  <c r="Y121" i="237"/>
  <c r="J121" i="237"/>
  <c r="Y120" i="237"/>
  <c r="J120" i="237"/>
  <c r="Y119" i="237"/>
  <c r="J119" i="237"/>
  <c r="Y118" i="237"/>
  <c r="J118" i="237"/>
  <c r="Y117" i="237"/>
  <c r="J117" i="237"/>
  <c r="Y116" i="237"/>
  <c r="J116" i="237"/>
  <c r="X115" i="237"/>
  <c r="O114" i="237"/>
  <c r="K114" i="237"/>
  <c r="Y113" i="237"/>
  <c r="J113" i="237"/>
  <c r="Y112" i="237"/>
  <c r="J112" i="237"/>
  <c r="Y111" i="237"/>
  <c r="J111" i="237"/>
  <c r="X110" i="237"/>
  <c r="K109" i="237"/>
  <c r="V108" i="237"/>
  <c r="M108" i="237"/>
  <c r="K108" i="237"/>
  <c r="V107" i="237"/>
  <c r="M107" i="237"/>
  <c r="K107" i="237"/>
  <c r="V106" i="237"/>
  <c r="M106" i="237"/>
  <c r="K106" i="237"/>
  <c r="V105" i="237"/>
  <c r="K105" i="237"/>
  <c r="K104" i="237"/>
  <c r="O103" i="237"/>
  <c r="K103" i="237"/>
  <c r="T102" i="237"/>
  <c r="J102" i="237"/>
  <c r="T101" i="237"/>
  <c r="J101" i="237"/>
  <c r="T100" i="237"/>
  <c r="J100" i="237"/>
  <c r="T99" i="237"/>
  <c r="J99" i="237"/>
  <c r="T98" i="237"/>
  <c r="J98" i="237"/>
  <c r="T97" i="237"/>
  <c r="J97" i="237"/>
  <c r="T96" i="237"/>
  <c r="J96" i="237"/>
  <c r="T95" i="237"/>
  <c r="J95" i="237"/>
  <c r="T94" i="237"/>
  <c r="J94" i="237"/>
  <c r="Y93" i="237"/>
  <c r="O92" i="237"/>
  <c r="K92" i="237"/>
  <c r="I91" i="237"/>
  <c r="O90" i="237"/>
  <c r="K90" i="237"/>
  <c r="I89" i="237"/>
  <c r="P88" i="237"/>
  <c r="N88" i="237"/>
  <c r="P87" i="237"/>
  <c r="N87" i="237"/>
  <c r="R86" i="237"/>
  <c r="Q86" i="237"/>
  <c r="S85" i="237"/>
  <c r="M85" i="237"/>
  <c r="K85" i="237"/>
  <c r="J85" i="237"/>
  <c r="S84" i="237"/>
  <c r="M84" i="237"/>
  <c r="K84" i="237"/>
  <c r="J84" i="237"/>
  <c r="I82" i="237"/>
  <c r="O80" i="237"/>
  <c r="K80" i="237"/>
  <c r="K79" i="237"/>
  <c r="K78" i="237"/>
  <c r="K77" i="237"/>
  <c r="K76" i="237"/>
  <c r="K75" i="237"/>
  <c r="K74" i="237"/>
  <c r="K73" i="237"/>
  <c r="K72" i="237"/>
  <c r="K71" i="237"/>
  <c r="K70" i="237"/>
  <c r="K69" i="237"/>
  <c r="K68" i="237"/>
  <c r="K67" i="237"/>
  <c r="X66" i="237"/>
  <c r="O64" i="237"/>
  <c r="K64" i="237"/>
  <c r="R63" i="237"/>
  <c r="Q63" i="237"/>
  <c r="R62" i="237"/>
  <c r="Q62" i="237"/>
  <c r="M62" i="237"/>
  <c r="R61" i="237"/>
  <c r="Q61" i="237"/>
  <c r="K60" i="237"/>
  <c r="R59" i="237"/>
  <c r="J59" i="237"/>
  <c r="R58" i="237"/>
  <c r="J58" i="237"/>
  <c r="R57" i="237"/>
  <c r="J57" i="237"/>
  <c r="R56" i="237"/>
  <c r="J56" i="237"/>
  <c r="X55" i="237"/>
  <c r="K54" i="237"/>
  <c r="K53" i="237"/>
  <c r="E53" i="237"/>
  <c r="K52" i="237"/>
  <c r="K51" i="237"/>
  <c r="O50" i="237"/>
  <c r="K50" i="237"/>
  <c r="K49" i="237"/>
  <c r="K48" i="237"/>
  <c r="X47" i="237"/>
  <c r="K46" i="237"/>
  <c r="K45" i="237"/>
  <c r="E45" i="237"/>
  <c r="O44" i="237"/>
  <c r="K44" i="237"/>
  <c r="K43" i="237"/>
  <c r="O42" i="237"/>
  <c r="K42" i="237"/>
  <c r="K41" i="237"/>
  <c r="K40" i="237"/>
  <c r="X39" i="237"/>
  <c r="I38" i="237"/>
  <c r="K37" i="237"/>
  <c r="E37" i="237"/>
  <c r="K36" i="237"/>
  <c r="K35" i="237"/>
  <c r="K34" i="237"/>
  <c r="X33" i="237"/>
  <c r="I32" i="237"/>
  <c r="I31" i="237"/>
  <c r="Y30" i="237"/>
  <c r="M30" i="237"/>
  <c r="J30" i="237"/>
  <c r="Y29" i="237"/>
  <c r="M29" i="237"/>
  <c r="J29" i="237"/>
  <c r="K28" i="237"/>
  <c r="K26" i="237"/>
  <c r="I25" i="237"/>
  <c r="I24" i="237"/>
  <c r="Q23" i="237"/>
  <c r="K23" i="237"/>
  <c r="Q22" i="237"/>
  <c r="K22" i="237"/>
  <c r="Q21" i="237"/>
  <c r="K21" i="237"/>
  <c r="Q20" i="237"/>
  <c r="K20" i="237"/>
  <c r="Q19" i="237"/>
  <c r="K19" i="237"/>
  <c r="Q18" i="237"/>
  <c r="K18" i="237"/>
  <c r="Q17" i="237"/>
  <c r="K17" i="237"/>
  <c r="Q16" i="237"/>
  <c r="K16" i="237"/>
  <c r="Q15" i="237"/>
  <c r="K15" i="237"/>
  <c r="K14" i="237"/>
  <c r="O13" i="237"/>
  <c r="L13" i="237"/>
  <c r="K13" i="237"/>
  <c r="I12" i="237"/>
  <c r="X156" i="236"/>
  <c r="O154" i="236"/>
  <c r="K154" i="236"/>
  <c r="Y153" i="236"/>
  <c r="J153" i="236"/>
  <c r="Y152" i="236"/>
  <c r="J152" i="236"/>
  <c r="R150" i="236"/>
  <c r="Q150" i="236"/>
  <c r="J150" i="236"/>
  <c r="R149" i="236"/>
  <c r="Q149" i="236"/>
  <c r="J149" i="236"/>
  <c r="Y148" i="236"/>
  <c r="J148" i="236"/>
  <c r="Y147" i="236"/>
  <c r="J147" i="236"/>
  <c r="Y146" i="236"/>
  <c r="J146" i="236"/>
  <c r="Y145" i="236"/>
  <c r="J145" i="236"/>
  <c r="Y144" i="236"/>
  <c r="J144" i="236"/>
  <c r="Y143" i="236"/>
  <c r="J143" i="236"/>
  <c r="Y142" i="236"/>
  <c r="J142" i="236"/>
  <c r="Y141" i="236"/>
  <c r="J141" i="236"/>
  <c r="Y140" i="236"/>
  <c r="J140" i="236"/>
  <c r="X139" i="236"/>
  <c r="Y138" i="236"/>
  <c r="J138" i="236"/>
  <c r="O136" i="236"/>
  <c r="K136" i="236"/>
  <c r="Y135" i="236"/>
  <c r="J135" i="236"/>
  <c r="Y134" i="236"/>
  <c r="J134" i="236"/>
  <c r="Y133" i="236"/>
  <c r="J133" i="236"/>
  <c r="Y132" i="236"/>
  <c r="J132" i="236"/>
  <c r="R131" i="236"/>
  <c r="J131" i="236"/>
  <c r="X130" i="236"/>
  <c r="O129" i="236"/>
  <c r="K129" i="236"/>
  <c r="O128" i="236"/>
  <c r="K128" i="236"/>
  <c r="R127" i="236"/>
  <c r="J127" i="236"/>
  <c r="R126" i="236"/>
  <c r="J126" i="236"/>
  <c r="Y125" i="236"/>
  <c r="J125" i="236"/>
  <c r="Y124" i="236"/>
  <c r="J124" i="236"/>
  <c r="Y123" i="236"/>
  <c r="J123" i="236"/>
  <c r="Y122" i="236"/>
  <c r="J122" i="236"/>
  <c r="Y121" i="236"/>
  <c r="J121" i="236"/>
  <c r="Y120" i="236"/>
  <c r="J120" i="236"/>
  <c r="Y119" i="236"/>
  <c r="J119" i="236"/>
  <c r="Y118" i="236"/>
  <c r="J118" i="236"/>
  <c r="Y117" i="236"/>
  <c r="J117" i="236"/>
  <c r="Y116" i="236"/>
  <c r="J116" i="236"/>
  <c r="X115" i="236"/>
  <c r="O114" i="236"/>
  <c r="K114" i="236"/>
  <c r="Y113" i="236"/>
  <c r="J113" i="236"/>
  <c r="Y112" i="236"/>
  <c r="J112" i="236"/>
  <c r="Y111" i="236"/>
  <c r="J111" i="236"/>
  <c r="X110" i="236"/>
  <c r="K109" i="236"/>
  <c r="V108" i="236"/>
  <c r="M108" i="236"/>
  <c r="K108" i="236"/>
  <c r="V107" i="236"/>
  <c r="M107" i="236"/>
  <c r="K107" i="236"/>
  <c r="V106" i="236"/>
  <c r="M106" i="236"/>
  <c r="K106" i="236"/>
  <c r="V105" i="236"/>
  <c r="K105" i="236"/>
  <c r="K104" i="236"/>
  <c r="O103" i="236"/>
  <c r="K103" i="236"/>
  <c r="T102" i="236"/>
  <c r="J102" i="236"/>
  <c r="T101" i="236"/>
  <c r="J101" i="236"/>
  <c r="T100" i="236"/>
  <c r="J100" i="236"/>
  <c r="T99" i="236"/>
  <c r="J99" i="236"/>
  <c r="T98" i="236"/>
  <c r="J98" i="236"/>
  <c r="T97" i="236"/>
  <c r="J97" i="236"/>
  <c r="T96" i="236"/>
  <c r="J96" i="236"/>
  <c r="T95" i="236"/>
  <c r="J95" i="236"/>
  <c r="T94" i="236"/>
  <c r="J94" i="236"/>
  <c r="Y93" i="236"/>
  <c r="O92" i="236"/>
  <c r="K92" i="236"/>
  <c r="I91" i="236"/>
  <c r="O90" i="236"/>
  <c r="K90" i="236"/>
  <c r="I89" i="236"/>
  <c r="P88" i="236"/>
  <c r="N88" i="236"/>
  <c r="P87" i="236"/>
  <c r="N87" i="236"/>
  <c r="R86" i="236"/>
  <c r="Q86" i="236"/>
  <c r="S85" i="236"/>
  <c r="M85" i="236"/>
  <c r="K85" i="236"/>
  <c r="J85" i="236"/>
  <c r="S84" i="236"/>
  <c r="M84" i="236"/>
  <c r="K84" i="236"/>
  <c r="J84" i="236"/>
  <c r="I82" i="236"/>
  <c r="O80" i="236"/>
  <c r="K80" i="236"/>
  <c r="K79" i="236"/>
  <c r="K78" i="236"/>
  <c r="K77" i="236"/>
  <c r="K76" i="236"/>
  <c r="K75" i="236"/>
  <c r="K74" i="236"/>
  <c r="K73" i="236"/>
  <c r="K72" i="236"/>
  <c r="K71" i="236"/>
  <c r="K70" i="236"/>
  <c r="K69" i="236"/>
  <c r="K68" i="236"/>
  <c r="K67" i="236"/>
  <c r="X66" i="236"/>
  <c r="O64" i="236"/>
  <c r="K64" i="236"/>
  <c r="R63" i="236"/>
  <c r="Q63" i="236"/>
  <c r="R62" i="236"/>
  <c r="Q62" i="236"/>
  <c r="M62" i="236"/>
  <c r="R61" i="236"/>
  <c r="Q61" i="236"/>
  <c r="K60" i="236"/>
  <c r="R59" i="236"/>
  <c r="J59" i="236"/>
  <c r="R58" i="236"/>
  <c r="J58" i="236"/>
  <c r="R57" i="236"/>
  <c r="J57" i="236"/>
  <c r="R56" i="236"/>
  <c r="J56" i="236"/>
  <c r="X55" i="236"/>
  <c r="K54" i="236"/>
  <c r="K53" i="236"/>
  <c r="E53" i="236"/>
  <c r="K52" i="236"/>
  <c r="K51" i="236"/>
  <c r="O50" i="236"/>
  <c r="K50" i="236"/>
  <c r="K49" i="236"/>
  <c r="K48" i="236"/>
  <c r="X47" i="236"/>
  <c r="K46" i="236"/>
  <c r="K45" i="236"/>
  <c r="E45" i="236"/>
  <c r="O44" i="236"/>
  <c r="K44" i="236"/>
  <c r="K43" i="236"/>
  <c r="O42" i="236"/>
  <c r="K42" i="236"/>
  <c r="K41" i="236"/>
  <c r="K40" i="236"/>
  <c r="X39" i="236"/>
  <c r="I38" i="236"/>
  <c r="K37" i="236"/>
  <c r="E37" i="236"/>
  <c r="K36" i="236"/>
  <c r="K35" i="236"/>
  <c r="K34" i="236"/>
  <c r="X33" i="236"/>
  <c r="I32" i="236"/>
  <c r="I31" i="236"/>
  <c r="Y30" i="236"/>
  <c r="M30" i="236"/>
  <c r="J30" i="236"/>
  <c r="Y29" i="236"/>
  <c r="M29" i="236"/>
  <c r="J29" i="236"/>
  <c r="K28" i="236"/>
  <c r="K26" i="236"/>
  <c r="I25" i="236"/>
  <c r="I24" i="236"/>
  <c r="Q23" i="236"/>
  <c r="K23" i="236"/>
  <c r="Q22" i="236"/>
  <c r="K22" i="236"/>
  <c r="Q21" i="236"/>
  <c r="K21" i="236"/>
  <c r="Q20" i="236"/>
  <c r="K20" i="236"/>
  <c r="Q19" i="236"/>
  <c r="K19" i="236"/>
  <c r="Q18" i="236"/>
  <c r="K18" i="236"/>
  <c r="Q17" i="236"/>
  <c r="K17" i="236"/>
  <c r="Q16" i="236"/>
  <c r="K16" i="236"/>
  <c r="Q15" i="236"/>
  <c r="K15" i="236"/>
  <c r="K14" i="236"/>
  <c r="O13" i="236"/>
  <c r="L13" i="236"/>
  <c r="K13" i="236"/>
  <c r="I12" i="236"/>
  <c r="F56" i="236" l="1"/>
  <c r="F58" i="236"/>
  <c r="F57" i="237"/>
  <c r="F56" i="237"/>
  <c r="F58" i="237"/>
  <c r="X156" i="235" l="1"/>
  <c r="O154" i="235"/>
  <c r="K154" i="235"/>
  <c r="Y153" i="235"/>
  <c r="J153" i="235"/>
  <c r="Y152" i="235"/>
  <c r="J152" i="235"/>
  <c r="R150" i="235"/>
  <c r="Q150" i="235"/>
  <c r="J150" i="235"/>
  <c r="R149" i="235"/>
  <c r="Q149" i="235"/>
  <c r="J149" i="235"/>
  <c r="Y148" i="235"/>
  <c r="J148" i="235"/>
  <c r="Y147" i="235"/>
  <c r="J147" i="235"/>
  <c r="Y146" i="235"/>
  <c r="J146" i="235"/>
  <c r="Y145" i="235"/>
  <c r="J145" i="235"/>
  <c r="Y144" i="235"/>
  <c r="J144" i="235"/>
  <c r="Y143" i="235"/>
  <c r="J143" i="235"/>
  <c r="Y142" i="235"/>
  <c r="J142" i="235"/>
  <c r="Y141" i="235"/>
  <c r="J141" i="235"/>
  <c r="Y140" i="235"/>
  <c r="J140" i="235"/>
  <c r="X139" i="235"/>
  <c r="Y138" i="235"/>
  <c r="J138" i="235"/>
  <c r="O136" i="235"/>
  <c r="K136" i="235"/>
  <c r="Y135" i="235"/>
  <c r="J135" i="235"/>
  <c r="Y134" i="235"/>
  <c r="J134" i="235"/>
  <c r="Y133" i="235"/>
  <c r="J133" i="235"/>
  <c r="Y132" i="235"/>
  <c r="J132" i="235"/>
  <c r="R131" i="235"/>
  <c r="J131" i="235"/>
  <c r="X130" i="235"/>
  <c r="O129" i="235"/>
  <c r="K129" i="235"/>
  <c r="O128" i="235"/>
  <c r="K128" i="235"/>
  <c r="R127" i="235"/>
  <c r="J127" i="235"/>
  <c r="R126" i="235"/>
  <c r="J126" i="235"/>
  <c r="Y125" i="235"/>
  <c r="J125" i="235"/>
  <c r="Y124" i="235"/>
  <c r="J124" i="235"/>
  <c r="Y123" i="235"/>
  <c r="J123" i="235"/>
  <c r="Y122" i="235"/>
  <c r="J122" i="235"/>
  <c r="Y121" i="235"/>
  <c r="J121" i="235"/>
  <c r="Y120" i="235"/>
  <c r="J120" i="235"/>
  <c r="Y119" i="235"/>
  <c r="J119" i="235"/>
  <c r="Y118" i="235"/>
  <c r="J118" i="235"/>
  <c r="Y117" i="235"/>
  <c r="J117" i="235"/>
  <c r="Y116" i="235"/>
  <c r="J116" i="235"/>
  <c r="X115" i="235"/>
  <c r="O114" i="235"/>
  <c r="K114" i="235"/>
  <c r="Y113" i="235"/>
  <c r="J113" i="235"/>
  <c r="Y112" i="235"/>
  <c r="J112" i="235"/>
  <c r="Y111" i="235"/>
  <c r="J111" i="235"/>
  <c r="X110" i="235"/>
  <c r="K109" i="235"/>
  <c r="V108" i="235"/>
  <c r="M108" i="235"/>
  <c r="K108" i="235"/>
  <c r="V107" i="235"/>
  <c r="M107" i="235"/>
  <c r="K107" i="235"/>
  <c r="V106" i="235"/>
  <c r="M106" i="235"/>
  <c r="K106" i="235"/>
  <c r="V105" i="235"/>
  <c r="K105" i="235"/>
  <c r="K104" i="235"/>
  <c r="O103" i="235"/>
  <c r="K103" i="235"/>
  <c r="T102" i="235"/>
  <c r="J102" i="235"/>
  <c r="T101" i="235"/>
  <c r="J101" i="235"/>
  <c r="T100" i="235"/>
  <c r="J100" i="235"/>
  <c r="T99" i="235"/>
  <c r="J99" i="235"/>
  <c r="T98" i="235"/>
  <c r="J98" i="235"/>
  <c r="T97" i="235"/>
  <c r="J97" i="235"/>
  <c r="T96" i="235"/>
  <c r="J96" i="235"/>
  <c r="T95" i="235"/>
  <c r="J95" i="235"/>
  <c r="T94" i="235"/>
  <c r="J94" i="235"/>
  <c r="Y93" i="235"/>
  <c r="O92" i="235"/>
  <c r="K92" i="235"/>
  <c r="O90" i="235"/>
  <c r="K90" i="235"/>
  <c r="I89" i="235"/>
  <c r="P88" i="235"/>
  <c r="N88" i="235"/>
  <c r="P87" i="235"/>
  <c r="N87" i="235"/>
  <c r="R86" i="235"/>
  <c r="Q86" i="235"/>
  <c r="S85" i="235"/>
  <c r="M85" i="235"/>
  <c r="K85" i="235"/>
  <c r="J85" i="235"/>
  <c r="S84" i="235"/>
  <c r="M84" i="235"/>
  <c r="K84" i="235"/>
  <c r="J84" i="235"/>
  <c r="I82" i="235"/>
  <c r="O80" i="235"/>
  <c r="K80" i="235"/>
  <c r="K79" i="235"/>
  <c r="K78" i="235"/>
  <c r="K77" i="235"/>
  <c r="K76" i="235"/>
  <c r="K75" i="235"/>
  <c r="K74" i="235"/>
  <c r="K73" i="235"/>
  <c r="K72" i="235"/>
  <c r="K71" i="235"/>
  <c r="K70" i="235"/>
  <c r="K69" i="235"/>
  <c r="K68" i="235"/>
  <c r="K67" i="235"/>
  <c r="X66" i="235"/>
  <c r="O64" i="235"/>
  <c r="K64" i="235"/>
  <c r="R63" i="235"/>
  <c r="Q63" i="235"/>
  <c r="R62" i="235"/>
  <c r="Q62" i="235"/>
  <c r="M62" i="235"/>
  <c r="R61" i="235"/>
  <c r="Q61" i="235"/>
  <c r="K60" i="235"/>
  <c r="R59" i="235"/>
  <c r="J59" i="235"/>
  <c r="R58" i="235"/>
  <c r="J58" i="235"/>
  <c r="R57" i="235"/>
  <c r="J57" i="235"/>
  <c r="R56" i="235"/>
  <c r="J56" i="235"/>
  <c r="X55" i="235"/>
  <c r="K54" i="235"/>
  <c r="K53" i="235"/>
  <c r="E53" i="235"/>
  <c r="K52" i="235"/>
  <c r="K51" i="235"/>
  <c r="O50" i="235"/>
  <c r="K50" i="235"/>
  <c r="K49" i="235"/>
  <c r="K48" i="235"/>
  <c r="X47" i="235"/>
  <c r="K46" i="235"/>
  <c r="K45" i="235"/>
  <c r="E45" i="235"/>
  <c r="O44" i="235"/>
  <c r="K44" i="235"/>
  <c r="K43" i="235"/>
  <c r="O42" i="235"/>
  <c r="K42" i="235"/>
  <c r="K41" i="235"/>
  <c r="K40" i="235"/>
  <c r="X39" i="235"/>
  <c r="I38" i="235"/>
  <c r="K37" i="235"/>
  <c r="E37" i="235"/>
  <c r="K36" i="235"/>
  <c r="K35" i="235"/>
  <c r="K34" i="235"/>
  <c r="X33" i="235"/>
  <c r="I32" i="235"/>
  <c r="I31" i="235"/>
  <c r="Y30" i="235"/>
  <c r="M30" i="235"/>
  <c r="J30" i="235"/>
  <c r="Y29" i="235"/>
  <c r="M29" i="235"/>
  <c r="J29" i="235"/>
  <c r="K28" i="235"/>
  <c r="K26" i="235"/>
  <c r="I25" i="235"/>
  <c r="I24" i="235"/>
  <c r="Q23" i="235"/>
  <c r="K23" i="235"/>
  <c r="Q22" i="235"/>
  <c r="K22" i="235"/>
  <c r="Q21" i="235"/>
  <c r="K21" i="235"/>
  <c r="Q20" i="235"/>
  <c r="K20" i="235"/>
  <c r="Q19" i="235"/>
  <c r="K19" i="235"/>
  <c r="Q18" i="235"/>
  <c r="K18" i="235"/>
  <c r="Q17" i="235"/>
  <c r="K17" i="235"/>
  <c r="Q16" i="235"/>
  <c r="K16" i="235"/>
  <c r="Q15" i="235"/>
  <c r="K15" i="235"/>
  <c r="K14" i="235"/>
  <c r="O13" i="235"/>
  <c r="L13" i="235"/>
  <c r="K13" i="235"/>
  <c r="I12" i="235"/>
  <c r="F57" i="235" l="1"/>
  <c r="F56" i="235"/>
  <c r="F58" i="235"/>
  <c r="X156" i="234" l="1"/>
  <c r="O154" i="234"/>
  <c r="K154" i="234"/>
  <c r="Y153" i="234"/>
  <c r="J153" i="234"/>
  <c r="Y152" i="234"/>
  <c r="J152" i="234"/>
  <c r="R150" i="234"/>
  <c r="Q150" i="234"/>
  <c r="R149" i="234"/>
  <c r="Q149" i="234"/>
  <c r="Y148" i="234"/>
  <c r="J148" i="234"/>
  <c r="Y147" i="234"/>
  <c r="J147" i="234"/>
  <c r="Y146" i="234"/>
  <c r="J146" i="234"/>
  <c r="Y145" i="234"/>
  <c r="J145" i="234"/>
  <c r="Y144" i="234"/>
  <c r="J144" i="234"/>
  <c r="Y143" i="234"/>
  <c r="J143" i="234"/>
  <c r="Y142" i="234"/>
  <c r="J142" i="234"/>
  <c r="Y141" i="234"/>
  <c r="J141" i="234"/>
  <c r="Y140" i="234"/>
  <c r="J140" i="234"/>
  <c r="X139" i="234"/>
  <c r="Y138" i="234"/>
  <c r="J138" i="234"/>
  <c r="O136" i="234"/>
  <c r="K136" i="234"/>
  <c r="Y135" i="234"/>
  <c r="J135" i="234"/>
  <c r="Y134" i="234"/>
  <c r="J134" i="234"/>
  <c r="Y133" i="234"/>
  <c r="J133" i="234"/>
  <c r="Y132" i="234"/>
  <c r="J132" i="234"/>
  <c r="R131" i="234"/>
  <c r="J131" i="234"/>
  <c r="X130" i="234"/>
  <c r="O129" i="234"/>
  <c r="K129" i="234"/>
  <c r="O128" i="234"/>
  <c r="K128" i="234"/>
  <c r="R127" i="234"/>
  <c r="J127" i="234"/>
  <c r="R126" i="234"/>
  <c r="J126" i="234"/>
  <c r="Y125" i="234"/>
  <c r="J125" i="234"/>
  <c r="Y124" i="234"/>
  <c r="J124" i="234"/>
  <c r="Y123" i="234"/>
  <c r="J123" i="234"/>
  <c r="Y122" i="234"/>
  <c r="J122" i="234"/>
  <c r="Y121" i="234"/>
  <c r="J121" i="234"/>
  <c r="Y120" i="234"/>
  <c r="J120" i="234"/>
  <c r="Y119" i="234"/>
  <c r="J119" i="234"/>
  <c r="Y118" i="234"/>
  <c r="J118" i="234"/>
  <c r="Y117" i="234"/>
  <c r="J117" i="234"/>
  <c r="Y116" i="234"/>
  <c r="J116" i="234"/>
  <c r="X115" i="234"/>
  <c r="O114" i="234"/>
  <c r="K114" i="234"/>
  <c r="Y113" i="234"/>
  <c r="J113" i="234"/>
  <c r="Y112" i="234"/>
  <c r="J112" i="234"/>
  <c r="Y111" i="234"/>
  <c r="J111" i="234"/>
  <c r="X110" i="234"/>
  <c r="K109" i="234"/>
  <c r="V108" i="234"/>
  <c r="M108" i="234"/>
  <c r="K108" i="234"/>
  <c r="V107" i="234"/>
  <c r="M107" i="234"/>
  <c r="K107" i="234"/>
  <c r="V106" i="234"/>
  <c r="M106" i="234"/>
  <c r="K106" i="234"/>
  <c r="V105" i="234"/>
  <c r="K105" i="234"/>
  <c r="K104" i="234"/>
  <c r="O103" i="234"/>
  <c r="K103" i="234"/>
  <c r="T102" i="234"/>
  <c r="J102" i="234"/>
  <c r="T101" i="234"/>
  <c r="J101" i="234"/>
  <c r="T100" i="234"/>
  <c r="J100" i="234"/>
  <c r="T99" i="234"/>
  <c r="J99" i="234"/>
  <c r="T98" i="234"/>
  <c r="J98" i="234"/>
  <c r="T97" i="234"/>
  <c r="J97" i="234"/>
  <c r="T96" i="234"/>
  <c r="J96" i="234"/>
  <c r="T95" i="234"/>
  <c r="J95" i="234"/>
  <c r="T94" i="234"/>
  <c r="J94" i="234"/>
  <c r="Y93" i="234"/>
  <c r="O92" i="234"/>
  <c r="K92" i="234"/>
  <c r="I91" i="234"/>
  <c r="O90" i="234"/>
  <c r="K90" i="234"/>
  <c r="I89" i="234"/>
  <c r="P88" i="234"/>
  <c r="N88" i="234"/>
  <c r="P87" i="234"/>
  <c r="N87" i="234"/>
  <c r="R86" i="234"/>
  <c r="Q86" i="234"/>
  <c r="S85" i="234"/>
  <c r="M85" i="234"/>
  <c r="K85" i="234"/>
  <c r="J85" i="234"/>
  <c r="S84" i="234"/>
  <c r="M84" i="234"/>
  <c r="K84" i="234"/>
  <c r="J84" i="234"/>
  <c r="I82" i="234"/>
  <c r="O80" i="234"/>
  <c r="K80" i="234"/>
  <c r="K79" i="234"/>
  <c r="K78" i="234"/>
  <c r="K77" i="234"/>
  <c r="K76" i="234"/>
  <c r="K75" i="234"/>
  <c r="K74" i="234"/>
  <c r="K73" i="234"/>
  <c r="K72" i="234"/>
  <c r="K71" i="234"/>
  <c r="K70" i="234"/>
  <c r="K69" i="234"/>
  <c r="K68" i="234"/>
  <c r="K67" i="234"/>
  <c r="X66" i="234"/>
  <c r="O64" i="234"/>
  <c r="K64" i="234"/>
  <c r="R63" i="234"/>
  <c r="Q63" i="234"/>
  <c r="R62" i="234"/>
  <c r="Q62" i="234"/>
  <c r="M62" i="234"/>
  <c r="R61" i="234"/>
  <c r="Q61" i="234"/>
  <c r="K60" i="234"/>
  <c r="R59" i="234"/>
  <c r="J59" i="234"/>
  <c r="R58" i="234"/>
  <c r="J58" i="234"/>
  <c r="R57" i="234"/>
  <c r="J57" i="234"/>
  <c r="R56" i="234"/>
  <c r="J56" i="234"/>
  <c r="X55" i="234"/>
  <c r="K54" i="234"/>
  <c r="K53" i="234"/>
  <c r="E53" i="234"/>
  <c r="K52" i="234"/>
  <c r="K51" i="234"/>
  <c r="O50" i="234"/>
  <c r="K50" i="234"/>
  <c r="K49" i="234"/>
  <c r="K48" i="234"/>
  <c r="X47" i="234"/>
  <c r="K46" i="234"/>
  <c r="K45" i="234"/>
  <c r="E45" i="234"/>
  <c r="O44" i="234"/>
  <c r="K44" i="234"/>
  <c r="K43" i="234"/>
  <c r="O42" i="234"/>
  <c r="K42" i="234"/>
  <c r="K41" i="234"/>
  <c r="K40" i="234"/>
  <c r="X39" i="234"/>
  <c r="I38" i="234"/>
  <c r="K37" i="234"/>
  <c r="K36" i="234"/>
  <c r="E36" i="234"/>
  <c r="K35" i="234"/>
  <c r="K34" i="234"/>
  <c r="X33" i="234"/>
  <c r="I32" i="234"/>
  <c r="I31" i="234"/>
  <c r="Y30" i="234"/>
  <c r="M30" i="234"/>
  <c r="J30" i="234"/>
  <c r="Y29" i="234"/>
  <c r="M29" i="234"/>
  <c r="J29" i="234"/>
  <c r="K28" i="234"/>
  <c r="K26" i="234"/>
  <c r="I25" i="234"/>
  <c r="I24" i="234"/>
  <c r="Q23" i="234"/>
  <c r="K23" i="234"/>
  <c r="Q22" i="234"/>
  <c r="K22" i="234"/>
  <c r="Q21" i="234"/>
  <c r="K21" i="234"/>
  <c r="Q20" i="234"/>
  <c r="K20" i="234"/>
  <c r="Q19" i="234"/>
  <c r="K19" i="234"/>
  <c r="Q18" i="234"/>
  <c r="K18" i="234"/>
  <c r="Q17" i="234"/>
  <c r="K17" i="234"/>
  <c r="Q16" i="234"/>
  <c r="K16" i="234"/>
  <c r="Q15" i="234"/>
  <c r="K15" i="234"/>
  <c r="K14" i="234"/>
  <c r="O13" i="234"/>
  <c r="L13" i="234"/>
  <c r="K13" i="234"/>
  <c r="I12" i="234"/>
  <c r="E37" i="234" l="1"/>
  <c r="F58" i="234"/>
  <c r="F57" i="234"/>
  <c r="F56" i="234"/>
  <c r="X156" i="233" l="1"/>
  <c r="O154" i="233"/>
  <c r="K154" i="233"/>
  <c r="Y153" i="233"/>
  <c r="J153" i="233"/>
  <c r="Y152" i="233"/>
  <c r="J152" i="233"/>
  <c r="R150" i="233"/>
  <c r="Q150" i="233"/>
  <c r="J150" i="233"/>
  <c r="R149" i="233"/>
  <c r="Q149" i="233"/>
  <c r="J149" i="233"/>
  <c r="Y148" i="233"/>
  <c r="J148" i="233"/>
  <c r="Y147" i="233"/>
  <c r="J147" i="233"/>
  <c r="Y146" i="233"/>
  <c r="J146" i="233"/>
  <c r="Y145" i="233"/>
  <c r="J145" i="233"/>
  <c r="Y144" i="233"/>
  <c r="J144" i="233"/>
  <c r="Y143" i="233"/>
  <c r="J143" i="233"/>
  <c r="Y142" i="233"/>
  <c r="J142" i="233"/>
  <c r="Y141" i="233"/>
  <c r="J141" i="233"/>
  <c r="Y140" i="233"/>
  <c r="J140" i="233"/>
  <c r="X139" i="233"/>
  <c r="Y138" i="233"/>
  <c r="J138" i="233"/>
  <c r="O136" i="233"/>
  <c r="K136" i="233"/>
  <c r="Y135" i="233"/>
  <c r="J135" i="233"/>
  <c r="Y134" i="233"/>
  <c r="J134" i="233"/>
  <c r="Y133" i="233"/>
  <c r="J133" i="233"/>
  <c r="Y132" i="233"/>
  <c r="J132" i="233"/>
  <c r="R131" i="233"/>
  <c r="J131" i="233"/>
  <c r="X130" i="233"/>
  <c r="O129" i="233"/>
  <c r="K129" i="233"/>
  <c r="O128" i="233"/>
  <c r="K128" i="233"/>
  <c r="R127" i="233"/>
  <c r="J127" i="233"/>
  <c r="R126" i="233"/>
  <c r="J126" i="233"/>
  <c r="Y125" i="233"/>
  <c r="J125" i="233"/>
  <c r="Y124" i="233"/>
  <c r="J124" i="233"/>
  <c r="Y123" i="233"/>
  <c r="J123" i="233"/>
  <c r="Y122" i="233"/>
  <c r="J122" i="233"/>
  <c r="Y121" i="233"/>
  <c r="J121" i="233"/>
  <c r="Y120" i="233"/>
  <c r="J120" i="233"/>
  <c r="Y119" i="233"/>
  <c r="J119" i="233"/>
  <c r="Y118" i="233"/>
  <c r="J118" i="233"/>
  <c r="Y117" i="233"/>
  <c r="J117" i="233"/>
  <c r="Y116" i="233"/>
  <c r="J116" i="233"/>
  <c r="X115" i="233"/>
  <c r="O114" i="233"/>
  <c r="K114" i="233"/>
  <c r="Y113" i="233"/>
  <c r="J113" i="233"/>
  <c r="Y112" i="233"/>
  <c r="J112" i="233"/>
  <c r="Y111" i="233"/>
  <c r="J111" i="233"/>
  <c r="X110" i="233"/>
  <c r="K109" i="233"/>
  <c r="V108" i="233"/>
  <c r="M108" i="233"/>
  <c r="K108" i="233"/>
  <c r="V107" i="233"/>
  <c r="M107" i="233"/>
  <c r="K107" i="233"/>
  <c r="V106" i="233"/>
  <c r="M106" i="233"/>
  <c r="K106" i="233"/>
  <c r="V105" i="233"/>
  <c r="K105" i="233"/>
  <c r="K104" i="233"/>
  <c r="O103" i="233"/>
  <c r="K103" i="233"/>
  <c r="T102" i="233"/>
  <c r="J102" i="233"/>
  <c r="T101" i="233"/>
  <c r="J101" i="233"/>
  <c r="T100" i="233"/>
  <c r="J100" i="233"/>
  <c r="T99" i="233"/>
  <c r="J99" i="233"/>
  <c r="T98" i="233"/>
  <c r="J98" i="233"/>
  <c r="T97" i="233"/>
  <c r="J97" i="233"/>
  <c r="T96" i="233"/>
  <c r="J96" i="233"/>
  <c r="T95" i="233"/>
  <c r="J95" i="233"/>
  <c r="T94" i="233"/>
  <c r="J94" i="233"/>
  <c r="Y93" i="233"/>
  <c r="O92" i="233"/>
  <c r="K92" i="233"/>
  <c r="I91" i="233"/>
  <c r="O90" i="233"/>
  <c r="K90" i="233"/>
  <c r="I89" i="233"/>
  <c r="P88" i="233"/>
  <c r="N88" i="233"/>
  <c r="P87" i="233"/>
  <c r="N87" i="233"/>
  <c r="R86" i="233"/>
  <c r="Q86" i="233"/>
  <c r="S85" i="233"/>
  <c r="M85" i="233"/>
  <c r="K85" i="233"/>
  <c r="J85" i="233"/>
  <c r="S84" i="233"/>
  <c r="M84" i="233"/>
  <c r="K84" i="233"/>
  <c r="J84" i="233"/>
  <c r="I82" i="233"/>
  <c r="O80" i="233"/>
  <c r="K80" i="233"/>
  <c r="K79" i="233"/>
  <c r="K78" i="233"/>
  <c r="K77" i="233"/>
  <c r="K76" i="233"/>
  <c r="K75" i="233"/>
  <c r="K74" i="233"/>
  <c r="K73" i="233"/>
  <c r="K72" i="233"/>
  <c r="K71" i="233"/>
  <c r="K70" i="233"/>
  <c r="K69" i="233"/>
  <c r="K68" i="233"/>
  <c r="K67" i="233"/>
  <c r="X66" i="233"/>
  <c r="O64" i="233"/>
  <c r="K64" i="233"/>
  <c r="R63" i="233"/>
  <c r="Q63" i="233"/>
  <c r="R62" i="233"/>
  <c r="Q62" i="233"/>
  <c r="M62" i="233"/>
  <c r="R61" i="233"/>
  <c r="Q61" i="233"/>
  <c r="K60" i="233"/>
  <c r="R59" i="233"/>
  <c r="J59" i="233"/>
  <c r="R58" i="233"/>
  <c r="J58" i="233"/>
  <c r="R57" i="233"/>
  <c r="J57" i="233"/>
  <c r="R56" i="233"/>
  <c r="J56" i="233"/>
  <c r="X55" i="233"/>
  <c r="K54" i="233"/>
  <c r="K53" i="233"/>
  <c r="E53" i="233"/>
  <c r="K52" i="233"/>
  <c r="K51" i="233"/>
  <c r="O50" i="233"/>
  <c r="K50" i="233"/>
  <c r="K49" i="233"/>
  <c r="K48" i="233"/>
  <c r="X47" i="233"/>
  <c r="K46" i="233"/>
  <c r="K45" i="233"/>
  <c r="O44" i="233"/>
  <c r="K44" i="233"/>
  <c r="K43" i="233"/>
  <c r="O42" i="233"/>
  <c r="K42" i="233"/>
  <c r="K41" i="233"/>
  <c r="K40" i="233"/>
  <c r="X39" i="233"/>
  <c r="I38" i="233"/>
  <c r="K37" i="233"/>
  <c r="K36" i="233"/>
  <c r="K35" i="233"/>
  <c r="K34" i="233"/>
  <c r="X33" i="233"/>
  <c r="I32" i="233"/>
  <c r="I31" i="233"/>
  <c r="Y30" i="233"/>
  <c r="M30" i="233"/>
  <c r="J30" i="233"/>
  <c r="Y29" i="233"/>
  <c r="M29" i="233"/>
  <c r="J29" i="233"/>
  <c r="K28" i="233"/>
  <c r="K26" i="233"/>
  <c r="I25" i="233"/>
  <c r="I24" i="233"/>
  <c r="Q23" i="233"/>
  <c r="K23" i="233"/>
  <c r="Q22" i="233"/>
  <c r="K22" i="233"/>
  <c r="Q21" i="233"/>
  <c r="K21" i="233"/>
  <c r="Q20" i="233"/>
  <c r="K20" i="233"/>
  <c r="Q19" i="233"/>
  <c r="K19" i="233"/>
  <c r="Q18" i="233"/>
  <c r="K18" i="233"/>
  <c r="Q17" i="233"/>
  <c r="K17" i="233"/>
  <c r="Q16" i="233"/>
  <c r="K16" i="233"/>
  <c r="Q15" i="233"/>
  <c r="K15" i="233"/>
  <c r="K14" i="233"/>
  <c r="O13" i="233"/>
  <c r="L13" i="233"/>
  <c r="K13" i="233"/>
  <c r="I12" i="233"/>
  <c r="F58" i="233" l="1"/>
  <c r="X156" i="231"/>
  <c r="O154" i="231"/>
  <c r="K154" i="231"/>
  <c r="Y153" i="231"/>
  <c r="J153" i="231"/>
  <c r="Y152" i="231"/>
  <c r="J152" i="231"/>
  <c r="R150" i="231"/>
  <c r="Q150" i="231"/>
  <c r="R149" i="231"/>
  <c r="Q149" i="231"/>
  <c r="Y148" i="231"/>
  <c r="J148" i="231"/>
  <c r="Y147" i="231"/>
  <c r="J147" i="231"/>
  <c r="Y146" i="231"/>
  <c r="J146" i="231"/>
  <c r="Y145" i="231"/>
  <c r="J145" i="231"/>
  <c r="Y144" i="231"/>
  <c r="J144" i="231"/>
  <c r="Y143" i="231"/>
  <c r="J143" i="231"/>
  <c r="Y142" i="231"/>
  <c r="J142" i="231"/>
  <c r="Y141" i="231"/>
  <c r="J141" i="231"/>
  <c r="Y140" i="231"/>
  <c r="J140" i="231"/>
  <c r="X139" i="231"/>
  <c r="Y138" i="231"/>
  <c r="J138" i="231"/>
  <c r="O136" i="231"/>
  <c r="K136" i="231"/>
  <c r="Y135" i="231"/>
  <c r="J135" i="231"/>
  <c r="Y134" i="231"/>
  <c r="J134" i="231"/>
  <c r="Y133" i="231"/>
  <c r="J133" i="231"/>
  <c r="Y132" i="231"/>
  <c r="J132" i="231"/>
  <c r="R131" i="231"/>
  <c r="J131" i="231"/>
  <c r="X130" i="231"/>
  <c r="O129" i="231"/>
  <c r="K129" i="231"/>
  <c r="O128" i="231"/>
  <c r="K128" i="231"/>
  <c r="R127" i="231"/>
  <c r="J127" i="231"/>
  <c r="R126" i="231"/>
  <c r="J126" i="231"/>
  <c r="Y125" i="231"/>
  <c r="J125" i="231"/>
  <c r="Y124" i="231"/>
  <c r="J124" i="231"/>
  <c r="Y123" i="231"/>
  <c r="J123" i="231"/>
  <c r="Y122" i="231"/>
  <c r="J122" i="231"/>
  <c r="Y121" i="231"/>
  <c r="J121" i="231"/>
  <c r="Y120" i="231"/>
  <c r="J120" i="231"/>
  <c r="Y119" i="231"/>
  <c r="J119" i="231"/>
  <c r="Y118" i="231"/>
  <c r="J118" i="231"/>
  <c r="Y117" i="231"/>
  <c r="J117" i="231"/>
  <c r="Y116" i="231"/>
  <c r="J116" i="231"/>
  <c r="X115" i="231"/>
  <c r="O114" i="231"/>
  <c r="K114" i="231"/>
  <c r="Y113" i="231"/>
  <c r="J113" i="231"/>
  <c r="Y112" i="231"/>
  <c r="J112" i="231"/>
  <c r="Y111" i="231"/>
  <c r="J111" i="231"/>
  <c r="X110" i="231"/>
  <c r="K109" i="231"/>
  <c r="V108" i="231"/>
  <c r="M108" i="231"/>
  <c r="K108" i="231"/>
  <c r="V107" i="231"/>
  <c r="M107" i="231"/>
  <c r="K107" i="231"/>
  <c r="V106" i="231"/>
  <c r="M106" i="231"/>
  <c r="K106" i="231"/>
  <c r="V105" i="231"/>
  <c r="K105" i="231"/>
  <c r="K104" i="231"/>
  <c r="O103" i="231"/>
  <c r="K103" i="231"/>
  <c r="T102" i="231"/>
  <c r="J102" i="231"/>
  <c r="T101" i="231"/>
  <c r="J101" i="231"/>
  <c r="T100" i="231"/>
  <c r="J100" i="231"/>
  <c r="T99" i="231"/>
  <c r="J99" i="231"/>
  <c r="T98" i="231"/>
  <c r="J98" i="231"/>
  <c r="T97" i="231"/>
  <c r="J97" i="231"/>
  <c r="T96" i="231"/>
  <c r="J96" i="231"/>
  <c r="T95" i="231"/>
  <c r="J95" i="231"/>
  <c r="T94" i="231"/>
  <c r="J94" i="231"/>
  <c r="Y93" i="231"/>
  <c r="O92" i="231"/>
  <c r="K92" i="231"/>
  <c r="I91" i="231"/>
  <c r="O90" i="231"/>
  <c r="K90" i="231"/>
  <c r="I89" i="231"/>
  <c r="P88" i="231"/>
  <c r="N88" i="231"/>
  <c r="P87" i="231"/>
  <c r="N87" i="231"/>
  <c r="R86" i="231"/>
  <c r="Q86" i="231"/>
  <c r="S85" i="231"/>
  <c r="M85" i="231"/>
  <c r="K85" i="231"/>
  <c r="J85" i="231"/>
  <c r="S84" i="231"/>
  <c r="M84" i="231"/>
  <c r="K84" i="231"/>
  <c r="J84" i="231"/>
  <c r="I82" i="231"/>
  <c r="O80" i="231"/>
  <c r="K80" i="231"/>
  <c r="K79" i="231"/>
  <c r="K78" i="231"/>
  <c r="K77" i="231"/>
  <c r="K76" i="231"/>
  <c r="K75" i="231"/>
  <c r="K74" i="231"/>
  <c r="K73" i="231"/>
  <c r="K72" i="231"/>
  <c r="K71" i="231"/>
  <c r="K70" i="231"/>
  <c r="K69" i="231"/>
  <c r="K68" i="231"/>
  <c r="K67" i="231"/>
  <c r="X66" i="231"/>
  <c r="O64" i="231"/>
  <c r="K64" i="231"/>
  <c r="R63" i="231"/>
  <c r="Q63" i="231"/>
  <c r="R62" i="231"/>
  <c r="Q62" i="231"/>
  <c r="M62" i="231"/>
  <c r="R61" i="231"/>
  <c r="Q61" i="231"/>
  <c r="K60" i="231"/>
  <c r="R59" i="231"/>
  <c r="J59" i="231"/>
  <c r="R58" i="231"/>
  <c r="J58" i="231"/>
  <c r="R57" i="231"/>
  <c r="J57" i="231"/>
  <c r="R56" i="231"/>
  <c r="J56" i="231"/>
  <c r="X55" i="231"/>
  <c r="K54" i="231"/>
  <c r="K53" i="231"/>
  <c r="E53" i="231"/>
  <c r="K52" i="231"/>
  <c r="K51" i="231"/>
  <c r="O50" i="231"/>
  <c r="K50" i="231"/>
  <c r="K49" i="231"/>
  <c r="K48" i="231"/>
  <c r="X47" i="231"/>
  <c r="K46" i="231"/>
  <c r="K45" i="231"/>
  <c r="E45" i="231"/>
  <c r="O44" i="231"/>
  <c r="K44" i="231"/>
  <c r="K43" i="231"/>
  <c r="O42" i="231"/>
  <c r="K42" i="231"/>
  <c r="K41" i="231"/>
  <c r="K40" i="231"/>
  <c r="X39" i="231"/>
  <c r="I38" i="231"/>
  <c r="K37" i="231"/>
  <c r="E37" i="231"/>
  <c r="K36" i="231"/>
  <c r="K35" i="231"/>
  <c r="K34" i="231"/>
  <c r="X33" i="231"/>
  <c r="I32" i="231"/>
  <c r="I31" i="231"/>
  <c r="Y30" i="231"/>
  <c r="M30" i="231"/>
  <c r="J30" i="231"/>
  <c r="Y29" i="231"/>
  <c r="M29" i="231"/>
  <c r="J29" i="231"/>
  <c r="K28" i="231"/>
  <c r="K26" i="231"/>
  <c r="I25" i="231"/>
  <c r="I24" i="231"/>
  <c r="Q23" i="231"/>
  <c r="K23" i="231"/>
  <c r="Q22" i="231"/>
  <c r="K22" i="231"/>
  <c r="Q21" i="231"/>
  <c r="K21" i="231"/>
  <c r="Q20" i="231"/>
  <c r="K20" i="231"/>
  <c r="Q19" i="231"/>
  <c r="K19" i="231"/>
  <c r="Q18" i="231"/>
  <c r="K18" i="231"/>
  <c r="Q17" i="231"/>
  <c r="K17" i="231"/>
  <c r="Q16" i="231"/>
  <c r="K16" i="231"/>
  <c r="Q15" i="231"/>
  <c r="K15" i="231"/>
  <c r="K14" i="231"/>
  <c r="O13" i="231"/>
  <c r="L13" i="231"/>
  <c r="K13" i="231"/>
  <c r="I12" i="231"/>
  <c r="X156" i="230" l="1"/>
  <c r="O154" i="230"/>
  <c r="K154" i="230"/>
  <c r="Y153" i="230"/>
  <c r="J153" i="230"/>
  <c r="Y152" i="230"/>
  <c r="J152" i="230"/>
  <c r="R150" i="230"/>
  <c r="Q150" i="230"/>
  <c r="J150" i="230"/>
  <c r="R149" i="230"/>
  <c r="Q149" i="230"/>
  <c r="J149" i="230"/>
  <c r="Y148" i="230"/>
  <c r="J148" i="230"/>
  <c r="Y147" i="230"/>
  <c r="J147" i="230"/>
  <c r="Y146" i="230"/>
  <c r="J146" i="230"/>
  <c r="Y145" i="230"/>
  <c r="J145" i="230"/>
  <c r="Y144" i="230"/>
  <c r="J144" i="230"/>
  <c r="Y143" i="230"/>
  <c r="J143" i="230"/>
  <c r="Y142" i="230"/>
  <c r="J142" i="230"/>
  <c r="Y141" i="230"/>
  <c r="J141" i="230"/>
  <c r="Y140" i="230"/>
  <c r="J140" i="230"/>
  <c r="X139" i="230"/>
  <c r="Y138" i="230"/>
  <c r="J138" i="230"/>
  <c r="O136" i="230"/>
  <c r="K136" i="230"/>
  <c r="Y135" i="230"/>
  <c r="J135" i="230"/>
  <c r="Y134" i="230"/>
  <c r="J134" i="230"/>
  <c r="Y133" i="230"/>
  <c r="J133" i="230"/>
  <c r="Y132" i="230"/>
  <c r="J132" i="230"/>
  <c r="R131" i="230"/>
  <c r="J131" i="230"/>
  <c r="X130" i="230"/>
  <c r="O129" i="230"/>
  <c r="K129" i="230"/>
  <c r="O128" i="230"/>
  <c r="K128" i="230"/>
  <c r="R127" i="230"/>
  <c r="J127" i="230"/>
  <c r="R126" i="230"/>
  <c r="J126" i="230"/>
  <c r="Y125" i="230"/>
  <c r="J125" i="230"/>
  <c r="Y124" i="230"/>
  <c r="J124" i="230"/>
  <c r="Y123" i="230"/>
  <c r="J123" i="230"/>
  <c r="Y122" i="230"/>
  <c r="J122" i="230"/>
  <c r="Y121" i="230"/>
  <c r="J121" i="230"/>
  <c r="Y120" i="230"/>
  <c r="J120" i="230"/>
  <c r="Y119" i="230"/>
  <c r="J119" i="230"/>
  <c r="Y118" i="230"/>
  <c r="J118" i="230"/>
  <c r="Y117" i="230"/>
  <c r="J117" i="230"/>
  <c r="Y116" i="230"/>
  <c r="J116" i="230"/>
  <c r="X115" i="230"/>
  <c r="O114" i="230"/>
  <c r="K114" i="230"/>
  <c r="Y113" i="230"/>
  <c r="J113" i="230"/>
  <c r="Y112" i="230"/>
  <c r="J112" i="230"/>
  <c r="Y111" i="230"/>
  <c r="J111" i="230"/>
  <c r="X110" i="230"/>
  <c r="K109" i="230"/>
  <c r="V108" i="230"/>
  <c r="M108" i="230"/>
  <c r="K108" i="230"/>
  <c r="V107" i="230"/>
  <c r="M107" i="230"/>
  <c r="K107" i="230"/>
  <c r="V106" i="230"/>
  <c r="M106" i="230"/>
  <c r="K106" i="230"/>
  <c r="V105" i="230"/>
  <c r="K105" i="230"/>
  <c r="K104" i="230"/>
  <c r="O103" i="230"/>
  <c r="K103" i="230"/>
  <c r="T102" i="230"/>
  <c r="J102" i="230"/>
  <c r="T101" i="230"/>
  <c r="J101" i="230"/>
  <c r="T100" i="230"/>
  <c r="J100" i="230"/>
  <c r="T99" i="230"/>
  <c r="J99" i="230"/>
  <c r="T98" i="230"/>
  <c r="J98" i="230"/>
  <c r="T97" i="230"/>
  <c r="J97" i="230"/>
  <c r="T96" i="230"/>
  <c r="J96" i="230"/>
  <c r="T95" i="230"/>
  <c r="J95" i="230"/>
  <c r="T94" i="230"/>
  <c r="J94" i="230"/>
  <c r="Y93" i="230"/>
  <c r="O92" i="230"/>
  <c r="K92" i="230"/>
  <c r="I91" i="230"/>
  <c r="O90" i="230"/>
  <c r="K90" i="230"/>
  <c r="I89" i="230"/>
  <c r="P88" i="230"/>
  <c r="N88" i="230"/>
  <c r="P87" i="230"/>
  <c r="N87" i="230"/>
  <c r="R86" i="230"/>
  <c r="Q86" i="230"/>
  <c r="S85" i="230"/>
  <c r="M85" i="230"/>
  <c r="K85" i="230"/>
  <c r="J85" i="230"/>
  <c r="S84" i="230"/>
  <c r="M84" i="230"/>
  <c r="K84" i="230"/>
  <c r="J84" i="230"/>
  <c r="I82" i="230"/>
  <c r="O80" i="230"/>
  <c r="K80" i="230"/>
  <c r="K79" i="230"/>
  <c r="K78" i="230"/>
  <c r="K77" i="230"/>
  <c r="K76" i="230"/>
  <c r="K75" i="230"/>
  <c r="K74" i="230"/>
  <c r="K73" i="230"/>
  <c r="K72" i="230"/>
  <c r="K71" i="230"/>
  <c r="K70" i="230"/>
  <c r="K69" i="230"/>
  <c r="K68" i="230"/>
  <c r="K67" i="230"/>
  <c r="X66" i="230"/>
  <c r="O64" i="230"/>
  <c r="K64" i="230"/>
  <c r="R63" i="230"/>
  <c r="Q63" i="230"/>
  <c r="R62" i="230"/>
  <c r="Q62" i="230"/>
  <c r="M62" i="230"/>
  <c r="R61" i="230"/>
  <c r="Q61" i="230"/>
  <c r="K60" i="230"/>
  <c r="R59" i="230"/>
  <c r="J59" i="230"/>
  <c r="R58" i="230"/>
  <c r="J58" i="230"/>
  <c r="R57" i="230"/>
  <c r="J57" i="230"/>
  <c r="R56" i="230"/>
  <c r="J56" i="230"/>
  <c r="X55" i="230"/>
  <c r="K54" i="230"/>
  <c r="K53" i="230"/>
  <c r="E53" i="230"/>
  <c r="K52" i="230"/>
  <c r="K51" i="230"/>
  <c r="O50" i="230"/>
  <c r="K50" i="230"/>
  <c r="K49" i="230"/>
  <c r="K48" i="230"/>
  <c r="X47" i="230"/>
  <c r="K46" i="230"/>
  <c r="K45" i="230"/>
  <c r="E45" i="230"/>
  <c r="O44" i="230"/>
  <c r="K44" i="230"/>
  <c r="K43" i="230"/>
  <c r="O42" i="230"/>
  <c r="K42" i="230"/>
  <c r="K41" i="230"/>
  <c r="K40" i="230"/>
  <c r="X39" i="230"/>
  <c r="I38" i="230"/>
  <c r="K37" i="230"/>
  <c r="E37" i="230"/>
  <c r="K36" i="230"/>
  <c r="K35" i="230"/>
  <c r="K34" i="230"/>
  <c r="X33" i="230"/>
  <c r="I32" i="230"/>
  <c r="I31" i="230"/>
  <c r="Y30" i="230"/>
  <c r="M30" i="230"/>
  <c r="J30" i="230"/>
  <c r="Y29" i="230"/>
  <c r="M29" i="230"/>
  <c r="J29" i="230"/>
  <c r="K28" i="230"/>
  <c r="K26" i="230"/>
  <c r="I25" i="230"/>
  <c r="I24" i="230"/>
  <c r="Q23" i="230"/>
  <c r="K23" i="230"/>
  <c r="Q22" i="230"/>
  <c r="K22" i="230"/>
  <c r="Q21" i="230"/>
  <c r="K21" i="230"/>
  <c r="Q20" i="230"/>
  <c r="K20" i="230"/>
  <c r="Q19" i="230"/>
  <c r="K19" i="230"/>
  <c r="Q18" i="230"/>
  <c r="K18" i="230"/>
  <c r="Q17" i="230"/>
  <c r="K17" i="230"/>
  <c r="Q16" i="230"/>
  <c r="K16" i="230"/>
  <c r="Q15" i="230"/>
  <c r="K15" i="230"/>
  <c r="K14" i="230"/>
  <c r="O13" i="230"/>
  <c r="L13" i="230"/>
  <c r="K13" i="230"/>
  <c r="I12" i="230"/>
  <c r="F56" i="230" l="1"/>
  <c r="F58" i="230"/>
  <c r="F57" i="230"/>
  <c r="X157" i="229" l="1"/>
  <c r="O154" i="229"/>
  <c r="K154" i="229"/>
  <c r="Y153" i="229"/>
  <c r="J153" i="229"/>
  <c r="Y152" i="229"/>
  <c r="J152" i="229"/>
  <c r="R150" i="229"/>
  <c r="Q150" i="229"/>
  <c r="R149" i="229"/>
  <c r="Q149" i="229"/>
  <c r="Y148" i="229"/>
  <c r="J148" i="229"/>
  <c r="Y147" i="229"/>
  <c r="J147" i="229"/>
  <c r="Y146" i="229"/>
  <c r="J146" i="229"/>
  <c r="Y145" i="229"/>
  <c r="J145" i="229"/>
  <c r="Y144" i="229"/>
  <c r="J144" i="229"/>
  <c r="Y143" i="229"/>
  <c r="J143" i="229"/>
  <c r="Y142" i="229"/>
  <c r="J142" i="229"/>
  <c r="Y141" i="229"/>
  <c r="J141" i="229"/>
  <c r="Y140" i="229"/>
  <c r="J140" i="229"/>
  <c r="X139" i="229"/>
  <c r="O129" i="229"/>
  <c r="K129" i="229"/>
  <c r="O128" i="229"/>
  <c r="K128" i="229"/>
  <c r="R127" i="229"/>
  <c r="J127" i="229"/>
  <c r="R126" i="229"/>
  <c r="J126" i="229"/>
  <c r="Y125" i="229"/>
  <c r="J125" i="229"/>
  <c r="Y124" i="229"/>
  <c r="J124" i="229"/>
  <c r="Y123" i="229"/>
  <c r="J123" i="229"/>
  <c r="Y122" i="229"/>
  <c r="J122" i="229"/>
  <c r="Y121" i="229"/>
  <c r="J121" i="229"/>
  <c r="Y120" i="229"/>
  <c r="J120" i="229"/>
  <c r="Y119" i="229"/>
  <c r="J119" i="229"/>
  <c r="Y118" i="229"/>
  <c r="J118" i="229"/>
  <c r="Y117" i="229"/>
  <c r="J117" i="229"/>
  <c r="Y116" i="229"/>
  <c r="J116" i="229"/>
  <c r="X115" i="229"/>
  <c r="O114" i="229"/>
  <c r="K114" i="229"/>
  <c r="Y113" i="229"/>
  <c r="J113" i="229"/>
  <c r="Y112" i="229"/>
  <c r="J112" i="229"/>
  <c r="Y111" i="229"/>
  <c r="J111" i="229"/>
  <c r="X110" i="229"/>
  <c r="K109" i="229"/>
  <c r="V108" i="229"/>
  <c r="M108" i="229"/>
  <c r="K108" i="229"/>
  <c r="V107" i="229"/>
  <c r="M107" i="229"/>
  <c r="K107" i="229"/>
  <c r="V106" i="229"/>
  <c r="M106" i="229"/>
  <c r="K106" i="229"/>
  <c r="V105" i="229"/>
  <c r="K105" i="229"/>
  <c r="K104" i="229"/>
  <c r="O103" i="229"/>
  <c r="K103" i="229"/>
  <c r="T102" i="229"/>
  <c r="J102" i="229"/>
  <c r="T101" i="229"/>
  <c r="J101" i="229"/>
  <c r="T100" i="229"/>
  <c r="J100" i="229"/>
  <c r="T99" i="229"/>
  <c r="J99" i="229"/>
  <c r="T98" i="229"/>
  <c r="J98" i="229"/>
  <c r="T97" i="229"/>
  <c r="J97" i="229"/>
  <c r="T96" i="229"/>
  <c r="J96" i="229"/>
  <c r="T95" i="229"/>
  <c r="J95" i="229"/>
  <c r="T94" i="229"/>
  <c r="J94" i="229"/>
  <c r="Y93" i="229"/>
  <c r="O92" i="229"/>
  <c r="K92" i="229"/>
  <c r="I91" i="229"/>
  <c r="O90" i="229"/>
  <c r="K90" i="229"/>
  <c r="I89" i="229"/>
  <c r="P88" i="229"/>
  <c r="N88" i="229"/>
  <c r="P87" i="229"/>
  <c r="N87" i="229"/>
  <c r="R86" i="229"/>
  <c r="Q86" i="229"/>
  <c r="S85" i="229"/>
  <c r="M85" i="229"/>
  <c r="K85" i="229"/>
  <c r="J85" i="229"/>
  <c r="S84" i="229"/>
  <c r="M84" i="229"/>
  <c r="K84" i="229"/>
  <c r="J84" i="229"/>
  <c r="I82" i="229"/>
  <c r="O80" i="229"/>
  <c r="K80" i="229"/>
  <c r="K79" i="229"/>
  <c r="K78" i="229"/>
  <c r="K77" i="229"/>
  <c r="K76" i="229"/>
  <c r="K75" i="229"/>
  <c r="K74" i="229"/>
  <c r="K73" i="229"/>
  <c r="K72" i="229"/>
  <c r="K71" i="229"/>
  <c r="K70" i="229"/>
  <c r="K69" i="229"/>
  <c r="K68" i="229"/>
  <c r="K67" i="229"/>
  <c r="X66" i="229"/>
  <c r="O64" i="229"/>
  <c r="K64" i="229"/>
  <c r="R63" i="229"/>
  <c r="Q63" i="229"/>
  <c r="R62" i="229"/>
  <c r="Q62" i="229"/>
  <c r="M62" i="229"/>
  <c r="R61" i="229"/>
  <c r="Q61" i="229"/>
  <c r="K60" i="229"/>
  <c r="R59" i="229"/>
  <c r="J59" i="229"/>
  <c r="R58" i="229"/>
  <c r="J58" i="229"/>
  <c r="R57" i="229"/>
  <c r="J57" i="229"/>
  <c r="R56" i="229"/>
  <c r="J56" i="229"/>
  <c r="X55" i="229"/>
  <c r="K54" i="229"/>
  <c r="K53" i="229"/>
  <c r="E53" i="229"/>
  <c r="K52" i="229"/>
  <c r="K51" i="229"/>
  <c r="O50" i="229"/>
  <c r="K50" i="229"/>
  <c r="K49" i="229"/>
  <c r="K48" i="229"/>
  <c r="X47" i="229"/>
  <c r="K46" i="229"/>
  <c r="K45" i="229"/>
  <c r="E45" i="229"/>
  <c r="O44" i="229"/>
  <c r="K44" i="229"/>
  <c r="K43" i="229"/>
  <c r="O42" i="229"/>
  <c r="K42" i="229"/>
  <c r="K41" i="229"/>
  <c r="K40" i="229"/>
  <c r="X39" i="229"/>
  <c r="I38" i="229"/>
  <c r="K37" i="229"/>
  <c r="E37" i="229"/>
  <c r="K36" i="229"/>
  <c r="K35" i="229"/>
  <c r="K34" i="229"/>
  <c r="X33" i="229"/>
  <c r="I32" i="229"/>
  <c r="I31" i="229"/>
  <c r="Y30" i="229"/>
  <c r="M30" i="229"/>
  <c r="J30" i="229"/>
  <c r="Y29" i="229"/>
  <c r="M29" i="229"/>
  <c r="J29" i="229"/>
  <c r="K28" i="229"/>
  <c r="K26" i="229"/>
  <c r="I25" i="229"/>
  <c r="I24" i="229"/>
  <c r="Q23" i="229"/>
  <c r="K23" i="229"/>
  <c r="Q22" i="229"/>
  <c r="K22" i="229"/>
  <c r="Q21" i="229"/>
  <c r="K21" i="229"/>
  <c r="Q20" i="229"/>
  <c r="K20" i="229"/>
  <c r="Q19" i="229"/>
  <c r="K19" i="229"/>
  <c r="Q18" i="229"/>
  <c r="K18" i="229"/>
  <c r="Q17" i="229"/>
  <c r="K17" i="229"/>
  <c r="Q16" i="229"/>
  <c r="K16" i="229"/>
  <c r="Q15" i="229"/>
  <c r="K15" i="229"/>
  <c r="K14" i="229"/>
  <c r="O13" i="229"/>
  <c r="L13" i="229"/>
  <c r="K13" i="229"/>
  <c r="I12" i="229"/>
  <c r="F57" i="229" l="1"/>
  <c r="F56" i="229"/>
  <c r="F58" i="229"/>
  <c r="X156" i="228" l="1"/>
  <c r="O154" i="228"/>
  <c r="K154" i="228"/>
  <c r="Y153" i="228"/>
  <c r="J153" i="228"/>
  <c r="Y152" i="228"/>
  <c r="J152" i="228"/>
  <c r="R150" i="228"/>
  <c r="Q150" i="228"/>
  <c r="J150" i="228"/>
  <c r="R149" i="228"/>
  <c r="Q149" i="228"/>
  <c r="J149" i="228"/>
  <c r="Y148" i="228"/>
  <c r="J148" i="228"/>
  <c r="Y147" i="228"/>
  <c r="J147" i="228"/>
  <c r="Y146" i="228"/>
  <c r="J146" i="228"/>
  <c r="Y145" i="228"/>
  <c r="J145" i="228"/>
  <c r="Y144" i="228"/>
  <c r="J144" i="228"/>
  <c r="Y143" i="228"/>
  <c r="J143" i="228"/>
  <c r="Y142" i="228"/>
  <c r="J142" i="228"/>
  <c r="Y141" i="228"/>
  <c r="J141" i="228"/>
  <c r="Y140" i="228"/>
  <c r="J140" i="228"/>
  <c r="X139" i="228"/>
  <c r="Y138" i="228"/>
  <c r="J138" i="228"/>
  <c r="O136" i="228"/>
  <c r="K136" i="228"/>
  <c r="Y135" i="228"/>
  <c r="J135" i="228"/>
  <c r="Y134" i="228"/>
  <c r="J134" i="228"/>
  <c r="Y133" i="228"/>
  <c r="J133" i="228"/>
  <c r="Y132" i="228"/>
  <c r="J132" i="228"/>
  <c r="R131" i="228"/>
  <c r="J131" i="228"/>
  <c r="X130" i="228"/>
  <c r="O129" i="228"/>
  <c r="K129" i="228"/>
  <c r="O128" i="228"/>
  <c r="K128" i="228"/>
  <c r="R127" i="228"/>
  <c r="J127" i="228"/>
  <c r="R126" i="228"/>
  <c r="J126" i="228"/>
  <c r="Y125" i="228"/>
  <c r="J125" i="228"/>
  <c r="Y124" i="228"/>
  <c r="J124" i="228"/>
  <c r="Y123" i="228"/>
  <c r="J123" i="228"/>
  <c r="Y122" i="228"/>
  <c r="J122" i="228"/>
  <c r="Y121" i="228"/>
  <c r="J121" i="228"/>
  <c r="Y120" i="228"/>
  <c r="J120" i="228"/>
  <c r="Y119" i="228"/>
  <c r="J119" i="228"/>
  <c r="Y118" i="228"/>
  <c r="J118" i="228"/>
  <c r="Y117" i="228"/>
  <c r="J117" i="228"/>
  <c r="Y116" i="228"/>
  <c r="J116" i="228"/>
  <c r="X115" i="228"/>
  <c r="O114" i="228"/>
  <c r="K114" i="228"/>
  <c r="Y113" i="228"/>
  <c r="J113" i="228"/>
  <c r="Y112" i="228"/>
  <c r="J112" i="228"/>
  <c r="Y111" i="228"/>
  <c r="J111" i="228"/>
  <c r="X110" i="228"/>
  <c r="K109" i="228"/>
  <c r="V108" i="228"/>
  <c r="M108" i="228"/>
  <c r="K108" i="228"/>
  <c r="V107" i="228"/>
  <c r="M107" i="228"/>
  <c r="K107" i="228"/>
  <c r="V106" i="228"/>
  <c r="M106" i="228"/>
  <c r="K106" i="228"/>
  <c r="V105" i="228"/>
  <c r="K105" i="228"/>
  <c r="K104" i="228"/>
  <c r="O103" i="228"/>
  <c r="K103" i="228"/>
  <c r="T102" i="228"/>
  <c r="J102" i="228"/>
  <c r="T101" i="228"/>
  <c r="J101" i="228"/>
  <c r="T100" i="228"/>
  <c r="J100" i="228"/>
  <c r="T99" i="228"/>
  <c r="J99" i="228"/>
  <c r="T98" i="228"/>
  <c r="J98" i="228"/>
  <c r="T97" i="228"/>
  <c r="J97" i="228"/>
  <c r="T96" i="228"/>
  <c r="J96" i="228"/>
  <c r="T95" i="228"/>
  <c r="J95" i="228"/>
  <c r="T94" i="228"/>
  <c r="J94" i="228"/>
  <c r="Y93" i="228"/>
  <c r="O92" i="228"/>
  <c r="K92" i="228"/>
  <c r="I91" i="228"/>
  <c r="O90" i="228"/>
  <c r="K90" i="228"/>
  <c r="I89" i="228"/>
  <c r="P88" i="228"/>
  <c r="N88" i="228"/>
  <c r="P87" i="228"/>
  <c r="N87" i="228"/>
  <c r="R86" i="228"/>
  <c r="Q86" i="228"/>
  <c r="S85" i="228"/>
  <c r="M85" i="228"/>
  <c r="K85" i="228"/>
  <c r="J85" i="228"/>
  <c r="S84" i="228"/>
  <c r="M84" i="228"/>
  <c r="K84" i="228"/>
  <c r="J84" i="228"/>
  <c r="I82" i="228"/>
  <c r="O80" i="228"/>
  <c r="K80" i="228"/>
  <c r="K79" i="228"/>
  <c r="K78" i="228"/>
  <c r="K77" i="228"/>
  <c r="K76" i="228"/>
  <c r="K75" i="228"/>
  <c r="K74" i="228"/>
  <c r="K73" i="228"/>
  <c r="K72" i="228"/>
  <c r="K71" i="228"/>
  <c r="K70" i="228"/>
  <c r="K69" i="228"/>
  <c r="K68" i="228"/>
  <c r="K67" i="228"/>
  <c r="X66" i="228"/>
  <c r="O64" i="228"/>
  <c r="K64" i="228"/>
  <c r="R63" i="228"/>
  <c r="Q63" i="228"/>
  <c r="R62" i="228"/>
  <c r="Q62" i="228"/>
  <c r="M62" i="228"/>
  <c r="R61" i="228"/>
  <c r="Q61" i="228"/>
  <c r="K60" i="228"/>
  <c r="R59" i="228"/>
  <c r="J59" i="228"/>
  <c r="R58" i="228"/>
  <c r="J58" i="228"/>
  <c r="R57" i="228"/>
  <c r="J57" i="228"/>
  <c r="R56" i="228"/>
  <c r="J56" i="228"/>
  <c r="X55" i="228"/>
  <c r="K54" i="228"/>
  <c r="K53" i="228"/>
  <c r="E53" i="228"/>
  <c r="K52" i="228"/>
  <c r="K51" i="228"/>
  <c r="O50" i="228"/>
  <c r="K50" i="228"/>
  <c r="K49" i="228"/>
  <c r="K48" i="228"/>
  <c r="X47" i="228"/>
  <c r="K46" i="228"/>
  <c r="K45" i="228"/>
  <c r="E45" i="228"/>
  <c r="O44" i="228"/>
  <c r="K44" i="228"/>
  <c r="K43" i="228"/>
  <c r="O42" i="228"/>
  <c r="K42" i="228"/>
  <c r="K41" i="228"/>
  <c r="K40" i="228"/>
  <c r="X39" i="228"/>
  <c r="I38" i="228"/>
  <c r="K37" i="228"/>
  <c r="E37" i="228"/>
  <c r="K36" i="228"/>
  <c r="K35" i="228"/>
  <c r="K34" i="228"/>
  <c r="X33" i="228"/>
  <c r="I32" i="228"/>
  <c r="I31" i="228"/>
  <c r="Y30" i="228"/>
  <c r="M30" i="228"/>
  <c r="J30" i="228"/>
  <c r="Y29" i="228"/>
  <c r="M29" i="228"/>
  <c r="J29" i="228"/>
  <c r="K28" i="228"/>
  <c r="K26" i="228"/>
  <c r="I25" i="228"/>
  <c r="I24" i="228"/>
  <c r="Q23" i="228"/>
  <c r="K23" i="228"/>
  <c r="Q22" i="228"/>
  <c r="K22" i="228"/>
  <c r="Q21" i="228"/>
  <c r="K21" i="228"/>
  <c r="Q20" i="228"/>
  <c r="K20" i="228"/>
  <c r="Q19" i="228"/>
  <c r="K19" i="228"/>
  <c r="Q18" i="228"/>
  <c r="K18" i="228"/>
  <c r="Q17" i="228"/>
  <c r="K17" i="228"/>
  <c r="Q16" i="228"/>
  <c r="K16" i="228"/>
  <c r="Q15" i="228"/>
  <c r="K15" i="228"/>
  <c r="K14" i="228"/>
  <c r="O13" i="228"/>
  <c r="L13" i="228"/>
  <c r="K13" i="228"/>
  <c r="I12" i="228"/>
  <c r="F56" i="228" l="1"/>
  <c r="F58" i="228"/>
  <c r="F57" i="228"/>
  <c r="X156" i="227" l="1"/>
  <c r="O154" i="227"/>
  <c r="K154" i="227"/>
  <c r="Y153" i="227"/>
  <c r="J153" i="227"/>
  <c r="Y152" i="227"/>
  <c r="J152" i="227"/>
  <c r="R150" i="227"/>
  <c r="Q150" i="227"/>
  <c r="J150" i="227"/>
  <c r="R149" i="227"/>
  <c r="Q149" i="227"/>
  <c r="J149" i="227"/>
  <c r="Y148" i="227"/>
  <c r="J148" i="227"/>
  <c r="Y147" i="227"/>
  <c r="J147" i="227"/>
  <c r="Y146" i="227"/>
  <c r="J146" i="227"/>
  <c r="Y145" i="227"/>
  <c r="J145" i="227"/>
  <c r="Y144" i="227"/>
  <c r="J144" i="227"/>
  <c r="Y143" i="227"/>
  <c r="J143" i="227"/>
  <c r="Y142" i="227"/>
  <c r="J142" i="227"/>
  <c r="Y141" i="227"/>
  <c r="J141" i="227"/>
  <c r="Y140" i="227"/>
  <c r="J140" i="227"/>
  <c r="X139" i="227"/>
  <c r="Y138" i="227"/>
  <c r="J138" i="227"/>
  <c r="O136" i="227"/>
  <c r="K136" i="227"/>
  <c r="Y135" i="227"/>
  <c r="J135" i="227"/>
  <c r="Y134" i="227"/>
  <c r="J134" i="227"/>
  <c r="Y133" i="227"/>
  <c r="J133" i="227"/>
  <c r="Y132" i="227"/>
  <c r="J132" i="227"/>
  <c r="R131" i="227"/>
  <c r="J131" i="227"/>
  <c r="X130" i="227"/>
  <c r="O129" i="227"/>
  <c r="K129" i="227"/>
  <c r="O128" i="227"/>
  <c r="K128" i="227"/>
  <c r="R127" i="227"/>
  <c r="J127" i="227"/>
  <c r="R126" i="227"/>
  <c r="J126" i="227"/>
  <c r="Y125" i="227"/>
  <c r="J125" i="227"/>
  <c r="Y124" i="227"/>
  <c r="J124" i="227"/>
  <c r="Y123" i="227"/>
  <c r="J123" i="227"/>
  <c r="Y122" i="227"/>
  <c r="J122" i="227"/>
  <c r="Y121" i="227"/>
  <c r="J121" i="227"/>
  <c r="Y120" i="227"/>
  <c r="J120" i="227"/>
  <c r="Y119" i="227"/>
  <c r="J119" i="227"/>
  <c r="Y118" i="227"/>
  <c r="J118" i="227"/>
  <c r="Y117" i="227"/>
  <c r="J117" i="227"/>
  <c r="Y116" i="227"/>
  <c r="J116" i="227"/>
  <c r="X115" i="227"/>
  <c r="O114" i="227"/>
  <c r="K114" i="227"/>
  <c r="Y113" i="227"/>
  <c r="J113" i="227"/>
  <c r="Y112" i="227"/>
  <c r="J112" i="227"/>
  <c r="Y111" i="227"/>
  <c r="J111" i="227"/>
  <c r="X110" i="227"/>
  <c r="K109" i="227"/>
  <c r="V108" i="227"/>
  <c r="M108" i="227"/>
  <c r="K108" i="227"/>
  <c r="V107" i="227"/>
  <c r="M107" i="227"/>
  <c r="K107" i="227"/>
  <c r="V106" i="227"/>
  <c r="M106" i="227"/>
  <c r="K106" i="227"/>
  <c r="V105" i="227"/>
  <c r="K105" i="227"/>
  <c r="K104" i="227"/>
  <c r="O103" i="227"/>
  <c r="K103" i="227"/>
  <c r="T102" i="227"/>
  <c r="J102" i="227"/>
  <c r="T101" i="227"/>
  <c r="J101" i="227"/>
  <c r="T100" i="227"/>
  <c r="J100" i="227"/>
  <c r="T99" i="227"/>
  <c r="J99" i="227"/>
  <c r="T98" i="227"/>
  <c r="J98" i="227"/>
  <c r="T97" i="227"/>
  <c r="J97" i="227"/>
  <c r="T96" i="227"/>
  <c r="J96" i="227"/>
  <c r="T95" i="227"/>
  <c r="J95" i="227"/>
  <c r="T94" i="227"/>
  <c r="J94" i="227"/>
  <c r="Y93" i="227"/>
  <c r="O92" i="227"/>
  <c r="K92" i="227"/>
  <c r="I91" i="227"/>
  <c r="O90" i="227"/>
  <c r="K90" i="227"/>
  <c r="I89" i="227"/>
  <c r="P88" i="227"/>
  <c r="N88" i="227"/>
  <c r="P87" i="227"/>
  <c r="N87" i="227"/>
  <c r="R86" i="227"/>
  <c r="Q86" i="227"/>
  <c r="S85" i="227"/>
  <c r="M85" i="227"/>
  <c r="K85" i="227"/>
  <c r="J85" i="227"/>
  <c r="S84" i="227"/>
  <c r="M84" i="227"/>
  <c r="K84" i="227"/>
  <c r="J84" i="227"/>
  <c r="I82" i="227"/>
  <c r="O80" i="227"/>
  <c r="K80" i="227"/>
  <c r="K79" i="227"/>
  <c r="K78" i="227"/>
  <c r="K77" i="227"/>
  <c r="K76" i="227"/>
  <c r="K75" i="227"/>
  <c r="K74" i="227"/>
  <c r="K73" i="227"/>
  <c r="K72" i="227"/>
  <c r="K71" i="227"/>
  <c r="K70" i="227"/>
  <c r="K69" i="227"/>
  <c r="K68" i="227"/>
  <c r="K67" i="227"/>
  <c r="X66" i="227"/>
  <c r="O64" i="227"/>
  <c r="K64" i="227"/>
  <c r="R63" i="227"/>
  <c r="Q63" i="227"/>
  <c r="R62" i="227"/>
  <c r="Q62" i="227"/>
  <c r="M62" i="227"/>
  <c r="R61" i="227"/>
  <c r="Q61" i="227"/>
  <c r="K60" i="227"/>
  <c r="R59" i="227"/>
  <c r="J59" i="227"/>
  <c r="R58" i="227"/>
  <c r="J58" i="227"/>
  <c r="R57" i="227"/>
  <c r="J57" i="227"/>
  <c r="R56" i="227"/>
  <c r="J56" i="227"/>
  <c r="X55" i="227"/>
  <c r="K54" i="227"/>
  <c r="K53" i="227"/>
  <c r="E53" i="227"/>
  <c r="K52" i="227"/>
  <c r="K51" i="227"/>
  <c r="O50" i="227"/>
  <c r="K50" i="227"/>
  <c r="K49" i="227"/>
  <c r="K48" i="227"/>
  <c r="X47" i="227"/>
  <c r="K46" i="227"/>
  <c r="K45" i="227"/>
  <c r="E45" i="227"/>
  <c r="O44" i="227"/>
  <c r="K44" i="227"/>
  <c r="K43" i="227"/>
  <c r="O42" i="227"/>
  <c r="K42" i="227"/>
  <c r="K41" i="227"/>
  <c r="K40" i="227"/>
  <c r="X39" i="227"/>
  <c r="I38" i="227"/>
  <c r="K37" i="227"/>
  <c r="E37" i="227"/>
  <c r="K36" i="227"/>
  <c r="K35" i="227"/>
  <c r="K34" i="227"/>
  <c r="X33" i="227"/>
  <c r="I32" i="227"/>
  <c r="I31" i="227"/>
  <c r="Y30" i="227"/>
  <c r="M30" i="227"/>
  <c r="J30" i="227"/>
  <c r="Y29" i="227"/>
  <c r="M29" i="227"/>
  <c r="J29" i="227"/>
  <c r="K28" i="227"/>
  <c r="K26" i="227"/>
  <c r="I25" i="227"/>
  <c r="I24" i="227"/>
  <c r="Q23" i="227"/>
  <c r="K23" i="227"/>
  <c r="Q22" i="227"/>
  <c r="K22" i="227"/>
  <c r="Q21" i="227"/>
  <c r="K21" i="227"/>
  <c r="Q20" i="227"/>
  <c r="K20" i="227"/>
  <c r="Q19" i="227"/>
  <c r="K19" i="227"/>
  <c r="Q18" i="227"/>
  <c r="K18" i="227"/>
  <c r="Q17" i="227"/>
  <c r="K17" i="227"/>
  <c r="Q16" i="227"/>
  <c r="K16" i="227"/>
  <c r="Q15" i="227"/>
  <c r="K15" i="227"/>
  <c r="K14" i="227"/>
  <c r="O13" i="227"/>
  <c r="L13" i="227"/>
  <c r="K13" i="227"/>
  <c r="I12" i="227"/>
  <c r="F57" i="227" l="1"/>
  <c r="F56" i="227"/>
  <c r="F58" i="227"/>
  <c r="X156" i="226" l="1"/>
  <c r="O154" i="226"/>
  <c r="K154" i="226"/>
  <c r="Y153" i="226"/>
  <c r="J153" i="226"/>
  <c r="Y152" i="226"/>
  <c r="J152" i="226"/>
  <c r="R150" i="226"/>
  <c r="Q150" i="226"/>
  <c r="J150" i="226"/>
  <c r="R149" i="226"/>
  <c r="Q149" i="226"/>
  <c r="J149" i="226"/>
  <c r="Y148" i="226"/>
  <c r="J148" i="226"/>
  <c r="Y147" i="226"/>
  <c r="J147" i="226"/>
  <c r="Y146" i="226"/>
  <c r="J146" i="226"/>
  <c r="Y145" i="226"/>
  <c r="J145" i="226"/>
  <c r="Y144" i="226"/>
  <c r="J144" i="226"/>
  <c r="Y143" i="226"/>
  <c r="J143" i="226"/>
  <c r="Y142" i="226"/>
  <c r="J142" i="226"/>
  <c r="Y141" i="226"/>
  <c r="J141" i="226"/>
  <c r="Y140" i="226"/>
  <c r="J140" i="226"/>
  <c r="X139" i="226"/>
  <c r="Y138" i="226"/>
  <c r="J138" i="226"/>
  <c r="O136" i="226"/>
  <c r="K136" i="226"/>
  <c r="Y135" i="226"/>
  <c r="J135" i="226"/>
  <c r="Y134" i="226"/>
  <c r="J134" i="226"/>
  <c r="Y133" i="226"/>
  <c r="J133" i="226"/>
  <c r="Y132" i="226"/>
  <c r="J132" i="226"/>
  <c r="R131" i="226"/>
  <c r="J131" i="226"/>
  <c r="X130" i="226"/>
  <c r="O129" i="226"/>
  <c r="K129" i="226"/>
  <c r="O128" i="226"/>
  <c r="K128" i="226"/>
  <c r="R127" i="226"/>
  <c r="J127" i="226"/>
  <c r="R126" i="226"/>
  <c r="J126" i="226"/>
  <c r="Y125" i="226"/>
  <c r="J125" i="226"/>
  <c r="Y124" i="226"/>
  <c r="J124" i="226"/>
  <c r="Y123" i="226"/>
  <c r="J123" i="226"/>
  <c r="Y122" i="226"/>
  <c r="J122" i="226"/>
  <c r="Y121" i="226"/>
  <c r="J121" i="226"/>
  <c r="Y120" i="226"/>
  <c r="J120" i="226"/>
  <c r="Y119" i="226"/>
  <c r="J119" i="226"/>
  <c r="Y118" i="226"/>
  <c r="J118" i="226"/>
  <c r="Y117" i="226"/>
  <c r="J117" i="226"/>
  <c r="Y116" i="226"/>
  <c r="J116" i="226"/>
  <c r="X115" i="226"/>
  <c r="O114" i="226"/>
  <c r="K114" i="226"/>
  <c r="Y113" i="226"/>
  <c r="J113" i="226"/>
  <c r="Y112" i="226"/>
  <c r="J112" i="226"/>
  <c r="Y111" i="226"/>
  <c r="J111" i="226"/>
  <c r="X110" i="226"/>
  <c r="K109" i="226"/>
  <c r="V108" i="226"/>
  <c r="M108" i="226"/>
  <c r="K108" i="226"/>
  <c r="V107" i="226"/>
  <c r="M107" i="226"/>
  <c r="K107" i="226"/>
  <c r="V106" i="226"/>
  <c r="M106" i="226"/>
  <c r="K106" i="226"/>
  <c r="V105" i="226"/>
  <c r="K105" i="226"/>
  <c r="K104" i="226"/>
  <c r="O103" i="226"/>
  <c r="K103" i="226"/>
  <c r="T102" i="226"/>
  <c r="J102" i="226"/>
  <c r="T101" i="226"/>
  <c r="J101" i="226"/>
  <c r="T100" i="226"/>
  <c r="J100" i="226"/>
  <c r="T99" i="226"/>
  <c r="J99" i="226"/>
  <c r="T98" i="226"/>
  <c r="J98" i="226"/>
  <c r="T97" i="226"/>
  <c r="J97" i="226"/>
  <c r="T96" i="226"/>
  <c r="J96" i="226"/>
  <c r="T95" i="226"/>
  <c r="J95" i="226"/>
  <c r="T94" i="226"/>
  <c r="J94" i="226"/>
  <c r="Y93" i="226"/>
  <c r="O92" i="226"/>
  <c r="K92" i="226"/>
  <c r="I91" i="226"/>
  <c r="O90" i="226"/>
  <c r="K90" i="226"/>
  <c r="I89" i="226"/>
  <c r="P88" i="226"/>
  <c r="N88" i="226"/>
  <c r="P87" i="226"/>
  <c r="N87" i="226"/>
  <c r="R86" i="226"/>
  <c r="Q86" i="226"/>
  <c r="S85" i="226"/>
  <c r="M85" i="226"/>
  <c r="K85" i="226"/>
  <c r="J85" i="226"/>
  <c r="S84" i="226"/>
  <c r="M84" i="226"/>
  <c r="K84" i="226"/>
  <c r="J84" i="226"/>
  <c r="I82" i="226"/>
  <c r="O80" i="226"/>
  <c r="K80" i="226"/>
  <c r="K79" i="226"/>
  <c r="K78" i="226"/>
  <c r="K77" i="226"/>
  <c r="K76" i="226"/>
  <c r="K75" i="226"/>
  <c r="K74" i="226"/>
  <c r="K73" i="226"/>
  <c r="K72" i="226"/>
  <c r="K71" i="226"/>
  <c r="K70" i="226"/>
  <c r="K69" i="226"/>
  <c r="K68" i="226"/>
  <c r="K67" i="226"/>
  <c r="X66" i="226"/>
  <c r="O64" i="226"/>
  <c r="K64" i="226"/>
  <c r="R63" i="226"/>
  <c r="Q63" i="226"/>
  <c r="R62" i="226"/>
  <c r="Q62" i="226"/>
  <c r="M62" i="226"/>
  <c r="R61" i="226"/>
  <c r="Q61" i="226"/>
  <c r="K60" i="226"/>
  <c r="R59" i="226"/>
  <c r="J59" i="226"/>
  <c r="R58" i="226"/>
  <c r="J58" i="226"/>
  <c r="R57" i="226"/>
  <c r="J57" i="226"/>
  <c r="R56" i="226"/>
  <c r="J56" i="226"/>
  <c r="X55" i="226"/>
  <c r="K54" i="226"/>
  <c r="K53" i="226"/>
  <c r="E53" i="226"/>
  <c r="K52" i="226"/>
  <c r="K51" i="226"/>
  <c r="O50" i="226"/>
  <c r="K50" i="226"/>
  <c r="K49" i="226"/>
  <c r="K48" i="226"/>
  <c r="X47" i="226"/>
  <c r="K46" i="226"/>
  <c r="K45" i="226"/>
  <c r="E45" i="226"/>
  <c r="O44" i="226"/>
  <c r="K44" i="226"/>
  <c r="K43" i="226"/>
  <c r="O42" i="226"/>
  <c r="K42" i="226"/>
  <c r="K41" i="226"/>
  <c r="K40" i="226"/>
  <c r="X39" i="226"/>
  <c r="I38" i="226"/>
  <c r="K37" i="226"/>
  <c r="E37" i="226"/>
  <c r="K36" i="226"/>
  <c r="K35" i="226"/>
  <c r="K34" i="226"/>
  <c r="X33" i="226"/>
  <c r="I32" i="226"/>
  <c r="I31" i="226"/>
  <c r="Y30" i="226"/>
  <c r="M30" i="226"/>
  <c r="J30" i="226"/>
  <c r="Y29" i="226"/>
  <c r="M29" i="226"/>
  <c r="J29" i="226"/>
  <c r="K28" i="226"/>
  <c r="K26" i="226"/>
  <c r="I25" i="226"/>
  <c r="I24" i="226"/>
  <c r="Q23" i="226"/>
  <c r="K23" i="226"/>
  <c r="Q22" i="226"/>
  <c r="K22" i="226"/>
  <c r="Q21" i="226"/>
  <c r="K21" i="226"/>
  <c r="Q20" i="226"/>
  <c r="K20" i="226"/>
  <c r="Q19" i="226"/>
  <c r="K19" i="226"/>
  <c r="Q18" i="226"/>
  <c r="K18" i="226"/>
  <c r="Q17" i="226"/>
  <c r="K17" i="226"/>
  <c r="Q16" i="226"/>
  <c r="K16" i="226"/>
  <c r="Q15" i="226"/>
  <c r="K15" i="226"/>
  <c r="K14" i="226"/>
  <c r="O13" i="226"/>
  <c r="L13" i="226"/>
  <c r="K13" i="226"/>
  <c r="I12" i="226"/>
  <c r="F56" i="226" l="1"/>
  <c r="F58" i="226"/>
  <c r="X156" i="225"/>
  <c r="O154" i="225"/>
  <c r="K154" i="225"/>
  <c r="Y153" i="225"/>
  <c r="J153" i="225"/>
  <c r="Y152" i="225"/>
  <c r="J152" i="225"/>
  <c r="R150" i="225"/>
  <c r="Q150" i="225"/>
  <c r="J150" i="225"/>
  <c r="R149" i="225"/>
  <c r="Q149" i="225"/>
  <c r="J149" i="225"/>
  <c r="Y148" i="225"/>
  <c r="J148" i="225"/>
  <c r="Y147" i="225"/>
  <c r="J147" i="225"/>
  <c r="Y146" i="225"/>
  <c r="J146" i="225"/>
  <c r="Y145" i="225"/>
  <c r="J145" i="225"/>
  <c r="Y144" i="225"/>
  <c r="J144" i="225"/>
  <c r="Y143" i="225"/>
  <c r="J143" i="225"/>
  <c r="Y142" i="225"/>
  <c r="J142" i="225"/>
  <c r="Y141" i="225"/>
  <c r="J141" i="225"/>
  <c r="Y140" i="225"/>
  <c r="J140" i="225"/>
  <c r="X139" i="225"/>
  <c r="Y138" i="225"/>
  <c r="J138" i="225"/>
  <c r="O136" i="225"/>
  <c r="K136" i="225"/>
  <c r="Y135" i="225"/>
  <c r="J135" i="225"/>
  <c r="Y134" i="225"/>
  <c r="J134" i="225"/>
  <c r="Y133" i="225"/>
  <c r="J133" i="225"/>
  <c r="Y132" i="225"/>
  <c r="J132" i="225"/>
  <c r="R131" i="225"/>
  <c r="J131" i="225"/>
  <c r="X130" i="225"/>
  <c r="O129" i="225"/>
  <c r="K129" i="225"/>
  <c r="O128" i="225"/>
  <c r="K128" i="225"/>
  <c r="R127" i="225"/>
  <c r="J127" i="225"/>
  <c r="R126" i="225"/>
  <c r="J126" i="225"/>
  <c r="Y125" i="225"/>
  <c r="J125" i="225"/>
  <c r="Y124" i="225"/>
  <c r="J124" i="225"/>
  <c r="Y123" i="225"/>
  <c r="J123" i="225"/>
  <c r="Y122" i="225"/>
  <c r="J122" i="225"/>
  <c r="Y121" i="225"/>
  <c r="J121" i="225"/>
  <c r="Y120" i="225"/>
  <c r="J120" i="225"/>
  <c r="Y119" i="225"/>
  <c r="J119" i="225"/>
  <c r="Y118" i="225"/>
  <c r="J118" i="225"/>
  <c r="Y117" i="225"/>
  <c r="J117" i="225"/>
  <c r="Y116" i="225"/>
  <c r="J116" i="225"/>
  <c r="X115" i="225"/>
  <c r="O114" i="225"/>
  <c r="K114" i="225"/>
  <c r="Y113" i="225"/>
  <c r="J113" i="225"/>
  <c r="Y112" i="225"/>
  <c r="J112" i="225"/>
  <c r="Y111" i="225"/>
  <c r="J111" i="225"/>
  <c r="X110" i="225"/>
  <c r="K109" i="225"/>
  <c r="V108" i="225"/>
  <c r="M108" i="225"/>
  <c r="K108" i="225"/>
  <c r="V107" i="225"/>
  <c r="M107" i="225"/>
  <c r="K107" i="225"/>
  <c r="V106" i="225"/>
  <c r="M106" i="225"/>
  <c r="K106" i="225"/>
  <c r="V105" i="225"/>
  <c r="K105" i="225"/>
  <c r="K104" i="225"/>
  <c r="O103" i="225"/>
  <c r="K103" i="225"/>
  <c r="T102" i="225"/>
  <c r="J102" i="225"/>
  <c r="T101" i="225"/>
  <c r="J101" i="225"/>
  <c r="T100" i="225"/>
  <c r="J100" i="225"/>
  <c r="T99" i="225"/>
  <c r="J99" i="225"/>
  <c r="T98" i="225"/>
  <c r="J98" i="225"/>
  <c r="T97" i="225"/>
  <c r="J97" i="225"/>
  <c r="T96" i="225"/>
  <c r="J96" i="225"/>
  <c r="T95" i="225"/>
  <c r="J95" i="225"/>
  <c r="T94" i="225"/>
  <c r="J94" i="225"/>
  <c r="Y93" i="225"/>
  <c r="O92" i="225"/>
  <c r="K92" i="225"/>
  <c r="I91" i="225"/>
  <c r="O90" i="225"/>
  <c r="K90" i="225"/>
  <c r="I89" i="225"/>
  <c r="P88" i="225"/>
  <c r="N88" i="225"/>
  <c r="P87" i="225"/>
  <c r="N87" i="225"/>
  <c r="R86" i="225"/>
  <c r="Q86" i="225"/>
  <c r="S85" i="225"/>
  <c r="M85" i="225"/>
  <c r="K85" i="225"/>
  <c r="J85" i="225"/>
  <c r="S84" i="225"/>
  <c r="M84" i="225"/>
  <c r="K84" i="225"/>
  <c r="J84" i="225"/>
  <c r="I82" i="225"/>
  <c r="O80" i="225"/>
  <c r="K80" i="225"/>
  <c r="K79" i="225"/>
  <c r="K78" i="225"/>
  <c r="K77" i="225"/>
  <c r="K76" i="225"/>
  <c r="K75" i="225"/>
  <c r="K74" i="225"/>
  <c r="K73" i="225"/>
  <c r="K72" i="225"/>
  <c r="K71" i="225"/>
  <c r="K70" i="225"/>
  <c r="K69" i="225"/>
  <c r="K68" i="225"/>
  <c r="K67" i="225"/>
  <c r="X66" i="225"/>
  <c r="O64" i="225"/>
  <c r="K64" i="225"/>
  <c r="R63" i="225"/>
  <c r="Q63" i="225"/>
  <c r="R62" i="225"/>
  <c r="Q62" i="225"/>
  <c r="M62" i="225"/>
  <c r="R61" i="225"/>
  <c r="Q61" i="225"/>
  <c r="K60" i="225"/>
  <c r="R59" i="225"/>
  <c r="J59" i="225"/>
  <c r="R58" i="225"/>
  <c r="J58" i="225"/>
  <c r="R57" i="225"/>
  <c r="J57" i="225"/>
  <c r="R56" i="225"/>
  <c r="J56" i="225"/>
  <c r="X55" i="225"/>
  <c r="K54" i="225"/>
  <c r="K53" i="225"/>
  <c r="E53" i="225"/>
  <c r="K52" i="225"/>
  <c r="K51" i="225"/>
  <c r="O50" i="225"/>
  <c r="K50" i="225"/>
  <c r="K49" i="225"/>
  <c r="K48" i="225"/>
  <c r="X47" i="225"/>
  <c r="K46" i="225"/>
  <c r="K45" i="225"/>
  <c r="E45" i="225"/>
  <c r="O44" i="225"/>
  <c r="K44" i="225"/>
  <c r="K43" i="225"/>
  <c r="O42" i="225"/>
  <c r="K42" i="225"/>
  <c r="K41" i="225"/>
  <c r="K40" i="225"/>
  <c r="X39" i="225"/>
  <c r="I38" i="225"/>
  <c r="K37" i="225"/>
  <c r="E37" i="225"/>
  <c r="K36" i="225"/>
  <c r="K35" i="225"/>
  <c r="K34" i="225"/>
  <c r="X33" i="225"/>
  <c r="I32" i="225"/>
  <c r="I31" i="225"/>
  <c r="Y30" i="225"/>
  <c r="M30" i="225"/>
  <c r="J30" i="225"/>
  <c r="Y29" i="225"/>
  <c r="M29" i="225"/>
  <c r="J29" i="225"/>
  <c r="K28" i="225"/>
  <c r="K26" i="225"/>
  <c r="I25" i="225"/>
  <c r="I24" i="225"/>
  <c r="Q23" i="225"/>
  <c r="K23" i="225"/>
  <c r="Q22" i="225"/>
  <c r="K22" i="225"/>
  <c r="Q21" i="225"/>
  <c r="K21" i="225"/>
  <c r="Q20" i="225"/>
  <c r="K20" i="225"/>
  <c r="Q19" i="225"/>
  <c r="K19" i="225"/>
  <c r="Q18" i="225"/>
  <c r="K18" i="225"/>
  <c r="Q17" i="225"/>
  <c r="K17" i="225"/>
  <c r="Q16" i="225"/>
  <c r="K16" i="225"/>
  <c r="Q15" i="225"/>
  <c r="K15" i="225"/>
  <c r="K14" i="225"/>
  <c r="O13" i="225"/>
  <c r="L13" i="225"/>
  <c r="K13" i="225"/>
  <c r="I12" i="225"/>
  <c r="F56" i="225" l="1"/>
  <c r="F57" i="225"/>
  <c r="F58" i="225"/>
</calcChain>
</file>

<file path=xl/comments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1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 ref="F78" authorId="0">
      <text>
        <r>
          <rPr>
            <b/>
            <sz val="9"/>
            <color indexed="81"/>
            <rFont val="Tahoma"/>
            <family val="2"/>
          </rPr>
          <t>See C2.</t>
        </r>
      </text>
    </comment>
  </commentList>
</comments>
</file>

<file path=xl/comments2.xml><?xml version="1.0" encoding="utf-8"?>
<comments xmlns="http://schemas.openxmlformats.org/spreadsheetml/2006/main">
  <authors>
    <author>ssacher</author>
  </authors>
  <commentList>
    <comment ref="A29" authorId="0">
      <text>
        <r>
          <rPr>
            <b/>
            <sz val="12"/>
            <color indexed="81"/>
            <rFont val="Tahoma"/>
            <family val="2"/>
          </rPr>
          <t>This information will allow us to compare procurement needs with the expenditure information collected later in the survey.</t>
        </r>
      </text>
    </comment>
  </commentList>
</comments>
</file>

<file path=xl/comments2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2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xml><?xml version="1.0" encoding="utf-8"?>
<comments xmlns="http://schemas.openxmlformats.org/spreadsheetml/2006/main">
  <authors>
    <author>ssacher</author>
    <author>Garik Hairapetyan</author>
  </authors>
  <commentList>
    <comment ref="A29" authorId="0">
      <text>
        <r>
          <rPr>
            <b/>
            <sz val="9"/>
            <color indexed="81"/>
            <rFont val="Tahoma"/>
            <family val="2"/>
          </rPr>
          <t>This information will allow us to compare procurement needs with the expenditure information collected later in the survey.</t>
        </r>
      </text>
    </comment>
    <comment ref="H82" authorId="1">
      <text>
        <r>
          <rPr>
            <b/>
            <sz val="9"/>
            <color indexed="81"/>
            <rFont val="Tahoma"/>
            <family val="2"/>
          </rPr>
          <t>Garik Hairapetyan:</t>
        </r>
        <r>
          <rPr>
            <sz val="9"/>
            <color indexed="81"/>
            <rFont val="Tahoma"/>
            <family val="2"/>
          </rPr>
          <t xml:space="preserve">
theres is no separate RHCS strategy, there is general RH strategy 2007-15</t>
        </r>
      </text>
    </comment>
  </commentList>
</comments>
</file>

<file path=xl/comments30.xml><?xml version="1.0" encoding="utf-8"?>
<comments xmlns="http://schemas.openxmlformats.org/spreadsheetml/2006/main">
  <authors>
    <author>ssacher</author>
    <author>Khurram Shahzad</author>
  </authors>
  <commentList>
    <comment ref="A29" authorId="0">
      <text>
        <r>
          <rPr>
            <b/>
            <sz val="9"/>
            <color indexed="81"/>
            <rFont val="Tahoma"/>
            <family val="2"/>
          </rPr>
          <t>This information will allow us to compare procurement needs with the expenditure information collected later in the survey.</t>
        </r>
      </text>
    </comment>
    <comment ref="E35" authorId="1">
      <text>
        <r>
          <rPr>
            <b/>
            <sz val="9"/>
            <color indexed="81"/>
            <rFont val="Tahoma"/>
            <family val="2"/>
          </rPr>
          <t>Khurram Shahzad:</t>
        </r>
        <r>
          <rPr>
            <sz val="9"/>
            <color indexed="81"/>
            <rFont val="Tahoma"/>
            <family val="2"/>
          </rPr>
          <t xml:space="preserve">
$5.1m Federal government and $1m by Government of Khyber Pakhtunkhwa</t>
        </r>
      </text>
    </comment>
  </commentList>
</comments>
</file>

<file path=xl/comments3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3.xml><?xml version="1.0" encoding="utf-8"?>
<comments xmlns="http://schemas.openxmlformats.org/spreadsheetml/2006/main">
  <authors>
    <author>ssacher</author>
    <author>HPDP</author>
    <author>Daryll</author>
    <author>Naval</author>
  </authors>
  <commentList>
    <comment ref="A29" authorId="0">
      <text>
        <r>
          <rPr>
            <b/>
            <sz val="9"/>
            <color indexed="81"/>
            <rFont val="Tahoma"/>
            <family val="2"/>
          </rPr>
          <t>This information will allow us to compare procurement needs with the expenditure information collected later in the survey.</t>
        </r>
      </text>
    </comment>
    <comment ref="H31" authorId="1">
      <text>
        <r>
          <rPr>
            <b/>
            <sz val="9"/>
            <color indexed="81"/>
            <rFont val="Tahoma"/>
            <family val="2"/>
          </rPr>
          <t>HPDP:</t>
        </r>
        <r>
          <rPr>
            <sz val="9"/>
            <color indexed="81"/>
            <rFont val="Tahoma"/>
            <family val="2"/>
          </rPr>
          <t xml:space="preserve">
I think there is already a budget line item for procurement of commodities which is part of the Work and Financial Plan of the Family Heath Office</t>
        </r>
      </text>
    </comment>
    <comment ref="D95" authorId="2">
      <text>
        <r>
          <rPr>
            <b/>
            <sz val="9"/>
            <color indexed="81"/>
            <rFont val="Tahoma"/>
            <family val="2"/>
          </rPr>
          <t>Daryll:</t>
        </r>
        <r>
          <rPr>
            <sz val="9"/>
            <color indexed="81"/>
            <rFont val="Tahoma"/>
            <family val="2"/>
          </rPr>
          <t xml:space="preserve">
For re-supplies, Community Health Workers can dispense</t>
        </r>
      </text>
    </comment>
    <comment ref="D97" authorId="2">
      <text>
        <r>
          <rPr>
            <b/>
            <sz val="9"/>
            <color indexed="81"/>
            <rFont val="Tahoma"/>
            <family val="2"/>
          </rPr>
          <t>Daryll:</t>
        </r>
        <r>
          <rPr>
            <sz val="9"/>
            <color indexed="81"/>
            <rFont val="Tahoma"/>
            <family val="2"/>
          </rPr>
          <t xml:space="preserve">
Validate this with FHO</t>
        </r>
      </text>
    </comment>
    <comment ref="G152" authorId="3">
      <text>
        <r>
          <rPr>
            <b/>
            <sz val="9"/>
            <color indexed="81"/>
            <rFont val="Tahoma"/>
            <family val="2"/>
          </rPr>
          <t>Naval:</t>
        </r>
        <r>
          <rPr>
            <sz val="9"/>
            <color indexed="81"/>
            <rFont val="Tahoma"/>
            <family val="2"/>
          </rPr>
          <t xml:space="preserve">
In some areas only due to distribution problems</t>
        </r>
      </text>
    </comment>
  </commentList>
</comments>
</file>

<file path=xl/comments3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3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0.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1.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2.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3.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4.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46.xml><?xml version="1.0" encoding="utf-8"?>
<comments xmlns="http://schemas.openxmlformats.org/spreadsheetml/2006/main">
  <authors>
    <author>ssacher</author>
    <author>JSI</author>
  </authors>
  <commentList>
    <comment ref="A29" authorId="0">
      <text>
        <r>
          <rPr>
            <b/>
            <sz val="9"/>
            <color indexed="81"/>
            <rFont val="Tahoma"/>
            <family val="2"/>
          </rPr>
          <t>This information will allow us to compare procurement needs with the expenditure information collected later in the survey.</t>
        </r>
      </text>
    </comment>
    <comment ref="G29" authorId="1">
      <text>
        <r>
          <rPr>
            <b/>
            <sz val="9"/>
            <color indexed="81"/>
            <rFont val="Tahoma"/>
            <family val="2"/>
          </rPr>
          <t>JSI:</t>
        </r>
        <r>
          <rPr>
            <sz val="9"/>
            <color indexed="81"/>
            <rFont val="Tahoma"/>
            <family val="2"/>
          </rPr>
          <t xml:space="preserve">
This is approximate</t>
        </r>
      </text>
    </comment>
  </commentList>
</comments>
</file>

<file path=xl/comments5.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6.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7.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8.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comments9.xml><?xml version="1.0" encoding="utf-8"?>
<comments xmlns="http://schemas.openxmlformats.org/spreadsheetml/2006/main">
  <authors>
    <author>ssacher</author>
  </authors>
  <commentList>
    <comment ref="A29" authorId="0">
      <text>
        <r>
          <rPr>
            <b/>
            <sz val="9"/>
            <color indexed="81"/>
            <rFont val="Tahoma"/>
            <family val="2"/>
          </rPr>
          <t>This information will allow us to compare procurement needs with the expenditure information collected later in the survey.</t>
        </r>
      </text>
    </comment>
  </commentList>
</comments>
</file>

<file path=xl/sharedStrings.xml><?xml version="1.0" encoding="utf-8"?>
<sst xmlns="http://schemas.openxmlformats.org/spreadsheetml/2006/main" count="29498" uniqueCount="1979">
  <si>
    <t>E2e. Intrauterine devices (IUDs) stocked out at central level in last 12 months?</t>
  </si>
  <si>
    <t>The government (e.g., Central Medical Stores, MOH logistics unit, MOH procurement unit)</t>
  </si>
  <si>
    <t>Contraceptive Method</t>
  </si>
  <si>
    <t>D. Policy (Commitment)</t>
  </si>
  <si>
    <t>E. Supply Chain (Capacity)</t>
  </si>
  <si>
    <t>A. Leadership and Coordination</t>
  </si>
  <si>
    <t>B. Finance and Procurement (Capital)</t>
  </si>
  <si>
    <t>C. Commodities</t>
  </si>
  <si>
    <t>A2. Are the following organizations represented on the committee?</t>
  </si>
  <si>
    <t>0 times</t>
  </si>
  <si>
    <t>a</t>
  </si>
  <si>
    <t>b</t>
  </si>
  <si>
    <t>c</t>
  </si>
  <si>
    <t>a. What is the name of the committee?</t>
  </si>
  <si>
    <t>a. Social marketing</t>
  </si>
  <si>
    <t>d. Donors</t>
  </si>
  <si>
    <t>e. UN agencies</t>
  </si>
  <si>
    <t>g. Central Medical Store or Central Warehouse</t>
  </si>
  <si>
    <t>f. Male condoms</t>
  </si>
  <si>
    <t>g. Female condoms</t>
  </si>
  <si>
    <t>k. CycleBeads</t>
  </si>
  <si>
    <t>b. If yes, how much are the duties, taxes, or fees?</t>
  </si>
  <si>
    <t>a. If yes, describe the policies.</t>
  </si>
  <si>
    <t>b. Young people</t>
  </si>
  <si>
    <t>c. Other</t>
  </si>
  <si>
    <t>a. Services?</t>
  </si>
  <si>
    <t>b. Commodities?</t>
  </si>
  <si>
    <t>c. If yes, are there exemptions for people who cannot afford to pay?</t>
  </si>
  <si>
    <t>i. If yes, describe the exemptions.</t>
  </si>
  <si>
    <t>e. Intrauterine devices (IUDs)</t>
  </si>
  <si>
    <t>Are the rules/policies implemented?</t>
  </si>
  <si>
    <t>a. Specify entity</t>
  </si>
  <si>
    <t>Y/N</t>
  </si>
  <si>
    <t>E-F merged</t>
  </si>
  <si>
    <t>Specify person's job title</t>
  </si>
  <si>
    <t>Is the strategy formally approved by the Ministry?</t>
  </si>
  <si>
    <t>Is the contraceptive security strategy being implemented?</t>
  </si>
  <si>
    <t>Strategy name</t>
  </si>
  <si>
    <t xml:space="preserve">If yes, describe laws/regulations/policies affecting access </t>
  </si>
  <si>
    <t xml:space="preserve">h. Ministry of Finance or Ministry of Planning </t>
  </si>
  <si>
    <t>d. Is contraceptive prevalence rate (CPR) included as an indicator in the PRSP?</t>
  </si>
  <si>
    <t>e. Are contraceptive supply indicators included in the PRSP?</t>
  </si>
  <si>
    <t xml:space="preserve">
</t>
  </si>
  <si>
    <t>f. Notes about the Poverty Reduction Strategy Paper</t>
  </si>
  <si>
    <t>Region</t>
  </si>
  <si>
    <t>Europe and Asia</t>
  </si>
  <si>
    <t>A5b. "Champion's" job title</t>
  </si>
  <si>
    <t>The government and a third-party agent</t>
  </si>
  <si>
    <t>Other</t>
  </si>
  <si>
    <t>a-h</t>
  </si>
  <si>
    <t>e-h</t>
  </si>
  <si>
    <t>d-h</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</si>
  <si>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</si>
  <si>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</si>
  <si>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</si>
  <si>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</si>
  <si>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</si>
  <si>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</si>
  <si>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</si>
  <si>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</si>
  <si>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1-2 times</t>
  </si>
  <si>
    <t>Yes</t>
  </si>
  <si>
    <t>No</t>
  </si>
  <si>
    <t>6 or more times</t>
  </si>
  <si>
    <t>3-5 times</t>
  </si>
  <si>
    <t>Third-party agent (e.g., UNFPA, Crown Agents)</t>
  </si>
  <si>
    <t>Don't know</t>
  </si>
  <si>
    <t>b. Is family planning or reproductive health a priority in the PRSP?</t>
  </si>
  <si>
    <t>c. Is contraceptive security included in the PRSP?</t>
  </si>
  <si>
    <t xml:space="preserve">
</t>
  </si>
  <si>
    <t>IF NO, SKIP TO QUESTION D2.</t>
  </si>
  <si>
    <t>D2. Are any family planning commodities subject to duties, import taxes, or other fees?</t>
  </si>
  <si>
    <t>i. CycleBeads</t>
  </si>
  <si>
    <t>g-h</t>
  </si>
  <si>
    <t>a-g</t>
  </si>
  <si>
    <t>A-c</t>
  </si>
  <si>
    <t>b-d merged</t>
  </si>
  <si>
    <t>or c-d</t>
  </si>
  <si>
    <t>a-e merged</t>
  </si>
  <si>
    <t>f-h merged</t>
  </si>
  <si>
    <t>d-e merged</t>
  </si>
  <si>
    <t>d-f merged</t>
  </si>
  <si>
    <t>e-g merged</t>
  </si>
  <si>
    <t>(Y/N 
dropdown)</t>
  </si>
  <si>
    <t>Commercial Sector</t>
  </si>
  <si>
    <t>January</t>
  </si>
  <si>
    <t>February</t>
  </si>
  <si>
    <t>March</t>
  </si>
  <si>
    <t>April</t>
  </si>
  <si>
    <t>May</t>
  </si>
  <si>
    <t>June</t>
  </si>
  <si>
    <t>July</t>
  </si>
  <si>
    <t>August</t>
  </si>
  <si>
    <t>September</t>
  </si>
  <si>
    <t>October</t>
  </si>
  <si>
    <t>November</t>
  </si>
  <si>
    <t>December</t>
  </si>
  <si>
    <t>Beginning month</t>
  </si>
  <si>
    <t>Ending month</t>
  </si>
  <si>
    <t>a. In-kind donations of contraceptives</t>
  </si>
  <si>
    <t xml:space="preserve">i. Specify source(s) of in-kind donations </t>
  </si>
  <si>
    <t xml:space="preserve">Comments:
</t>
  </si>
  <si>
    <t>Public Sector</t>
  </si>
  <si>
    <t>NGO</t>
  </si>
  <si>
    <t>Social Marketing</t>
  </si>
  <si>
    <t>C2. Please note any comments about the commodities offered.</t>
  </si>
  <si>
    <t>a. If yes, for which sectors (public, NGO, social marketing, commercial)?</t>
  </si>
  <si>
    <t>a. Unmarried people</t>
  </si>
  <si>
    <t>a. Combined oral contraceptives</t>
  </si>
  <si>
    <t>b. Progestin-only pills</t>
  </si>
  <si>
    <t>h. Emergency contraceptive pills</t>
  </si>
  <si>
    <t>j. Any other contraceptive(s)?</t>
  </si>
  <si>
    <t>i. Name of other contraceptive(s) on the list(s)</t>
  </si>
  <si>
    <t>Columns I-Y are meant to be hidden. They exist because they allow for the dropdown list options. They also allow for merged cells to autofit properly in terms of row height. This should work if all columns remain at their correct widths.</t>
  </si>
  <si>
    <t xml:space="preserve">Comments: </t>
  </si>
  <si>
    <t>D. Policies (Commitment)</t>
  </si>
  <si>
    <t>B1. What is the timeline of the country government's fiscal year?</t>
  </si>
  <si>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</si>
  <si>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t xml:space="preserve">b. NGO </t>
    </r>
    <r>
      <rPr>
        <i/>
        <sz val="11"/>
        <color theme="1"/>
        <rFont val="Arial"/>
        <family val="2"/>
      </rPr>
      <t>(for example: service delivery, advocacy, Planned Parenthood affiliate, Marie Stopes affiliate, faith-based organizations, etc.)</t>
    </r>
  </si>
  <si>
    <r>
      <t>c. Commercial sector</t>
    </r>
    <r>
      <rPr>
        <sz val="11"/>
        <color theme="1"/>
        <rFont val="Arial"/>
        <family val="2"/>
      </rPr>
      <t xml:space="preserve"> </t>
    </r>
    <r>
      <rPr>
        <i/>
        <sz val="11"/>
        <color theme="1"/>
        <rFont val="Arial"/>
        <family val="2"/>
      </rPr>
      <t>(for example: pharmacy associations, manufacturers, etc.)</t>
    </r>
  </si>
  <si>
    <r>
      <t xml:space="preserve">f. Ministry of Health </t>
    </r>
    <r>
      <rPr>
        <i/>
        <sz val="11"/>
        <color theme="1"/>
        <rFont val="Arial"/>
        <family val="2"/>
      </rPr>
      <t>(for example: logistics, reproductive health, family planning, maternal and child health, HIV/AIDS, pharmacy units, etc.)</t>
    </r>
  </si>
  <si>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</si>
  <si>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</si>
  <si>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</si>
  <si>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</si>
  <si>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</si>
  <si>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</si>
  <si>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r>
      <t>Who conducted the forecast/
quantification?</t>
    </r>
    <r>
      <rPr>
        <i/>
        <sz val="10"/>
        <color theme="1"/>
        <rFont val="Arial"/>
        <family val="2"/>
      </rPr>
      <t xml:space="preserve"> </t>
    </r>
    <r>
      <rPr>
        <i/>
        <sz val="11"/>
        <color theme="1"/>
        <rFont val="Arial"/>
        <family val="2"/>
      </rPr>
      <t>(Specify organizations.)</t>
    </r>
  </si>
  <si>
    <r>
      <t xml:space="preserve">B4. Is there a government budget line item specifically for the procurement of contraceptives?  </t>
    </r>
    <r>
      <rPr>
        <i/>
        <sz val="12"/>
        <color theme="1"/>
        <rFont val="Arial"/>
        <family val="2"/>
      </rPr>
      <t>(Please select from the dropdown list.)</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</si>
  <si>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</si>
  <si>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</si>
  <si>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</si>
  <si>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</si>
  <si>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</si>
  <si>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</si>
  <si>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</si>
  <si>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</si>
  <si>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</si>
  <si>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</si>
  <si>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</si>
  <si>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</si>
  <si>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</si>
  <si>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</si>
  <si>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</si>
  <si>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</si>
  <si>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</si>
  <si>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</si>
  <si>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</si>
  <si>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</si>
  <si>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</si>
  <si>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</si>
  <si>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</si>
  <si>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</si>
  <si>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</si>
  <si>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theme="1"/>
        <rFont val="Arial"/>
        <family val="2"/>
      </rPr>
      <t>(Please select from the dropdown.)</t>
    </r>
  </si>
  <si>
    <t xml:space="preserve">B15. Please note any additional comments about finance and procurement.
</t>
  </si>
  <si>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</si>
  <si>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</si>
  <si>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</si>
  <si>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</si>
  <si>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</si>
  <si>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</si>
  <si>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</si>
  <si>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</si>
  <si>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</si>
  <si>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r>
      <t xml:space="preserve">l. Other contraceptive methods - specify 
</t>
    </r>
    <r>
      <rPr>
        <i/>
        <sz val="11"/>
        <color theme="1"/>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</si>
  <si>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</si>
  <si>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r>
      <t xml:space="preserve">Years Covered </t>
    </r>
    <r>
      <rPr>
        <i/>
        <u/>
        <sz val="11"/>
        <color theme="1"/>
        <rFont val="Arial"/>
        <family val="2"/>
      </rPr>
      <t>(including strategy updates)</t>
    </r>
  </si>
  <si>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</si>
  <si>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</si>
  <si>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t>c. Injectables</t>
  </si>
  <si>
    <t>d. Implants</t>
  </si>
  <si>
    <r>
      <t xml:space="preserve">a. What year is the Poverty Reduction Strategy Paper from? </t>
    </r>
    <r>
      <rPr>
        <i/>
        <sz val="10"/>
        <color theme="1"/>
        <rFont val="Arial"/>
        <family val="2"/>
      </rPr>
      <t>(most recent actual PRSP on IMF's site [not progress or summary report])</t>
    </r>
  </si>
  <si>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</si>
  <si>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j. Time period covered by reports reviewed
</t>
    </r>
    <r>
      <rPr>
        <i/>
        <sz val="11"/>
        <color theme="1"/>
        <rFont val="Arial"/>
        <family val="2"/>
      </rPr>
      <t xml:space="preserve">(mm/yy - mm/yy) (for example, reports from 01/12-12/12) </t>
    </r>
  </si>
  <si>
    <r>
      <t xml:space="preserve">k. Data source
</t>
    </r>
    <r>
      <rPr>
        <i/>
        <sz val="11"/>
        <color theme="1"/>
        <rFont val="Arial"/>
        <family val="2"/>
      </rPr>
      <t>(for example: Procurement Planning and Monitoring Report, Logistics Management Information System, periodic physical inventory, warehouse reports)</t>
    </r>
  </si>
  <si>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</si>
  <si>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</si>
  <si>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i. Is this a parastatal? (i.e., a company established and contracted by the government to undertake commercial activities on behalf of the government)</t>
  </si>
  <si>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</si>
  <si>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</si>
  <si>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t>Combined oral contraceptives and/or progestin-only pills</t>
  </si>
  <si>
    <t>d</t>
  </si>
  <si>
    <t>e</t>
  </si>
  <si>
    <t>f</t>
  </si>
  <si>
    <t>g</t>
  </si>
  <si>
    <t>h</t>
  </si>
  <si>
    <t>Auxiliary nurse midwife</t>
  </si>
  <si>
    <t>Injectables</t>
  </si>
  <si>
    <t>Implants</t>
  </si>
  <si>
    <t>IUDs</t>
  </si>
  <si>
    <t>Male and/or female condoms</t>
  </si>
  <si>
    <t>Emergency contraceptive pills</t>
  </si>
  <si>
    <t>Tubal ligations and/or vasectomies</t>
  </si>
  <si>
    <t>CycleBeads</t>
  </si>
  <si>
    <t>D7. Does the country have laws, regulations, or policies that make it difficult for the following sub-populations to access effective family planning services?</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</si>
  <si>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</si>
  <si>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D9. Are the following contraceptives included in the country's National Essential Medicine List (NEML) or other equivalent priority list? (for example, the National Medical Device List)</t>
  </si>
  <si>
    <t>D10. What year(s) is the list(s) from?</t>
  </si>
  <si>
    <t>Community health worker</t>
  </si>
  <si>
    <t>Auxiliary nurse</t>
  </si>
  <si>
    <t>Midwife</t>
  </si>
  <si>
    <t>Nurse</t>
  </si>
  <si>
    <t>Doctor</t>
  </si>
  <si>
    <t>Clinical Officer</t>
  </si>
  <si>
    <t>Not applicable</t>
  </si>
  <si>
    <t>D6. Please describe any other policies or regulations that restrict who can sell or dispense particular contraceptive methods. (For example, are pharmacists allowed to provide the methods?) Please note which methods and sectors the policies/regulations apply to.</t>
  </si>
  <si>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</si>
  <si>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 Internally generated funds </t>
    </r>
    <r>
      <rPr>
        <b/>
        <u/>
        <sz val="12"/>
        <rFont val="Arial"/>
        <family val="2"/>
      </rPr>
      <t>allocated</t>
    </r>
    <r>
      <rPr>
        <sz val="12"/>
        <rFont val="Arial"/>
        <family val="2"/>
      </rPr>
      <t xml:space="preserve"> for contraceptive procurement</t>
    </r>
  </si>
  <si>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</si>
  <si>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</si>
  <si>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</si>
  <si>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</si>
  <si>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</si>
  <si>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</si>
  <si>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</si>
  <si>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B5. Were government funds </t>
    </r>
    <r>
      <rPr>
        <b/>
        <i/>
        <sz val="14"/>
        <rFont val="Arial"/>
        <family val="2"/>
      </rPr>
      <t>allocated</t>
    </r>
    <r>
      <rPr>
        <sz val="12"/>
        <rFont val="Arial"/>
        <family val="2"/>
      </rPr>
      <t xml:space="preserve"> (i.e.,committed)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</si>
  <si>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t>Spermicides</t>
  </si>
  <si>
    <t>National Strategy, Program and Actions Timeframe on Reproductive Health Improvement</t>
  </si>
  <si>
    <t>IUDs, condoms, and spermicides are not on the list because they are not drugs. Implants are not registered.</t>
  </si>
  <si>
    <t>UNFPA</t>
  </si>
  <si>
    <t>Essential Medicine List of the Republic of Armenia</t>
  </si>
  <si>
    <t>UNFPA LMIS</t>
  </si>
  <si>
    <t>Mission East</t>
  </si>
  <si>
    <t>Commercial sector</t>
  </si>
  <si>
    <t>Logistics Coordination Forum (LCF), Forecasting Working Group (FWG)</t>
  </si>
  <si>
    <t>Social Marketing Company (SMC)</t>
  </si>
  <si>
    <t>Family Planning Association of Bangladesh, Marie Stopes, Pop Council, Management Sciences for Health/Systems for Improved Access to Pharmaceuticals and Services (SIAPS) Program</t>
  </si>
  <si>
    <t>USAID, World Bank, JICA, GiZ, CIDA, KfW, DFID</t>
  </si>
  <si>
    <t xml:space="preserve">Directorate General of Family Planning (DGFP), National Institute of Population, Research and Training, Ministry of Health and Family Welfare (MOHFW)  </t>
  </si>
  <si>
    <t>Directorate General Family Planning (DGFP) central warehouse</t>
  </si>
  <si>
    <t xml:space="preserve">Population Science Department of  Dhaka University </t>
  </si>
  <si>
    <t>USAID</t>
  </si>
  <si>
    <t>Director, OPHNE</t>
  </si>
  <si>
    <t>DGFP procurement plan</t>
  </si>
  <si>
    <t>Health, Population, Nutrition Sector Development Program</t>
  </si>
  <si>
    <t>Private sector</t>
  </si>
  <si>
    <t>2.25% VAT, payable in advance</t>
  </si>
  <si>
    <t>There is a policy to use IUDs and implants for long-term methods, and they are subject to a regulation that they should be inserted by a trained doctor and/or paramedic in a clinical environment. NGO clinics can offer these methods upon receiving the required training.</t>
  </si>
  <si>
    <t>Trained health practitioners</t>
  </si>
  <si>
    <t>Unmarried women can't receive IUDs, injectables, implants, or tubal ligation.</t>
  </si>
  <si>
    <t>Approved contraceptive list</t>
  </si>
  <si>
    <t>DGFP-LMIS</t>
  </si>
  <si>
    <t>UNFPA and USAID</t>
  </si>
  <si>
    <t>National Committee for Implementation of the State Program "Reproductive Health of the Nation up to 2015" (SPRHN)</t>
  </si>
  <si>
    <t>All-Ukrainian Federation of Young Doctors, All-Ukrainian Women's Society, Women's Health and Family Planning Foundation</t>
  </si>
  <si>
    <t>MCH Department/RH Division, Finance and Economic Department</t>
  </si>
  <si>
    <t>Academy of Science, National Academy of Post-Graduate Education</t>
  </si>
  <si>
    <t>MOH data (national level allocations)</t>
  </si>
  <si>
    <t>MOH data (national expenditures)</t>
  </si>
  <si>
    <t>MCH Department of Ministry of Health and Oblast Health Administrations in collaboration with Oblast FP Centers</t>
  </si>
  <si>
    <t>Vaginal ring, spermicides, patch</t>
  </si>
  <si>
    <t xml:space="preserve">Drugs (including contraceptives) are exempted from the payment of VAT in Ukraine. Also, private companies have to be registered and licensed. This is a protection against counterfeit drugs. </t>
  </si>
  <si>
    <t>National Essential Medicine List</t>
  </si>
  <si>
    <t>Condoms and IUDs are not part of this list as Ukrainian legislation considers them to be medical devices. A list of essential medical devices does not exist.</t>
  </si>
  <si>
    <r>
      <t xml:space="preserve">A1. Is there a national committee that works on contraceptive security? </t>
    </r>
    <r>
      <rPr>
        <i/>
        <sz val="12"/>
        <color indexed="8"/>
        <rFont val="Arial"/>
        <family val="2"/>
      </rPr>
      <t>(Please select from the dropdown list.)</t>
    </r>
    <r>
      <rPr>
        <sz val="12"/>
        <color indexed="8"/>
        <rFont val="Arial"/>
        <family val="2"/>
      </rPr>
      <t xml:space="preserve">
</t>
    </r>
    <r>
      <rPr>
        <i/>
        <sz val="11"/>
        <color indexed="8"/>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</si>
  <si>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Inter-Agency Coordinating Committee on Contraceptive Security (ICC/CS)</t>
  </si>
  <si>
    <t>EXP Social Marketing (ESM), Ghana Social Marketing Foundation (GSMF), DKT International</t>
  </si>
  <si>
    <r>
      <t xml:space="preserve">b. NGO </t>
    </r>
    <r>
      <rPr>
        <i/>
        <sz val="11"/>
        <color indexed="8"/>
        <rFont val="Arial"/>
        <family val="2"/>
      </rPr>
      <t>(for example: service delivery, advocacy, Planned Parenthood affiliate, Marie Stopes affiliate, faith-based organizations, etc.)</t>
    </r>
  </si>
  <si>
    <r>
      <t>c. Commercial sector</t>
    </r>
    <r>
      <rPr>
        <sz val="11"/>
        <color indexed="8"/>
        <rFont val="Arial"/>
        <family val="2"/>
      </rPr>
      <t xml:space="preserve"> </t>
    </r>
    <r>
      <rPr>
        <i/>
        <sz val="11"/>
        <color indexed="8"/>
        <rFont val="Arial"/>
        <family val="2"/>
      </rPr>
      <t>(for example: pharmacy associations, manufacturers, etc.)</t>
    </r>
  </si>
  <si>
    <t>Ghana Registered Midwives Association, Ghana Registered Nurses Association, Society of Private Medical and Dental Practitioners, Pharmaceutical Society of Ghana, Ghana Medical Association</t>
  </si>
  <si>
    <t>UNAIDS, UNFPA, WHO</t>
  </si>
  <si>
    <r>
      <t xml:space="preserve">f. Ministry of Health </t>
    </r>
    <r>
      <rPr>
        <i/>
        <sz val="11"/>
        <color indexed="8"/>
        <rFont val="Arial"/>
        <family val="2"/>
      </rPr>
      <t>(for example: logistics, reproductive health, family planning, maternal and child health, HIV/AIDS, pharmacy units, etc.)</t>
    </r>
  </si>
  <si>
    <t>Central Medical Stores (CMS)</t>
  </si>
  <si>
    <t>Ministry of Finance and Economic Planning (Health Desk Officer)</t>
  </si>
  <si>
    <r>
      <t xml:space="preserve">i. Other </t>
    </r>
    <r>
      <rPr>
        <i/>
        <sz val="11"/>
        <color indexed="8"/>
        <rFont val="Arial"/>
        <family val="2"/>
      </rPr>
      <t>(for example: partners)</t>
    </r>
  </si>
  <si>
    <r>
      <t>A3. How many times did the committee meet during the last year? (0, 1-2, 3-5, or 6+)  (</t>
    </r>
    <r>
      <rPr>
        <i/>
        <sz val="12"/>
        <color indexed="8"/>
        <rFont val="Arial"/>
        <family val="2"/>
      </rPr>
      <t>Please select from the dropdown.)</t>
    </r>
  </si>
  <si>
    <r>
      <t xml:space="preserve">A4. Does the committee have legal status? </t>
    </r>
    <r>
      <rPr>
        <i/>
        <sz val="12"/>
        <color indexed="8"/>
        <rFont val="Arial"/>
        <family val="2"/>
      </rPr>
      <t xml:space="preserve"> (Please select from the dropdown.) </t>
    </r>
    <r>
      <rPr>
        <sz val="12"/>
        <color indexed="8"/>
        <rFont val="Arial"/>
        <family val="2"/>
      </rPr>
      <t xml:space="preserve">                                 </t>
    </r>
  </si>
  <si>
    <r>
      <t>A5. Is there a Contraceptive Security "champion"?</t>
    </r>
    <r>
      <rPr>
        <i/>
        <sz val="10"/>
        <color indexed="8"/>
        <rFont val="Arial"/>
        <family val="2"/>
      </rPr>
      <t xml:space="preserve"> </t>
    </r>
    <r>
      <rPr>
        <i/>
        <sz val="11"/>
        <color indexed="8"/>
        <rFont val="Arial"/>
        <family val="2"/>
      </rPr>
      <t>(someone who consistently brings up and advocates for contraceptive supplies)</t>
    </r>
  </si>
  <si>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</si>
  <si>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'11-'12)</t>
    </r>
  </si>
  <si>
    <r>
      <t>Who conducted the forecast/
quantification?</t>
    </r>
    <r>
      <rPr>
        <i/>
        <sz val="10"/>
        <color indexed="8"/>
        <rFont val="Arial"/>
        <family val="2"/>
      </rPr>
      <t xml:space="preserve"> </t>
    </r>
    <r>
      <rPr>
        <i/>
        <sz val="11"/>
        <color indexed="8"/>
        <rFont val="Arial"/>
        <family val="2"/>
      </rPr>
      <t>(Specify organizations.)</t>
    </r>
  </si>
  <si>
    <r>
      <t xml:space="preserve">B4. Is there a government budget line item specifically for the procurement of contraceptives?  </t>
    </r>
    <r>
      <rPr>
        <i/>
        <sz val="12"/>
        <color indexed="8"/>
        <rFont val="Arial"/>
        <family val="2"/>
      </rPr>
      <t>(Please select from the dropdown list.)</t>
    </r>
  </si>
  <si>
    <r>
      <t xml:space="preserve">B6. Please complete the table below regarding </t>
    </r>
    <r>
      <rPr>
        <b/>
        <u/>
        <sz val="12"/>
        <color indexed="8"/>
        <rFont val="Arial"/>
        <family val="2"/>
      </rPr>
      <t>government allocations</t>
    </r>
    <r>
      <rPr>
        <sz val="12"/>
        <color indexed="8"/>
        <rFont val="Arial"/>
        <family val="2"/>
      </rPr>
      <t xml:space="preserve"> for contraceptive procurement.</t>
    </r>
  </si>
  <si>
    <r>
      <t xml:space="preserve">Amount allocated 
</t>
    </r>
    <r>
      <rPr>
        <i/>
        <sz val="12"/>
        <color indexed="8"/>
        <rFont val="Arial"/>
        <family val="2"/>
      </rPr>
      <t>(in USD)</t>
    </r>
  </si>
  <si>
    <r>
      <t>Time period during which allocations were supposed to be spent</t>
    </r>
    <r>
      <rPr>
        <sz val="12"/>
        <color indexed="8"/>
        <rFont val="Arial"/>
        <family val="2"/>
      </rPr>
      <t xml:space="preserve"> 
(mm/yy-mm/yy)
</t>
    </r>
    <r>
      <rPr>
        <i/>
        <sz val="11"/>
        <color indexed="8"/>
        <rFont val="Arial"/>
        <family val="2"/>
      </rPr>
      <t>(should ideally be the most recent
complete fiscal year)</t>
    </r>
  </si>
  <si>
    <r>
      <t>Data source</t>
    </r>
    <r>
      <rPr>
        <i/>
        <sz val="12"/>
        <color indexed="8"/>
        <rFont val="Arial"/>
        <family val="2"/>
      </rPr>
      <t xml:space="preserve"> 
</t>
    </r>
    <r>
      <rPr>
        <i/>
        <sz val="11"/>
        <color indexed="8"/>
        <rFont val="Arial"/>
        <family val="2"/>
      </rPr>
      <t>(for example: Ministry records)</t>
    </r>
  </si>
  <si>
    <t>Ministry records</t>
  </si>
  <si>
    <r>
      <t xml:space="preserve">c. 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</si>
  <si>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B7. Were government funds </t>
    </r>
    <r>
      <rPr>
        <b/>
        <i/>
        <sz val="14"/>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indexed="8"/>
        <rFont val="Arial"/>
        <family val="2"/>
      </rPr>
      <t xml:space="preserve">
</t>
    </r>
    <r>
      <rPr>
        <i/>
        <sz val="11"/>
        <color indexed="8"/>
        <rFont val="Arial"/>
        <family val="2"/>
      </rPr>
      <t xml:space="preserve">*(This can include cases where the Ministry funded contraceptive supply for NGOs or social marketing.)
</t>
    </r>
  </si>
  <si>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'11-'12).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</si>
  <si>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r>
      <t xml:space="preserve">Source of </t>
    </r>
    <r>
      <rPr>
        <b/>
        <i/>
        <u/>
        <sz val="12"/>
        <color indexed="8"/>
        <rFont val="Arial"/>
        <family val="2"/>
      </rPr>
      <t>government</t>
    </r>
    <r>
      <rPr>
        <u/>
        <sz val="12"/>
        <color indexed="8"/>
        <rFont val="Arial"/>
        <family val="2"/>
      </rPr>
      <t xml:space="preserve"> funds </t>
    </r>
    <r>
      <rPr>
        <b/>
        <i/>
        <u/>
        <sz val="14"/>
        <color indexed="8"/>
        <rFont val="Arial"/>
        <family val="2"/>
      </rPr>
      <t>spent</t>
    </r>
    <r>
      <rPr>
        <u/>
        <sz val="12"/>
        <color indexed="8"/>
        <rFont val="Arial"/>
        <family val="2"/>
      </rPr>
      <t xml:space="preserve"> on contraceptive procurement</t>
    </r>
  </si>
  <si>
    <r>
      <t xml:space="preserve">Was this source used?
</t>
    </r>
    <r>
      <rPr>
        <i/>
        <sz val="11"/>
        <color indexed="8"/>
        <rFont val="Arial"/>
        <family val="2"/>
      </rPr>
      <t>(Y/N)</t>
    </r>
  </si>
  <si>
    <r>
      <t xml:space="preserve">Amount spent 
</t>
    </r>
    <r>
      <rPr>
        <i/>
        <sz val="12"/>
        <color indexed="8"/>
        <rFont val="Arial"/>
        <family val="2"/>
      </rPr>
      <t>(in USD)</t>
    </r>
  </si>
  <si>
    <r>
      <t>Time period</t>
    </r>
    <r>
      <rPr>
        <sz val="12"/>
        <color indexed="8"/>
        <rFont val="Arial"/>
        <family val="2"/>
      </rPr>
      <t xml:space="preserve"> (mm/yy-mm/yy)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</si>
  <si>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Contraceptive Procurement Table, PipeLine, etc.)</t>
    </r>
  </si>
  <si>
    <r>
      <t xml:space="preserve">a. Internally generated funds </t>
    </r>
    <r>
      <rPr>
        <b/>
        <u/>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</si>
  <si>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</si>
  <si>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b. Total of all other government funds </t>
    </r>
    <r>
      <rPr>
        <b/>
        <u/>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</si>
  <si>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</si>
  <si>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c. TOTAL government funds </t>
    </r>
    <r>
      <rPr>
        <b/>
        <u/>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</si>
  <si>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'11-'12).
</t>
    </r>
  </si>
  <si>
    <r>
      <t xml:space="preserve">Source of </t>
    </r>
    <r>
      <rPr>
        <b/>
        <i/>
        <u/>
        <sz val="12"/>
        <color indexed="8"/>
        <rFont val="Arial"/>
        <family val="2"/>
      </rPr>
      <t>donations</t>
    </r>
    <r>
      <rPr>
        <u/>
        <sz val="12"/>
        <color indexed="8"/>
        <rFont val="Arial"/>
        <family val="2"/>
      </rPr>
      <t xml:space="preserve"> of contraceptives for the public sector</t>
    </r>
    <r>
      <rPr>
        <sz val="12"/>
        <color indexed="8"/>
        <rFont val="Arial"/>
        <family val="2"/>
      </rPr>
      <t>*</t>
    </r>
    <r>
      <rPr>
        <u/>
        <sz val="12"/>
        <color indexed="8"/>
        <rFont val="Arial"/>
        <family val="2"/>
      </rPr>
      <t xml:space="preserve">
</t>
    </r>
    <r>
      <rPr>
        <i/>
        <sz val="10"/>
        <color indexed="8"/>
        <rFont val="Arial"/>
        <family val="2"/>
      </rPr>
      <t>*This can include cases where donors provide products to the Ministry for NGOs or social marketing.</t>
    </r>
  </si>
  <si>
    <r>
      <t xml:space="preserve">Was this a source?
</t>
    </r>
    <r>
      <rPr>
        <i/>
        <sz val="11"/>
        <color indexed="8"/>
        <rFont val="Arial"/>
        <family val="2"/>
      </rPr>
      <t>(Y/N)</t>
    </r>
  </si>
  <si>
    <r>
      <t>Amount of money spent</t>
    </r>
    <r>
      <rPr>
        <sz val="12"/>
        <color indexed="8"/>
        <rFont val="Arial"/>
        <family val="2"/>
      </rPr>
      <t xml:space="preserve"> on these procurements </t>
    </r>
    <r>
      <rPr>
        <u/>
        <sz val="12"/>
        <color indexed="8"/>
        <rFont val="Arial"/>
        <family val="2"/>
      </rPr>
      <t xml:space="preserve">
</t>
    </r>
    <r>
      <rPr>
        <i/>
        <sz val="12"/>
        <color indexed="8"/>
        <rFont val="Arial"/>
        <family val="2"/>
      </rPr>
      <t>(in USD)</t>
    </r>
  </si>
  <si>
    <r>
      <t xml:space="preserve">Time period </t>
    </r>
    <r>
      <rPr>
        <sz val="12"/>
        <color indexed="8"/>
        <rFont val="Arial"/>
        <family val="2"/>
      </rPr>
      <t xml:space="preserve">(mm/yy-mm/yy)
</t>
    </r>
    <r>
      <rPr>
        <i/>
        <sz val="11"/>
        <color indexed="8"/>
        <rFont val="Arial"/>
        <family val="2"/>
      </rPr>
      <t>(should be the same for all sources of funds &amp; ideally be the most recent
complete fiscal year)</t>
    </r>
  </si>
  <si>
    <r>
      <t>Data source</t>
    </r>
    <r>
      <rPr>
        <i/>
        <sz val="10"/>
        <color indexed="8"/>
        <rFont val="Arial"/>
        <family val="2"/>
      </rPr>
      <t xml:space="preserve"> 
</t>
    </r>
    <r>
      <rPr>
        <i/>
        <sz val="11"/>
        <color indexed="8"/>
        <rFont val="Arial"/>
        <family val="2"/>
      </rPr>
      <t>(for example:  Donor records, Contraceptive Procurement Table, PipeLine, RHInterchange, etc.</t>
    </r>
    <r>
      <rPr>
        <b/>
        <i/>
        <sz val="11"/>
        <rFont val="Arial"/>
        <family val="2"/>
      </rPr>
      <t/>
    </r>
  </si>
  <si>
    <r>
      <t xml:space="preserve">b. Global Fund grants used to procure </t>
    </r>
    <r>
      <rPr>
        <u/>
        <sz val="12"/>
        <color indexed="8"/>
        <rFont val="Arial"/>
        <family val="2"/>
      </rPr>
      <t>condoms</t>
    </r>
  </si>
  <si>
    <r>
      <t xml:space="preserve">c. Global Fund grants used to procure </t>
    </r>
    <r>
      <rPr>
        <u/>
        <sz val="12"/>
        <color indexed="8"/>
        <rFont val="Arial"/>
        <family val="2"/>
      </rPr>
      <t>contraceptives besides condoms</t>
    </r>
  </si>
  <si>
    <r>
      <t xml:space="preserve">d. 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</si>
  <si>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t xml:space="preserve">B10. </t>
    </r>
    <r>
      <rPr>
        <b/>
        <sz val="12"/>
        <color indexed="8"/>
        <rFont val="Arial"/>
        <family val="2"/>
      </rPr>
      <t xml:space="preserve">Government share of funds spent on contraceptive procurement for the public sector </t>
    </r>
    <r>
      <rPr>
        <sz val="12"/>
        <color indexed="8"/>
        <rFont val="Arial"/>
        <family val="2"/>
      </rPr>
      <t xml:space="preserve">- 
Of the total amount spent on contraceptives for the public sector in the most recent complete fiscal year (including government and donor funds), what percent was covered by government funds </t>
    </r>
    <r>
      <rPr>
        <i/>
        <sz val="11"/>
        <color indexed="8"/>
        <rFont val="Arial"/>
        <family val="2"/>
      </rPr>
      <t>(including internally generated funds, basket funds, World Bank credits or loans, and other funds given to the government)</t>
    </r>
    <r>
      <rPr>
        <sz val="11"/>
        <color indexed="8"/>
        <rFont val="Arial"/>
        <family val="2"/>
      </rPr>
      <t xml:space="preserve">? </t>
    </r>
    <r>
      <rPr>
        <sz val="12"/>
        <color indexed="8"/>
        <rFont val="Arial"/>
        <family val="2"/>
      </rPr>
      <t xml:space="preserve">
</t>
    </r>
    <r>
      <rPr>
        <b/>
        <sz val="12"/>
        <color indexed="8"/>
        <rFont val="Arial"/>
        <family val="2"/>
      </rPr>
      <t>This will auto-calculate.</t>
    </r>
    <r>
      <rPr>
        <i/>
        <sz val="10"/>
        <color indexed="8"/>
        <rFont val="Arial"/>
        <family val="2"/>
      </rPr>
      <t xml:space="preserve"> </t>
    </r>
    <r>
      <rPr>
        <i/>
        <sz val="11"/>
        <color indexed="8"/>
        <rFont val="Arial"/>
        <family val="2"/>
      </rPr>
      <t>(It contains the following formula: Total government spending (question B8c) / Grand total of all spending for public sector contraceptives from the government and donors (questions B8c+B9d))</t>
    </r>
  </si>
  <si>
    <r>
      <t xml:space="preserve">B12. </t>
    </r>
    <r>
      <rPr>
        <b/>
        <sz val="12"/>
        <color indexed="8"/>
        <rFont val="Arial"/>
        <family val="2"/>
      </rPr>
      <t>Total expenditures on public sector contraceptives as percent of amount that needed to be procured</t>
    </r>
    <r>
      <rPr>
        <sz val="12"/>
        <color indexed="8"/>
        <rFont val="Arial"/>
        <family val="2"/>
      </rPr>
      <t xml:space="preserve"> -
Of the estimated value of the contraceptives needed to be procured for the public sector for the most recent complete fiscal year, what percent was provided by any source (whether government or donor)? 
</t>
    </r>
    <r>
      <rPr>
        <b/>
        <sz val="12"/>
        <color indexed="8"/>
        <rFont val="Arial"/>
        <family val="2"/>
      </rPr>
      <t>This will auto-calculate.</t>
    </r>
    <r>
      <rPr>
        <b/>
        <sz val="11"/>
        <color indexed="8"/>
        <rFont val="Arial"/>
        <family val="2"/>
      </rPr>
      <t xml:space="preserve"> </t>
    </r>
    <r>
      <rPr>
        <sz val="11"/>
        <color indexed="8"/>
        <rFont val="Arial"/>
        <family val="2"/>
      </rPr>
      <t>(</t>
    </r>
    <r>
      <rPr>
        <i/>
        <sz val="11"/>
        <color indexed="8"/>
        <rFont val="Arial"/>
        <family val="2"/>
      </rPr>
      <t>It contains the following formula: Grand total of all spending for public sector contraceptives from the government and donors (questions B8c+B9d) / Value of estimated need for procurement (question B2))</t>
    </r>
  </si>
  <si>
    <r>
      <t xml:space="preserve">B14. If the government financed any contraceptive procurement in the most recent complete fiscal year, which entity conducted the procurement(s)? </t>
    </r>
    <r>
      <rPr>
        <i/>
        <sz val="12"/>
        <color indexed="8"/>
        <rFont val="Arial"/>
        <family val="2"/>
      </rPr>
      <t>(Please select from the dropdown.)</t>
    </r>
  </si>
  <si>
    <r>
      <t xml:space="preserve">C1. Are the following contraceptive methods offered through the commercial sector, public sector, NGOs, or social marketing? </t>
    </r>
    <r>
      <rPr>
        <i/>
        <sz val="11"/>
        <color indexed="8"/>
        <rFont val="Arial"/>
        <family val="2"/>
      </rPr>
      <t xml:space="preserve">(Please indicate which methods are </t>
    </r>
    <r>
      <rPr>
        <i/>
        <u/>
        <sz val="11"/>
        <color indexed="8"/>
        <rFont val="Arial"/>
        <family val="2"/>
      </rPr>
      <t>intended</t>
    </r>
    <r>
      <rPr>
        <i/>
        <sz val="11"/>
        <color indexed="8"/>
        <rFont val="Arial"/>
        <family val="2"/>
      </rPr>
      <t xml:space="preserve"> to be offered, not whether the method is currently in stock.) 
</t>
    </r>
    <r>
      <rPr>
        <i/>
        <sz val="12"/>
        <color indexed="8"/>
        <rFont val="Arial"/>
        <family val="2"/>
      </rPr>
      <t>(Please select from the dropdown list.)</t>
    </r>
  </si>
  <si>
    <r>
      <t>a. Combined oral contraceptives</t>
    </r>
    <r>
      <rPr>
        <sz val="11"/>
        <color indexed="8"/>
        <rFont val="Arial"/>
        <family val="2"/>
      </rPr>
      <t xml:space="preserve"> </t>
    </r>
    <r>
      <rPr>
        <i/>
        <sz val="11"/>
        <color indexed="8"/>
        <rFont val="Arial"/>
        <family val="2"/>
      </rPr>
      <t>(estrogen + progestin - for  example, LoFemenol, Microgynon)</t>
    </r>
  </si>
  <si>
    <r>
      <t>b. Progestin-only pills</t>
    </r>
    <r>
      <rPr>
        <i/>
        <sz val="11"/>
        <color indexed="8"/>
        <rFont val="Arial"/>
        <family val="2"/>
      </rPr>
      <t xml:space="preserve"> (for example, Ovrette, Microlut)</t>
    </r>
  </si>
  <si>
    <r>
      <t>c. Injectables</t>
    </r>
    <r>
      <rPr>
        <sz val="11"/>
        <color indexed="8"/>
        <rFont val="Arial"/>
        <family val="2"/>
      </rPr>
      <t xml:space="preserve"> </t>
    </r>
    <r>
      <rPr>
        <i/>
        <sz val="11"/>
        <color indexed="8"/>
        <rFont val="Arial"/>
        <family val="2"/>
      </rPr>
      <t>(for example, DepoProvera, Noristerat)</t>
    </r>
  </si>
  <si>
    <r>
      <t xml:space="preserve">d. Implants </t>
    </r>
    <r>
      <rPr>
        <i/>
        <sz val="11"/>
        <color indexed="8"/>
        <rFont val="Arial"/>
        <family val="2"/>
      </rPr>
      <t>(for example, Jadelle, Implanon)</t>
    </r>
  </si>
  <si>
    <r>
      <t xml:space="preserve">e. Intrauterine devices (IUDs) </t>
    </r>
    <r>
      <rPr>
        <i/>
        <sz val="11"/>
        <color indexed="8"/>
        <rFont val="Arial"/>
        <family val="2"/>
      </rPr>
      <t>(for example, Optima Copper T)</t>
    </r>
  </si>
  <si>
    <r>
      <t xml:space="preserve">h. Emergency contraceptive pills </t>
    </r>
    <r>
      <rPr>
        <i/>
        <sz val="11"/>
        <color indexed="8"/>
        <rFont val="Arial"/>
        <family val="2"/>
      </rPr>
      <t>(for example, Postinor)</t>
    </r>
  </si>
  <si>
    <r>
      <t>i. Long-acting permanent method for males</t>
    </r>
    <r>
      <rPr>
        <sz val="10"/>
        <color indexed="8"/>
        <rFont val="Arial"/>
        <family val="2"/>
      </rPr>
      <t xml:space="preserve"> </t>
    </r>
    <r>
      <rPr>
        <sz val="11"/>
        <color indexed="8"/>
        <rFont val="Arial"/>
        <family val="2"/>
      </rPr>
      <t>(</t>
    </r>
    <r>
      <rPr>
        <i/>
        <sz val="11"/>
        <color indexed="8"/>
        <rFont val="Arial"/>
        <family val="2"/>
      </rPr>
      <t>vasectomy)</t>
    </r>
  </si>
  <si>
    <r>
      <t>j. Long-acting permanent method for females</t>
    </r>
    <r>
      <rPr>
        <i/>
        <sz val="11"/>
        <color indexed="8"/>
        <rFont val="Arial"/>
        <family val="2"/>
      </rPr>
      <t xml:space="preserve"> (tubal ligation)</t>
    </r>
  </si>
  <si>
    <r>
      <t xml:space="preserve">l. Other contraceptive methods - specify 
</t>
    </r>
    <r>
      <rPr>
        <i/>
        <sz val="11"/>
        <color indexed="8"/>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</si>
  <si>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indexed="8"/>
        <rFont val="Arial"/>
        <family val="2"/>
      </rPr>
      <t>(Please select from the dropdown list.)</t>
    </r>
  </si>
  <si>
    <r>
      <t xml:space="preserve">Years Covered </t>
    </r>
    <r>
      <rPr>
        <i/>
        <u/>
        <sz val="11"/>
        <color indexed="8"/>
        <rFont val="Arial"/>
        <family val="2"/>
      </rPr>
      <t>(including strategy updates)</t>
    </r>
  </si>
  <si>
    <t>Ghana National Reproductive Health Commodity Security Strategy</t>
  </si>
  <si>
    <t>2011-2016</t>
  </si>
  <si>
    <t>All sectors</t>
  </si>
  <si>
    <r>
      <t xml:space="preserve">D3. Are there policies that </t>
    </r>
    <r>
      <rPr>
        <u/>
        <sz val="12"/>
        <color indexed="8"/>
        <rFont val="Arial"/>
        <family val="2"/>
      </rPr>
      <t>hinder</t>
    </r>
    <r>
      <rPr>
        <sz val="12"/>
        <color indexed="8"/>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</si>
  <si>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indexed="8"/>
        <rFont val="Arial"/>
        <family val="2"/>
      </rPr>
      <t>enable</t>
    </r>
    <r>
      <rPr>
        <sz val="12"/>
        <color indexed="8"/>
        <rFont val="Arial"/>
        <family val="2"/>
      </rPr>
      <t xml:space="preserve"> the private sector (commercial sector, NGOs, or social marketing) to provide contraceptive methods?</t>
    </r>
  </si>
  <si>
    <t>Inclusion of contraceptives on the Essential Medicines List and the registration policies enacted by the Food and Drug Board permit contraceptive registration and sale by brand.</t>
  </si>
  <si>
    <r>
      <t xml:space="preserve">D8. Are there charges* to the client in the public sector for family planning:
</t>
    </r>
    <r>
      <rPr>
        <sz val="11"/>
        <color indexed="8"/>
        <rFont val="Arial"/>
        <family val="2"/>
      </rPr>
      <t>*</t>
    </r>
    <r>
      <rPr>
        <i/>
        <sz val="11"/>
        <color indexed="8"/>
        <rFont val="Arial"/>
        <family val="2"/>
      </rPr>
      <t>(This question refers to charges by policy, not under-the-table charges.)</t>
    </r>
    <r>
      <rPr>
        <sz val="12"/>
        <color indexed="8"/>
        <rFont val="Arial"/>
        <family val="2"/>
      </rPr>
      <t xml:space="preserve">
</t>
    </r>
  </si>
  <si>
    <t>Ghana Essential Medicines List</t>
  </si>
  <si>
    <r>
      <t xml:space="preserve">a. What year is the Poverty Reduction Strategy Paper from? </t>
    </r>
    <r>
      <rPr>
        <i/>
        <sz val="10"/>
        <color indexed="8"/>
        <rFont val="Arial"/>
        <family val="2"/>
      </rPr>
      <t>(most recent actual PRSP on IMF's site [not progress or summary report])</t>
    </r>
  </si>
  <si>
    <r>
      <t xml:space="preserve">E1.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</si>
  <si>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j. Time period covered by reports reviewed
</t>
    </r>
    <r>
      <rPr>
        <i/>
        <sz val="11"/>
        <color indexed="8"/>
        <rFont val="Arial"/>
        <family val="2"/>
      </rPr>
      <t xml:space="preserve">(mm/yy - mm/yy) (for example, reports from 01/12-12/12) </t>
    </r>
  </si>
  <si>
    <r>
      <t xml:space="preserve">k. Data source
</t>
    </r>
    <r>
      <rPr>
        <i/>
        <sz val="11"/>
        <color indexed="8"/>
        <rFont val="Arial"/>
        <family val="2"/>
      </rPr>
      <t>(for example: Procurement Planning and Monitoring Report, Logistics Management Information System, periodic physical inventory, warehouse reports)</t>
    </r>
  </si>
  <si>
    <r>
      <t>a. service delivery point level</t>
    </r>
    <r>
      <rPr>
        <i/>
        <sz val="11"/>
        <color indexed="8"/>
        <rFont val="Arial"/>
        <family val="2"/>
      </rPr>
      <t xml:space="preserve"> (i.e., public sector health facilities)</t>
    </r>
  </si>
  <si>
    <r>
      <t xml:space="preserve">b. central level </t>
    </r>
    <r>
      <rPr>
        <i/>
        <sz val="11"/>
        <color indexed="8"/>
        <rFont val="Arial"/>
        <family val="2"/>
      </rPr>
      <t>(i.e., central level warehouse for the public sector)</t>
    </r>
  </si>
  <si>
    <t>Commodity Security group, a sub-group of RH technical committee</t>
  </si>
  <si>
    <t>Marie Stopes International - Yemen (MSI-Y)</t>
  </si>
  <si>
    <t>Yemen Family Care Association and Yamaan (a local NGO franchising from MSI-Y)</t>
  </si>
  <si>
    <t>Deutsche Gesellschaft fur Internationale Zusammenarbeit (GIZ), Embassy of the Kingdom of Netherlands (EKN)</t>
  </si>
  <si>
    <t>Central warehouse</t>
  </si>
  <si>
    <t xml:space="preserve">National Reproductive Health Strategy </t>
  </si>
  <si>
    <t>National Drug List</t>
  </si>
  <si>
    <t>Marie Stopes, ASMO</t>
  </si>
  <si>
    <t>Central Medical Store</t>
  </si>
  <si>
    <t>Import duties are taken as a percentage of total in products for distribution (not cash).</t>
  </si>
  <si>
    <t>Universities</t>
  </si>
  <si>
    <t>2006-2015</t>
  </si>
  <si>
    <t>Country:</t>
  </si>
  <si>
    <t>Director</t>
  </si>
  <si>
    <t>Reproductive Health Commodity Security Committee</t>
  </si>
  <si>
    <t>RHI</t>
  </si>
  <si>
    <t>Spermicide</t>
  </si>
  <si>
    <t>Reproductive Health Commodity Security Strategic Plan</t>
  </si>
  <si>
    <t>John Snow, Inc. (JSI) (Under its USAID funded project, JSI is involved in social marketing of contraceptives in Georgia)</t>
  </si>
  <si>
    <t>John Snow, Inc. (JSI)</t>
  </si>
  <si>
    <t>UNFPA, UNICEF, WHO</t>
  </si>
  <si>
    <t>Don’t know</t>
  </si>
  <si>
    <t>Government funds have never been allocated for contraceptives.</t>
  </si>
  <si>
    <t>RHInterchange</t>
  </si>
  <si>
    <t>National Reproductive Health Strategy</t>
  </si>
  <si>
    <t>2005-2015</t>
  </si>
  <si>
    <t>Commercial sector, social marketing, and NGO</t>
  </si>
  <si>
    <t xml:space="preserve">Not applicable, there is no public sector </t>
  </si>
  <si>
    <t>Doctor must prescribe and the commodity should be dispensed or sold by pharmacists in the pharmacy</t>
  </si>
  <si>
    <t>Insurance company lists</t>
  </si>
  <si>
    <t>Population Services International (PSI)</t>
  </si>
  <si>
    <t>CIMAS Healthcare (medical insurance and health services provider)</t>
  </si>
  <si>
    <t>USAID, DFID</t>
  </si>
  <si>
    <t>MoHCW Reproductive Health Unit, Logistics Unit of the Directorate of Pharmacy Services, Zimbabwe National Family Planning Council (ZNFPC)</t>
  </si>
  <si>
    <t>NatPharm</t>
  </si>
  <si>
    <t>Medicines Control Authority of Zimbabwe, Crown Agents Zimbabwe, USAID | DELIVER PROJECT</t>
  </si>
  <si>
    <t>ZNFPC</t>
  </si>
  <si>
    <t>Executive Director</t>
  </si>
  <si>
    <t>It is not clear if and how much internally generated funds were spent on contraceptives not distributed through the Delivery Team Topping Up (DTTU) system. All contraceptives distributed through DTTU are funded by DFID, USAID, and UNFPA.</t>
  </si>
  <si>
    <t>DTTU TOP UP database and supplier prices</t>
  </si>
  <si>
    <t>1. Data includes products distributed through DTTU (male and female condoms, Secure, Control, Petogen and Jadelle). 2. Value based on quantity of product distributed to clients (consumption) multiplied by landed unit cost.</t>
  </si>
  <si>
    <t>Contraceptives donated by DFID, male and female condoms donated by USAID</t>
  </si>
  <si>
    <t>Reproductive Health Commodity Security Strategy</t>
  </si>
  <si>
    <t>The private sector is allowed to provide contraceptive methods as long as they meet the applicable regulatory requirements in terms of approval of premises and service providers.</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</si>
  <si>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</si>
  <si>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</si>
  <si>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</si>
  <si>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Society for Family Health</t>
  </si>
  <si>
    <t>Global Fund, DFID, USAID</t>
  </si>
  <si>
    <t>Medical Stores Limited (MSL) - Central Warehouse</t>
  </si>
  <si>
    <t>Ministry of Finance and National Planning</t>
  </si>
  <si>
    <t>MCH Specialist</t>
  </si>
  <si>
    <t>PipeLine</t>
  </si>
  <si>
    <t>Reproductive Health Commodity Security</t>
  </si>
  <si>
    <t>Essential Medicines List</t>
  </si>
  <si>
    <t>Family Planning Logistics Committee</t>
  </si>
  <si>
    <t>UNFPA, USAID, GFATM</t>
  </si>
  <si>
    <t>USAID | DELIVER PROJECT</t>
  </si>
  <si>
    <t>USAID and UNFPA</t>
  </si>
  <si>
    <t>None</t>
  </si>
  <si>
    <r>
      <rPr>
        <i/>
        <sz val="12"/>
        <rFont val="Arial"/>
        <family val="2"/>
      </rPr>
      <t>Liste National des Medicaments Essentiel</t>
    </r>
    <r>
      <rPr>
        <sz val="12"/>
        <rFont val="Arial"/>
        <family val="2"/>
      </rPr>
      <t xml:space="preserve"> (National Essential Medicines List)</t>
    </r>
  </si>
  <si>
    <t>GreenStar Social Marketing, Pakistan</t>
  </si>
  <si>
    <t>Family Planning Association of Pakistan</t>
  </si>
  <si>
    <t>Ministry of Health is devolved under 18th Constitutional Amendment. Its functions are devolved to provinces. The RHCS committee has the provincial secretaries as members.</t>
  </si>
  <si>
    <t>NGO, social marketing, and commercial sectors</t>
  </si>
  <si>
    <t>1. High political will; 2. Exemption from all duties creates a conducive environment for producers like ZAFA and Schering and; 3. Over the counter availability</t>
  </si>
  <si>
    <t xml:space="preserve">All provincial departments of health provide contraceptives free of charge. All population welfare departments charge a nominal fee for contraceptive services. </t>
  </si>
  <si>
    <t>Logistics Management Information System</t>
  </si>
  <si>
    <t>Planned Parenthood Association of Ghana (PPAG), Marie Stopes International Ghana (MSIG), Christian Health Association of Ghana</t>
  </si>
  <si>
    <t>USAID, UNFPA, EU, DANIDA, DfID, WHO, WAHO</t>
  </si>
  <si>
    <t>UNFPA, WHO, UNICEF</t>
  </si>
  <si>
    <t>Contraceptive Self-Reliance (CSR) Technical Working Group</t>
  </si>
  <si>
    <t>Family Planning Organization of the Philippines, League of Municipalities, DKT Philippines</t>
  </si>
  <si>
    <t>Philippine NGO Council, Family Planning Organization of the Philippines, League of Municipalities, Union of Local Authorities of the Philippines, League of Cities, Likhaan, FriendlyCare, Philippine Legislators Committee on Population and Development</t>
  </si>
  <si>
    <t>Department of Health</t>
  </si>
  <si>
    <t>Secretary of Health</t>
  </si>
  <si>
    <t>DOH Procurement Plan</t>
  </si>
  <si>
    <t>DOH Expenditure Tracking System</t>
  </si>
  <si>
    <t xml:space="preserve"> Spermicide</t>
  </si>
  <si>
    <t>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t>
  </si>
  <si>
    <t>2004 to date</t>
  </si>
  <si>
    <t>All sectors - however, if an NGO has obtained a tax exemption, the payment of taxes and duties may be waived. The DOH pays for taxes and duties for donations and social marketing.</t>
  </si>
  <si>
    <t>Policy on Public-Private Partnership specified under the DOH Administrative Order 2006-08, signed in May 2006, which describes the guidelines on public-private collaboration in delivery of health services, including family planning for women of reproductive age.</t>
  </si>
  <si>
    <t>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t>
  </si>
  <si>
    <t xml:space="preserve">Phil National Drug Formulary 7th Edition 2008 (current) </t>
  </si>
  <si>
    <t>IUDs and Cycle Beads are included in the DOH's Bureau of Health Devices and Technology list.</t>
  </si>
  <si>
    <t>Coordination Committee of Reproductive Health Partners</t>
  </si>
  <si>
    <t>PSI</t>
  </si>
  <si>
    <t>L'Association Burundaise pour le Bien être Familial (ABUBEF), Centre SERUKA, Handicap International, Medecins San Frontieres (MSF), Pathfinder International, World Vision Burundi, Catholic Organisation for Relief &amp; Development Aid (CORDAID)</t>
  </si>
  <si>
    <t>Global Fund</t>
  </si>
  <si>
    <t>The National Reproductive Health Program</t>
  </si>
  <si>
    <t>Records from the National Reproductive Health Program</t>
  </si>
  <si>
    <t>Taxes</t>
  </si>
  <si>
    <t>Public Procurement Service (a department of the Ministry of Finance)</t>
  </si>
  <si>
    <t>Strategic Plan for Reproductive Health (2013-2015)</t>
  </si>
  <si>
    <t>2013-2015</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</si>
  <si>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</si>
  <si>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</si>
  <si>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</si>
  <si>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 xml:space="preserve"> </t>
  </si>
  <si>
    <t>Family Planning Technical Working Group (FPTWG)</t>
  </si>
  <si>
    <t>DKT</t>
  </si>
  <si>
    <t xml:space="preserve">Family Guidance Association of Ethiopia, Marie Stopes International Ethiopia, Integrated Family Health Programs, Engender Health, Ipas, Population Council, Family Health International, Consortium of Reproductive Health Association Ethiopia (CORHA) </t>
  </si>
  <si>
    <t>USAID, Packard Foundation</t>
  </si>
  <si>
    <t>UNFPA, WHO</t>
  </si>
  <si>
    <t>Population Department of Ministry of Finance and Economic Development (MOFED)</t>
  </si>
  <si>
    <t xml:space="preserve">The FMOH and PFSA with the technical assistance from the USAID | DELIVER PROJECT </t>
  </si>
  <si>
    <t xml:space="preserve">Health Extension Workers are allowed to insert the one-rod implant (Implanon). Pharmacists, pharmacy technicians, and druggists are allowed to dispense oral pills, emergency pills, and male and/or female condoms in retail outlets. </t>
  </si>
  <si>
    <t xml:space="preserve">D11. Name of the list(s)
</t>
  </si>
  <si>
    <t xml:space="preserve"> Essential Medicine List (EML)</t>
  </si>
  <si>
    <t xml:space="preserve">D13.  Information on country's Poverty Reduction Strategy Paper (PRSP)
</t>
  </si>
  <si>
    <t xml:space="preserve">E3. Are stockouts a large problem in your country at the following levels? (i.e., Are they common or do they tend to last for a long time?)
</t>
  </si>
  <si>
    <t>UNFPA, UNICEF</t>
  </si>
  <si>
    <t>MoH Department of Family Health (Chair), Directorate of Pharmacy</t>
  </si>
  <si>
    <t>Commercial sector only</t>
  </si>
  <si>
    <t>The Family Planning Norms Manual describing how to provide FP services</t>
  </si>
  <si>
    <t>Fees are waived for people who cannot afford the services.</t>
  </si>
  <si>
    <t>04/12-03/13</t>
  </si>
  <si>
    <t>Comments:</t>
  </si>
  <si>
    <t>Pharmacist</t>
  </si>
  <si>
    <t>Country: Kenya</t>
  </si>
  <si>
    <t>Population Services International</t>
  </si>
  <si>
    <t>USAID, KfW, DFID, World Bank</t>
  </si>
  <si>
    <t>Kenya Essential Medicines List 2010</t>
  </si>
  <si>
    <t>KEMSA monthly stock reports</t>
  </si>
  <si>
    <t>Planned Parenthood Association of Liberia</t>
  </si>
  <si>
    <t>National Drug Service (NDS)</t>
  </si>
  <si>
    <t xml:space="preserve">Population Policy Coordination Unit (PPCU)  </t>
  </si>
  <si>
    <t xml:space="preserve">The Pharmacy Law regulates the movement and use of medicines, which include contraceptives. In order for the private sector to provide contraceptives, they must apply and be accredited by the Ministry of Health. </t>
  </si>
  <si>
    <t>National Therapeutic Guidelines for Liberia and Essential Medicine List</t>
  </si>
  <si>
    <t>UNFPA, USAID</t>
  </si>
  <si>
    <t>SALAMA (national essential drug store/purchasing agency)</t>
  </si>
  <si>
    <t>NGOs, social marketing, and commercial sectors</t>
  </si>
  <si>
    <t>Taxes = 20%  and duties = 20% - 40%</t>
  </si>
  <si>
    <t>Reproductive Health Commodity Security Coordinating Committee</t>
  </si>
  <si>
    <t>Banja la Mtsogolo (BLM), Christian Health Association of Malawi (CHAM), Family Planning Association of Malawi (FPAM), EngenderHealth</t>
  </si>
  <si>
    <t>Association of Private Practitioners</t>
  </si>
  <si>
    <t>Health Technical Support Services, Reproductive Health Unit (RHU), Department of Nursing, Planning Department</t>
  </si>
  <si>
    <t>Central Medical Stores</t>
  </si>
  <si>
    <t>Both Ministries (but have not attended any meeting so far)</t>
  </si>
  <si>
    <t>National AIDS Commission, Save the Children, Malawi Health Equity Network, Clinton Health Access</t>
  </si>
  <si>
    <t>Sexual and Reproductive Health and Rights Strategy</t>
  </si>
  <si>
    <t>Malawi Essential Medicines List (MEML)</t>
  </si>
  <si>
    <t xml:space="preserve">D12. Notes about the list(s)
</t>
  </si>
  <si>
    <t xml:space="preserve">F. Please note any overall comments about challenges and/or successes with contraceptive security in your country.
</t>
  </si>
  <si>
    <t>National List of Essential Medicines for Human Medicine</t>
  </si>
  <si>
    <t>Contraceptive Security Working Group</t>
  </si>
  <si>
    <t>Contraceptives Retail Sales (CRS)</t>
  </si>
  <si>
    <t>Family Planning Association of Nepal (FPAN)/IPPF</t>
  </si>
  <si>
    <t>DFID, KfW, USAID, World Bank, AusAID</t>
  </si>
  <si>
    <t>Department of Health Services (DoHS), Family Health Division (FHD), Logistics Management Division (LMD), National Center for AIDS and STD Control (NCASC)</t>
  </si>
  <si>
    <t>National Planning Commission (NPC), Ministry of Finance (MoF)</t>
  </si>
  <si>
    <t>Logistics Management Division/MoHP</t>
  </si>
  <si>
    <t>Pooled funds (World Bank, DFID, AusAID)</t>
  </si>
  <si>
    <t>National Reproductive Health Commodity Security (RHCS) Strategy</t>
  </si>
  <si>
    <t>2007-2011</t>
  </si>
  <si>
    <t>About 1% tax is charged</t>
  </si>
  <si>
    <t>The policy promotes social marketing and NGOs to provide family planning services.</t>
  </si>
  <si>
    <t>Trained Community health worker</t>
  </si>
  <si>
    <t>Pharmacies</t>
  </si>
  <si>
    <t>Trained Doctor/Nurse/Paramedics</t>
  </si>
  <si>
    <t>Trained Doctor</t>
  </si>
  <si>
    <t>National List of Essential Medicines Nepal</t>
  </si>
  <si>
    <t>The overall funding, procurement and supply chain mechanism is working well for contraceptive security in the country.</t>
  </si>
  <si>
    <t>Reproductive Health Commodity Security (RHCS) Stakeholders' Committee</t>
  </si>
  <si>
    <t>Pharmaceutical Society of Nigeria (PSN), Society of Gynaecologists and Obstetricians of Nigeria (SOGON), Nigeria Medical Association</t>
  </si>
  <si>
    <r>
      <t>Family Health Department (FHD),</t>
    </r>
    <r>
      <rPr>
        <sz val="12"/>
        <color rgb="FFFF0000"/>
        <rFont val="Arial"/>
        <family val="2"/>
      </rPr>
      <t xml:space="preserve"> </t>
    </r>
    <r>
      <rPr>
        <sz val="12"/>
        <rFont val="Arial"/>
        <family val="2"/>
      </rPr>
      <t>Food and Drugs Services (FDS), National Agency for Food and Drug Administration and Control (NAFDAC), National Health Insurance Services (NHIS)</t>
    </r>
  </si>
  <si>
    <t>Central Contraceptives Warehouse (CCW)</t>
  </si>
  <si>
    <t>Federal Ministry of Finance and Department of Planning, Research and Statistics</t>
  </si>
  <si>
    <t>National Strategic Plan for Reproductive Health Commodity Security</t>
  </si>
  <si>
    <t>2011-2015</t>
  </si>
  <si>
    <t>Contraceptives service provision protocol; Service providers minimum qualification and skills set; presence of the contraceptives in the Essential Medicines Lists</t>
  </si>
  <si>
    <t>Lowest level provider (likely nurse)</t>
  </si>
  <si>
    <t>Nurse midwife</t>
  </si>
  <si>
    <t>Essential Drugs List - Fifth Revision</t>
  </si>
  <si>
    <t>Family Planning/Reproductive Health Commodity Security Working Group (FPRHCSWG)</t>
  </si>
  <si>
    <t>Uganda Health Marketing Group (UHMG), Program for Accessible Health, Communication and Education (PACE)</t>
  </si>
  <si>
    <t>Marie Stopes Uganda, PACE, Reproductive Health Uganda (RHU), Uganda Protestant Medical Bureau (UPMB)</t>
  </si>
  <si>
    <t>SurgiPharm</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</si>
  <si>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</si>
  <si>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</si>
  <si>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</si>
  <si>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</si>
  <si>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MOH records</t>
  </si>
  <si>
    <t>NMS reported 100% expenditure</t>
  </si>
  <si>
    <t>USAID, UNFPA, DFID</t>
  </si>
  <si>
    <t xml:space="preserve">All sectors are charged a 2% verification fee on imported products by the National Drug Authority (NDA). Uganda Revenue Authority is charging withholding tax on contraceptives and condoms. </t>
  </si>
  <si>
    <t>NDA 2% of FOB value is charged on all pharmaceuticals and Uganda Revenue Authority (URA) 18% and 6% on condoms.</t>
  </si>
  <si>
    <t>Drug shop</t>
  </si>
  <si>
    <t>Essential Medicines, Health and Laboratory Supplies List (EMHLS)</t>
  </si>
  <si>
    <t xml:space="preserve">USAID and UNFPA are invited to participate but are not official members </t>
  </si>
  <si>
    <t xml:space="preserve">UNFPA is invited to participate at the meetings, although it is not an official member </t>
  </si>
  <si>
    <t xml:space="preserve">Ministry of Finance (technical budget analyst) </t>
  </si>
  <si>
    <t>Reproductive health, logistics, HIV program, pharmacy units</t>
  </si>
  <si>
    <t>Social Security, Political and Military Forces</t>
  </si>
  <si>
    <t>Ministry of Health</t>
  </si>
  <si>
    <r>
      <t xml:space="preserve">Contraceptive Security Committee </t>
    </r>
    <r>
      <rPr>
        <i/>
        <sz val="12"/>
        <rFont val="Arial"/>
        <family val="2"/>
      </rPr>
      <t>(Comité DAIA)</t>
    </r>
  </si>
  <si>
    <t>Population Services International (PSI)/Paraguay</t>
  </si>
  <si>
    <t>Chamber of Pharmacists of Paraguay</t>
  </si>
  <si>
    <t>Logistics, Family Planning, and HIV/AIDS</t>
  </si>
  <si>
    <t>Director of Logistics for Health Programs</t>
  </si>
  <si>
    <t>National Treasury</t>
  </si>
  <si>
    <t>Contraceptive Security Strategic Plan</t>
  </si>
  <si>
    <t>NGOs and social marketing</t>
  </si>
  <si>
    <t>Pharmacy dependent</t>
  </si>
  <si>
    <t>List of Essential Medications and List of Essential Medical Supplies</t>
  </si>
  <si>
    <t>Logistics management information system</t>
  </si>
  <si>
    <t>2010-2015</t>
  </si>
  <si>
    <t>Central Warehouse</t>
  </si>
  <si>
    <t>01/13-12/13</t>
  </si>
  <si>
    <t>National Contraceptive Committee</t>
  </si>
  <si>
    <t>Tanzania Marketing and Communications for AIDS, Reproductive Health and Child Survival (T-MARC) project, Population Services International (PSI)</t>
  </si>
  <si>
    <t>Phillips Distributors representative of Bayer Schering Pharmaceuticals</t>
  </si>
  <si>
    <t>Medical Stores Department (MSD)</t>
  </si>
  <si>
    <t>Chief of Party</t>
  </si>
  <si>
    <t>RCHS</t>
  </si>
  <si>
    <t>Brand specific advertising for oral contraceptives is not allowed since oral contraceptives are considered a prescription-only product.</t>
  </si>
  <si>
    <t>National Essential Medicines List</t>
  </si>
  <si>
    <t>2012-2016</t>
  </si>
  <si>
    <t>2008-2012</t>
  </si>
  <si>
    <t>Procurement Planning and Monitoring Report</t>
  </si>
  <si>
    <t>Health Extension Worker</t>
  </si>
  <si>
    <t>Trained Auxiliary nurse midwife in pharmacy</t>
  </si>
  <si>
    <t xml:space="preserve">Contraceptive Security Indicators Data </t>
  </si>
  <si>
    <t>Click below to jump to the following  information.</t>
  </si>
  <si>
    <t>Afghanistan</t>
  </si>
  <si>
    <t>Armenia</t>
  </si>
  <si>
    <t>Bangladesh</t>
  </si>
  <si>
    <t>Burkina Faso</t>
  </si>
  <si>
    <t>Burundi</t>
  </si>
  <si>
    <t>El Salvador</t>
  </si>
  <si>
    <t>Ethiopia</t>
  </si>
  <si>
    <t>Georgia</t>
  </si>
  <si>
    <t>Ghana</t>
  </si>
  <si>
    <t>Guatemala</t>
  </si>
  <si>
    <t>Guinea</t>
  </si>
  <si>
    <t>Haiti</t>
  </si>
  <si>
    <t>India</t>
  </si>
  <si>
    <t>Kenya</t>
  </si>
  <si>
    <t>Liberia</t>
  </si>
  <si>
    <t>Madagascar</t>
  </si>
  <si>
    <t>Malawi</t>
  </si>
  <si>
    <t>Mali</t>
  </si>
  <si>
    <t>Mozambique</t>
  </si>
  <si>
    <t>Nepal</t>
  </si>
  <si>
    <t>Nicaragua</t>
  </si>
  <si>
    <t>Nigeria</t>
  </si>
  <si>
    <t>Pakistan</t>
  </si>
  <si>
    <t>Paraguay</t>
  </si>
  <si>
    <t>Philippines</t>
  </si>
  <si>
    <t>Rwanda</t>
  </si>
  <si>
    <t>Senegal</t>
  </si>
  <si>
    <t>South Sudan</t>
  </si>
  <si>
    <t>Tanzania</t>
  </si>
  <si>
    <t>Togo</t>
  </si>
  <si>
    <t>Uganda</t>
  </si>
  <si>
    <t>Ukraine</t>
  </si>
  <si>
    <t>Yemen</t>
  </si>
  <si>
    <t>Zambia</t>
  </si>
  <si>
    <t>Zimbabwe</t>
  </si>
  <si>
    <t>Additional resources:</t>
  </si>
  <si>
    <t>Blank survey</t>
  </si>
  <si>
    <t>Interactive maps of select indicators</t>
  </si>
  <si>
    <t>Reproductive and Child Health Services (RCHS), National AIDS Control Programme (NACP), Pharmaceutical Service Section (PSS)</t>
  </si>
  <si>
    <t>Document not available on IMF's website</t>
  </si>
  <si>
    <t>One of the objectives under health is to increase the rate of contraceptive use. Strengthening of health facilities' capacity to provide family planning services is also mentioned.</t>
  </si>
  <si>
    <t>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t>
  </si>
  <si>
    <t>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t>
  </si>
  <si>
    <t>Population status is one of the objectives under human resources development (p.118).</t>
  </si>
  <si>
    <t>Reproductive health is integrated within the health component (p.179).</t>
  </si>
  <si>
    <t>USAID | DELIVER PROJECT, Focus Regional Health Project (FRHP), Ghana Behavior Change Support Project (BCS), Population Council, EngenderHealth</t>
  </si>
  <si>
    <r>
      <rPr>
        <i/>
        <sz val="12"/>
        <rFont val="Arial"/>
        <family val="2"/>
      </rPr>
      <t>Plan d'action de la Direction de la Santé de la Famille</t>
    </r>
    <r>
      <rPr>
        <sz val="12"/>
        <rFont val="Arial"/>
        <family val="2"/>
      </rPr>
      <t xml:space="preserve"> - Action Plan of the Directorate of Family Health</t>
    </r>
  </si>
  <si>
    <t xml:space="preserve">The National List of Essential Medicines has been finalized and the first edition was made available in May 2012. </t>
  </si>
  <si>
    <r>
      <rPr>
        <i/>
        <sz val="12"/>
        <rFont val="Arial"/>
        <family val="2"/>
      </rPr>
      <t>Comité Technique en Santé de la Reproduction</t>
    </r>
    <r>
      <rPr>
        <sz val="12"/>
        <rFont val="Arial"/>
        <family val="2"/>
      </rPr>
      <t xml:space="preserve"> (Reproductive Health Technical Committee - RHTC)</t>
    </r>
  </si>
  <si>
    <t>Diaphragms, foam</t>
  </si>
  <si>
    <r>
      <rPr>
        <i/>
        <sz val="12"/>
        <rFont val="Arial"/>
        <family val="2"/>
      </rPr>
      <t>Plan Stratégique de Sécurisation des Produits de Santé de la Reproduction à Madagascar</t>
    </r>
    <r>
      <rPr>
        <sz val="12"/>
        <rFont val="Arial"/>
        <family val="2"/>
      </rPr>
      <t xml:space="preserve"> (Strategic Plan for Madagascar Reproductive Health Commodity Security)</t>
    </r>
  </si>
  <si>
    <r>
      <rPr>
        <i/>
        <sz val="12"/>
        <rFont val="Arial"/>
        <family val="2"/>
      </rPr>
      <t>Politique Nationale de Santé Communautaire</t>
    </r>
    <r>
      <rPr>
        <sz val="12"/>
        <rFont val="Arial"/>
        <family val="2"/>
      </rPr>
      <t xml:space="preserve"> (National Community Health Policy)</t>
    </r>
  </si>
  <si>
    <r>
      <rPr>
        <i/>
        <sz val="12"/>
        <rFont val="Arial"/>
        <family val="2"/>
      </rPr>
      <t>Liste des Médicaments Enregitrés à Madagascar</t>
    </r>
    <r>
      <rPr>
        <sz val="12"/>
        <rFont val="Arial"/>
        <family val="2"/>
      </rPr>
      <t xml:space="preserve"> (List of drugs registered in Madagascar)</t>
    </r>
  </si>
  <si>
    <t>Central Warehouse Teku and Pathalaiya/Logistics Management Division (LMD)</t>
  </si>
  <si>
    <t xml:space="preserve">PipeLine, LMD </t>
  </si>
  <si>
    <t>National Center for AIDS and STD Control (NCASC) records</t>
  </si>
  <si>
    <t>Logistics management information system (LMIS), Logistics Management Division</t>
  </si>
  <si>
    <t>Society for Family Health (SFH)</t>
  </si>
  <si>
    <r>
      <rPr>
        <i/>
        <sz val="12"/>
        <rFont val="Arial"/>
        <family val="2"/>
      </rPr>
      <t xml:space="preserve">Association Rwandaise pour le Bien Etre Familiale </t>
    </r>
    <r>
      <rPr>
        <sz val="12"/>
        <rFont val="Arial"/>
        <family val="2"/>
      </rPr>
      <t>(ARBEF) (Rwandan Association for Family Well-being)</t>
    </r>
  </si>
  <si>
    <r>
      <rPr>
        <i/>
        <sz val="12"/>
        <rFont val="Arial"/>
        <family val="2"/>
      </rPr>
      <t>Association Rwandaise des Pharmacies</t>
    </r>
    <r>
      <rPr>
        <sz val="12"/>
        <rFont val="Arial"/>
        <family val="2"/>
      </rPr>
      <t xml:space="preserve"> (ARPHA) (Rwandan Association of Pharmacists), </t>
    </r>
    <r>
      <rPr>
        <i/>
        <sz val="12"/>
        <rFont val="Arial"/>
        <family val="2"/>
      </rPr>
      <t xml:space="preserve">Association Rwandaise des Medecins Prives </t>
    </r>
    <r>
      <rPr>
        <sz val="12"/>
        <rFont val="Arial"/>
        <family val="2"/>
      </rPr>
      <t>(Rwandan Association of Private Doctors)</t>
    </r>
  </si>
  <si>
    <r>
      <t xml:space="preserve">Maternal and Child Health (MCH), HIV/AIDS and FP Integration, Pharmacy Task Force, Family Planning Officer, </t>
    </r>
    <r>
      <rPr>
        <i/>
        <sz val="12"/>
        <rFont val="Arial"/>
        <family val="2"/>
      </rPr>
      <t>Commission National de Lutte Contre le SIDA</t>
    </r>
    <r>
      <rPr>
        <sz val="12"/>
        <rFont val="Arial"/>
        <family val="2"/>
      </rPr>
      <t xml:space="preserve"> (CNLS) (National Commission for the Fight against AIDS)</t>
    </r>
  </si>
  <si>
    <t>USAID partners: MSH-STRIDES, Reproductive Health Uganda, Marie Stopes Uganda, FHI360 and many others, National Drug Authority (NDA)</t>
  </si>
  <si>
    <t>USAID (represented by the staff of the USAID-supported projects: Together for Health (closed in 2011),  Maternal &amp; Infant Health Project (closed in 2012), Healthy Women of Ukraine (since 2011 - up to date))</t>
  </si>
  <si>
    <t>Population Sector: Director of Supply, Director of FP; Curative Sector: Pharmacy Department, Drug Supply Program</t>
  </si>
  <si>
    <t xml:space="preserve">Sale/distribution of contraceptives restricted to retail pharmacies and private clinics. Only condoms are sold in supermarkets and drugstores. </t>
  </si>
  <si>
    <t>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t>
  </si>
  <si>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</si>
  <si>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B15. Please note any additional comments about finance and procurement.</t>
  </si>
  <si>
    <t>F. Please note any overall comments about challenges and/or successes with contraceptive security in your country.</t>
  </si>
  <si>
    <t xml:space="preserve">D11. Name of the list(s)
</t>
  </si>
  <si>
    <t xml:space="preserve">D12. Notes about the list(s)
</t>
  </si>
  <si>
    <r>
      <t xml:space="preserve">E1.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</si>
  <si>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 xml:space="preserve">E2. Are stockouts a large problem in your country at the following levels? (i.e., Are they common or do they tend to last for a long time?)
</t>
  </si>
  <si>
    <t xml:space="preserve">F. Please note any overall comments about challenges and/or successes with contraceptive security in your country.
</t>
  </si>
  <si>
    <t>Thank you for your work on this survey! The information will be used to monitor contraceptive security for programmatic and advocacy purposes. We hope that it will be useful to you for these purposes as well.</t>
  </si>
  <si>
    <t>Benin</t>
  </si>
  <si>
    <t>Mauritania</t>
  </si>
  <si>
    <t>Sierra Leone</t>
  </si>
  <si>
    <t>Government allocations</t>
  </si>
  <si>
    <t>Internally generated share of government spending</t>
  </si>
  <si>
    <t>Contraceptive security "champion"</t>
  </si>
  <si>
    <t>Committee that works on contraceptive security</t>
  </si>
  <si>
    <t>Finance comments</t>
  </si>
  <si>
    <t>Government share of spending</t>
  </si>
  <si>
    <t>Budget line</t>
  </si>
  <si>
    <t>Procurement needs</t>
  </si>
  <si>
    <t>Fiscal year timeline</t>
  </si>
  <si>
    <t xml:space="preserve">Strategy including contraceptive security </t>
  </si>
  <si>
    <t>Commodities subject to duties, taxes, or fees</t>
  </si>
  <si>
    <t>Lowest level provider cadre allowed to sell/dispense method, by sector</t>
  </si>
  <si>
    <t>Policies limiting access to FP services for certain sub-populations</t>
  </si>
  <si>
    <t>Charges to clients</t>
  </si>
  <si>
    <t>Poverty Reduction Strategy Paper</t>
  </si>
  <si>
    <t>Overall comments</t>
  </si>
  <si>
    <t>D9. Inclusion of contraceptives in country's National Essential Medicine List (NEML) or other equivalent priority list (e.g., National Medical Device List)</t>
  </si>
  <si>
    <t>D13. Information on country's Poverty Reduction Strategy Paper (PRSP)</t>
  </si>
  <si>
    <t>E2c. Injectables stocked out at central level in last 12 months?</t>
  </si>
  <si>
    <t>http://deliver.jsi.com/dhome/whatwedo/commsecurity/csmeasuring/csindicators</t>
  </si>
  <si>
    <t xml:space="preserve">More Contraceptive Security Indicators resources can be found at: </t>
  </si>
  <si>
    <t>Resources include:</t>
  </si>
  <si>
    <t>Global and country dashboards</t>
  </si>
  <si>
    <t>Methods offered in commercial sector facilities</t>
  </si>
  <si>
    <t>Methods offered in public sector facilities</t>
  </si>
  <si>
    <t>Methods offered in NGO facilities</t>
  </si>
  <si>
    <t>Methods offered through social marketing</t>
  </si>
  <si>
    <t>Inclusion in National Essential Medicine List (or equivalent list)</t>
  </si>
  <si>
    <t>Severity of stockouts at SDP &amp; central level</t>
  </si>
  <si>
    <t>This handout was sent to respondents along with the survey and helps clarify the meaning of some of the indicator questions.</t>
  </si>
  <si>
    <t>The CS Indicators are presented in the following sections:
               A. leadership &amp; coordination               B. finance &amp; procurement               C. commodities               D. policies               E. supply chain</t>
  </si>
  <si>
    <t>Pharmaceutical Fund and Supply Agency (PFSA)</t>
  </si>
  <si>
    <t>Reproductive Health National Program</t>
  </si>
  <si>
    <t xml:space="preserve">Planning Commission performa-1 details the contraceptive financing strategy for five years </t>
  </si>
  <si>
    <t>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</si>
  <si>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CS Indicators data and reports from previous years.</t>
  </si>
  <si>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</si>
  <si>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r>
      <t xml:space="preserve">E.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</si>
  <si>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t>2014 Data Collection</t>
  </si>
  <si>
    <r>
      <t xml:space="preserve">The survey is now available in English, French, and Spanish. </t>
    </r>
    <r>
      <rPr>
        <sz val="14"/>
        <color rgb="FFFF0000"/>
        <rFont val="Arial"/>
        <family val="2"/>
      </rPr>
      <t xml:space="preserve">Please contact the USAID | DELIVER PROJECT if you would like a copy of the blank survey in French or Spanish. </t>
    </r>
  </si>
  <si>
    <t>The CS Indicators are presented in the following sections:
               A. leadership &amp; coordination               B. finance &amp; procurement               C. commodities               D. policies               E. supply chain</t>
  </si>
  <si>
    <t>USG (USAID), German Cooperation (KFW), Belgian Cooperation, Dutch Cooperation, Japanese Cooperation</t>
  </si>
  <si>
    <t xml:space="preserve">CAMEBU (Burundi Medical Central Warehouse) </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</si>
  <si>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theme="1"/>
        <rFont val="Arial"/>
        <family val="2"/>
      </rPr>
      <t xml:space="preserve">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</si>
  <si>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'12-'13)</t>
    </r>
  </si>
  <si>
    <r>
      <t xml:space="preserve">B5. Were government funds </t>
    </r>
    <r>
      <rPr>
        <b/>
        <i/>
        <sz val="14"/>
        <rFont val="Arial"/>
        <family val="2"/>
      </rPr>
      <t>allocated</t>
    </r>
    <r>
      <rPr>
        <sz val="12"/>
        <rFont val="Arial"/>
        <family val="2"/>
      </rPr>
      <t xml:space="preserve"> (i.e.,committed)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</si>
  <si>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</si>
  <si>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t>It was planned to buy Jadelle but no supplier responded to the tender because the ordered quantities were considered to be very minimal. The lack  has been filled by other donors.</t>
  </si>
  <si>
    <t xml:space="preserve">Various contributions from  partners (Donors)  </t>
  </si>
  <si>
    <t>KFW($282,064.50); UFPA($687,322.22); USAD ($357,000)</t>
  </si>
  <si>
    <t>No additional comments</t>
  </si>
  <si>
    <t>No comment</t>
  </si>
  <si>
    <t>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t>
  </si>
  <si>
    <r>
      <t xml:space="preserve">j. Time period covered by reports reviewed
</t>
    </r>
    <r>
      <rPr>
        <i/>
        <sz val="11"/>
        <color indexed="8"/>
        <rFont val="Arial"/>
        <family val="2"/>
      </rPr>
      <t xml:space="preserve">(mm/yy - mm/yy) (for example, reports from 01/13-12/13) </t>
    </r>
  </si>
  <si>
    <t xml:space="preserve">Reproductive Health National Program, annual report 2013 </t>
  </si>
  <si>
    <t>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t>
  </si>
  <si>
    <t>GHS</t>
  </si>
  <si>
    <t>Deputy Director General</t>
  </si>
  <si>
    <t>SSDM, FHD, NPC, NACP, HKN, PPAG, MSIG, DKT, P&amp;S, USAID|DELIVER PROJECT</t>
  </si>
  <si>
    <t>Ministry Report</t>
  </si>
  <si>
    <t>yes</t>
  </si>
  <si>
    <r>
      <t xml:space="preserve">Source of </t>
    </r>
    <r>
      <rPr>
        <b/>
        <i/>
        <u/>
        <sz val="12"/>
        <color indexed="8"/>
        <rFont val="Arial"/>
        <family val="2"/>
      </rPr>
      <t>government</t>
    </r>
    <r>
      <rPr>
        <b/>
        <u/>
        <sz val="12"/>
        <color indexed="8"/>
        <rFont val="Arial"/>
        <family val="2"/>
      </rPr>
      <t xml:space="preserve"> funds </t>
    </r>
    <r>
      <rPr>
        <b/>
        <i/>
        <u/>
        <sz val="14"/>
        <color indexed="8"/>
        <rFont val="Arial"/>
        <family val="2"/>
      </rPr>
      <t>spent</t>
    </r>
    <r>
      <rPr>
        <b/>
        <u/>
        <sz val="12"/>
        <color indexed="8"/>
        <rFont val="Arial"/>
        <family val="2"/>
      </rPr>
      <t xml:space="preserve"> on contraceptive procurement</t>
    </r>
  </si>
  <si>
    <t>Health Sector Budget Support</t>
  </si>
  <si>
    <t>My Commodities; RHInterchange; DFID records</t>
  </si>
  <si>
    <t>DFID=£861,205.41 GBP/US$ exchange rate of 1.56</t>
  </si>
  <si>
    <t>DFID (1,343,480); UNFPA(520,116); USAID(1,436,962)</t>
  </si>
  <si>
    <t xml:space="preserve">Comments: USAID procured 25,395,000 condoms  valued at $1,063,232. This  was emergency support to MOH following condom stockout created by quarantining of substandard condoms
</t>
  </si>
  <si>
    <t>All</t>
  </si>
  <si>
    <t>Some methods may be provided by skilled providers only</t>
  </si>
  <si>
    <t>National Reproductive Health Service Policy and Standards defines cadres of persons eligible to dispense or sell particular methods</t>
  </si>
  <si>
    <t xml:space="preserve">The Ghana Education Policy  limits in-school young people access to contraceptives thus limits implementation of the FP plan in school. </t>
  </si>
  <si>
    <t>Central level warehouse reports</t>
  </si>
  <si>
    <t>Distribution to lowest level facilities remain a challenge</t>
  </si>
  <si>
    <t>Don't Know</t>
  </si>
  <si>
    <t>N/A</t>
  </si>
  <si>
    <t>Denominator</t>
  </si>
  <si>
    <t>Percent</t>
  </si>
  <si>
    <t>Total Surveyed</t>
  </si>
  <si>
    <t>01/13 -12/13</t>
  </si>
  <si>
    <t>1/13-12/13</t>
  </si>
  <si>
    <t xml:space="preserve">In 2013, condoms (with a value of $32,530) were distributed from the stock of condoms procured in 2012. There were no new procurements of condoms. The remainder of 2012 condom procurements will be distributed in 2014 and 2015. </t>
  </si>
  <si>
    <r>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t>
    </r>
    <r>
      <rPr>
        <sz val="12"/>
        <rFont val="Arial"/>
        <family val="2"/>
      </rPr>
      <t>5</t>
    </r>
    <r>
      <rPr>
        <sz val="12"/>
        <color theme="1"/>
        <rFont val="Arial"/>
        <family val="2"/>
      </rPr>
      <t xml:space="preserve"> with gradual phase out in consecutive years and government increasing its share in contraceptive supply.</t>
    </r>
  </si>
  <si>
    <t>2007- 2015</t>
  </si>
  <si>
    <t>There are bans on advertising. In particular, contraceptive pills and spermicides are not among the "over the counter" medicines and cannot be advertised. For the advertisement of other contraceptives, Ministry of Health approval is required.</t>
  </si>
  <si>
    <t>While all hormonal contraceptives and IUDs can be prescribed by doctors only, all of them are available in pharmacies without prescription, and pharmacists can sell them.</t>
  </si>
  <si>
    <r>
      <t xml:space="preserve">j. Time period covered by reports reviewed
</t>
    </r>
    <r>
      <rPr>
        <i/>
        <sz val="11"/>
        <color theme="1"/>
        <rFont val="Arial"/>
        <family val="2"/>
      </rPr>
      <t xml:space="preserve">(mm/yy - mm/yy) (for example, reports from 01/13-12/13) </t>
    </r>
  </si>
  <si>
    <t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t>
  </si>
  <si>
    <t>SIAPS/MSH</t>
  </si>
  <si>
    <t>07/12-06/13</t>
  </si>
  <si>
    <t xml:space="preserve">DGFP </t>
  </si>
  <si>
    <t>2011-16</t>
  </si>
  <si>
    <t>Private sector needs specific permission to import and distribute contraceptives</t>
  </si>
  <si>
    <t>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t>
  </si>
  <si>
    <t>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t>
  </si>
  <si>
    <t>Bangladesh 2014</t>
  </si>
  <si>
    <r>
      <t xml:space="preserve">Contraceptive Security (CS) Indicators Data, </t>
    </r>
    <r>
      <rPr>
        <b/>
        <sz val="18"/>
        <color indexed="8"/>
        <rFont val="Arial"/>
        <family val="2"/>
      </rPr>
      <t>2014</t>
    </r>
  </si>
  <si>
    <t>Maternal Newborn and Child Health (MNCH) Directorate Family Planning Unit, and the Pharmaceutical Logistics Management Unit of the Ministry (PLMU)</t>
  </si>
  <si>
    <t>JHIPIEGO</t>
  </si>
  <si>
    <t>The Ministry</t>
  </si>
  <si>
    <t>MNCH Director, and PLMU Coordinator</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</si>
  <si>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</si>
  <si>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B3. One-year time period covered by the forecast/quantification amount noted in B2 (mm/yy-mm/yy)</t>
    </r>
    <r>
      <rPr>
        <i/>
        <sz val="12"/>
        <color indexed="8"/>
        <rFont val="Arial"/>
        <family val="2"/>
      </rPr>
      <t xml:space="preserve">
</t>
    </r>
    <r>
      <rPr>
        <i/>
        <sz val="11"/>
        <color indexed="8"/>
        <rFont val="Arial"/>
        <family val="2"/>
      </rPr>
      <t>(should ideally be FY '12-'13)</t>
    </r>
  </si>
  <si>
    <r>
      <t xml:space="preserve">B5. Were government funds </t>
    </r>
    <r>
      <rPr>
        <b/>
        <i/>
        <sz val="14"/>
        <rFont val="Arial"/>
        <family val="2"/>
      </rPr>
      <t>allocated</t>
    </r>
    <r>
      <rPr>
        <sz val="12"/>
        <rFont val="Arial"/>
        <family val="2"/>
      </rPr>
      <t xml:space="preserve"> (i.e., committed) for contraceptive procurement in the most recent complete fiscal year (FY '12-'13)?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</si>
  <si>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t xml:space="preserve">Finance from Internally Generated funds was allocated and spent on supplies and consumables for LAPM. There were shortages in the Country </t>
  </si>
  <si>
    <r>
      <t xml:space="preserve">B8. Please complete the table below to indicate </t>
    </r>
    <r>
      <rPr>
        <b/>
        <u/>
        <sz val="12"/>
        <color indexed="8"/>
        <rFont val="Arial"/>
        <family val="2"/>
      </rPr>
      <t>government expenditures</t>
    </r>
    <r>
      <rPr>
        <sz val="12"/>
        <color indexed="8"/>
        <rFont val="Arial"/>
        <family val="2"/>
      </rPr>
      <t xml:space="preserve"> on contraceptive procurement, by source, in the most recent complete fiscal year (FY '12-'13). 
(This is how much was </t>
    </r>
    <r>
      <rPr>
        <b/>
        <i/>
        <sz val="14"/>
        <color indexed="8"/>
        <rFont val="Arial"/>
        <family val="2"/>
      </rPr>
      <t xml:space="preserve">spent </t>
    </r>
    <r>
      <rPr>
        <sz val="12"/>
        <color indexed="8"/>
        <rFont val="Arial"/>
        <family val="2"/>
      </rPr>
      <t>on contraceptive procurement (not what was allocated). How much of this spending was provided from each source?)</t>
    </r>
  </si>
  <si>
    <t>basket funding, MDG Pooled fund</t>
  </si>
  <si>
    <t>11/12 -10/13</t>
  </si>
  <si>
    <t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</si>
  <si>
    <t>The registration of Postinor 2 is expired in 2012, and Food, Medicine and Healthcare Administration and Control Authority (FMHACA) requested re registration of this product to bring it in country</t>
  </si>
  <si>
    <t>National RH Strategy indicates enhancing CS through the effective use of social marketing), The National Family Planning Policy Guideline also recognizes the role of social marketing, NGO's and Commercial sector as  strategies for Family Planning service provisions in the Country</t>
  </si>
  <si>
    <t>Health Officer</t>
  </si>
  <si>
    <t xml:space="preserve">Nurse,   </t>
  </si>
  <si>
    <t xml:space="preserve">Nurse, </t>
  </si>
  <si>
    <t>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t>
  </si>
  <si>
    <r>
      <t xml:space="preserve">E2. In the last 12 months, has there ever been a stockout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</si>
  <si>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t>Pipeline</t>
  </si>
  <si>
    <t>The stock out of contraceptives for the major contraceptives, including oral contraceptives, Injectables, Condom, Implant, and IUCD were below 5%. There was no stock out at central level for the above indicated products in the FY</t>
  </si>
  <si>
    <t>Country: Guatemala</t>
  </si>
  <si>
    <r>
      <t xml:space="preserve">National Contraceptive Security Committee </t>
    </r>
    <r>
      <rPr>
        <i/>
        <sz val="12"/>
        <rFont val="Arial"/>
        <family val="2"/>
      </rPr>
      <t>(Comision Nacional de  Aseguramiento de Anticonceptivos (CNAA)</t>
    </r>
  </si>
  <si>
    <t>PASMO -PSI affiliate- participant but not an official member</t>
  </si>
  <si>
    <r>
      <rPr>
        <sz val="12"/>
        <rFont val="Arial"/>
        <family val="2"/>
      </rPr>
      <t xml:space="preserve">Association for Family Well-Being </t>
    </r>
    <r>
      <rPr>
        <i/>
        <sz val="12"/>
        <rFont val="Arial"/>
        <family val="2"/>
      </rPr>
      <t xml:space="preserve">(APROFAM (Asociación Pro Bienestar de La Familia), </t>
    </r>
    <r>
      <rPr>
        <sz val="12"/>
        <rFont val="Arial"/>
        <family val="2"/>
      </rPr>
      <t>Guatemalan Association of Women Doctors</t>
    </r>
    <r>
      <rPr>
        <i/>
        <sz val="12"/>
        <rFont val="Arial"/>
        <family val="2"/>
      </rPr>
      <t xml:space="preserve"> (Asociación Guatemalteca de Mujeres Médicas), </t>
    </r>
    <r>
      <rPr>
        <sz val="12"/>
        <rFont val="Arial"/>
        <family val="2"/>
      </rPr>
      <t>Assoc. for the Health &amp; Development of Women</t>
    </r>
    <r>
      <rPr>
        <i/>
        <sz val="12"/>
        <rFont val="Arial"/>
        <family val="2"/>
      </rPr>
      <t xml:space="preserve"> (Instancia por la Salud y el Desarrollo de las Mujeres)</t>
    </r>
  </si>
  <si>
    <t>Director of the National Reproductive Health Program (PNSR), Family Planning Advisor, and Logistics Advisor of the STI/HIV/AIDS Program</t>
  </si>
  <si>
    <r>
      <rPr>
        <sz val="12"/>
        <rFont val="Arial"/>
        <family val="2"/>
      </rPr>
      <t xml:space="preserve">Other official members are: Social Security Institute </t>
    </r>
    <r>
      <rPr>
        <i/>
        <sz val="12"/>
        <rFont val="Arial"/>
        <family val="2"/>
      </rPr>
      <t xml:space="preserve">(Instituto Guatemalteco de Seguridad Social), </t>
    </r>
    <r>
      <rPr>
        <sz val="12"/>
        <rFont val="Arial"/>
        <family val="2"/>
      </rPr>
      <t>Ministry of Education, Presidential Office of Women, and the Office of the Rights of Indigenous Women.</t>
    </r>
    <r>
      <rPr>
        <i/>
        <sz val="12"/>
        <rFont val="Arial"/>
        <family val="2"/>
      </rPr>
      <t xml:space="preserve"> </t>
    </r>
    <r>
      <rPr>
        <sz val="12"/>
        <rFont val="Arial"/>
        <family val="2"/>
      </rPr>
      <t>As per the current CNAA Internal Dispositions (Aug 2010), the following organizations attend the CNAA meetings regularly (in the role of technical experts/advisors, but they do not have a vote; they are not officially part of the CNAA)</t>
    </r>
    <r>
      <rPr>
        <i/>
        <sz val="12"/>
        <rFont val="Arial"/>
        <family val="2"/>
      </rPr>
      <t xml:space="preserve">: </t>
    </r>
    <r>
      <rPr>
        <sz val="12"/>
        <rFont val="Arial"/>
        <family val="2"/>
      </rPr>
      <t>PASMO - PSI affiliate - Social Marketing, Health and Education Policy Initiative USAID/HEPP, UNFPA, and USAID, and USAID | DELIVER PROJECT</t>
    </r>
  </si>
  <si>
    <r>
      <t>Coordinating Body of Policy Action for the Health and Development of Women</t>
    </r>
    <r>
      <rPr>
        <i/>
        <sz val="12"/>
        <color theme="1"/>
        <rFont val="Arial"/>
        <family val="2"/>
      </rPr>
      <t xml:space="preserve"> (Instancia de Acciones Políticas por la Salud y el Desarrollo de las Mujeres)</t>
    </r>
  </si>
  <si>
    <t>Programa Nacional de Salud Reproductiva /Ministry of Health (MSPAS)</t>
  </si>
  <si>
    <t>Anuual Operations Plan (POA) MSPAS</t>
  </si>
  <si>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'12-'13).
</t>
    </r>
  </si>
  <si>
    <t xml:space="preserve">Comments:  100% of expenditures were not made due to the global shortage of the three month injectable </t>
  </si>
  <si>
    <t xml:space="preserve">Comments:  </t>
  </si>
  <si>
    <t>CNAA Strategic plan</t>
  </si>
  <si>
    <t>NGO, social marketing and commercial sector pay import taxes.  Public sector has been exempted for paying import taxes  due to  UNFPA tax concession and national budget exemption.  Public sector has to pay transport, insurance and custom charges.</t>
  </si>
  <si>
    <t>MSPAS Essential Medicines List</t>
  </si>
  <si>
    <r>
      <t xml:space="preserve">E1. Have stockouts occurred for any contraceptive at the central* level </t>
    </r>
    <r>
      <rPr>
        <sz val="12"/>
        <color theme="1"/>
        <rFont val="Arial"/>
        <family val="2"/>
      </rPr>
      <t xml:space="preserve">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</si>
  <si>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 xml:space="preserve">PNSR Warehouse Monthly Report </t>
  </si>
  <si>
    <t>Challenges: Strengthen supply chain to community level with support of international cooperating agencies. Achievements:    Resource allocation for contraceptive purchasing, CNAA operations.</t>
  </si>
  <si>
    <t xml:space="preserve">Thank you for support with this survey.  </t>
  </si>
  <si>
    <t xml:space="preserve">Information will be used for CS monitoring for programatic and advocacy purposes.   </t>
  </si>
  <si>
    <t>Please return this survey as an attachement to cs_survey@jsi.com</t>
  </si>
  <si>
    <t>Family Planning Commodity Security committee</t>
  </si>
  <si>
    <t>Management Sciences for Health (MSH), Marie Stopes Kenya, Family Health Options Kenya (FHOK), Jhpiego (Tupange project), Clinton Health Access Initiative (CHAI), Futures Group (DIFPARK project)</t>
  </si>
  <si>
    <t>Division of Reproductive Health [now called the Reproductive and Maternal Health Services Unit (RMHSU)], Family Planning program</t>
  </si>
  <si>
    <t>Kenya Medical Supplies Authority (KEMSA)</t>
  </si>
  <si>
    <t>RMHSU, Family Planning program</t>
  </si>
  <si>
    <t>Head- RMHSU</t>
  </si>
  <si>
    <t>RMHSU, with technical assistance from MSH/Health Commodities and Services Management Program. Other participation is from members of the Family Planning commodity security committee.</t>
  </si>
  <si>
    <t>Exchange rate used at the time of quantification (July 2012): US$1 = Kenyan shilling (Ksh) 84.12</t>
  </si>
  <si>
    <t>Exchange rate used at the time of quantification (July 2012): US$1 = Ksh 84.12</t>
  </si>
  <si>
    <t>taxes</t>
  </si>
  <si>
    <t>World Bank Total War Against HIV and AIDS (TOWA) funds used for male condoms for the National AIDS Council Control Council</t>
  </si>
  <si>
    <t>Ministry and donor records</t>
  </si>
  <si>
    <t xml:space="preserve">This represents the commodities shipped during the fiscal year. Other procurements had been ordered but were delivered in the next fiscal year </t>
  </si>
  <si>
    <t>USAID: $6,879,476; UNFPA: $2,625,209</t>
  </si>
  <si>
    <t xml:space="preserve">Comments:
Estimated need for procurement ($20,506,630) includes initial forecast quantities ($16,564,707) plus buffer required to maintain optimal min-max levels in the supply pipeline and
ensure uninterrupted supply pipeline.
</t>
  </si>
  <si>
    <t>Kenya Medical Supplies Authority</t>
  </si>
  <si>
    <t>2013 - 2017</t>
  </si>
  <si>
    <t xml:space="preserve">all sectors </t>
  </si>
  <si>
    <t>1.5% of the value of the commodities (railway development levy)</t>
  </si>
  <si>
    <t>The private sector and NGOs can access contraceptive methods available for the public sector as long as they can get a Service Delivery Point (SDP) number from RMHSU</t>
  </si>
  <si>
    <t>It is due for review later in 2014</t>
  </si>
  <si>
    <t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t>
  </si>
  <si>
    <t>The Supply Chain Task Force and the Reproductive Health Technical Committee with its subcommittee called the Reproductive Health Commodity Security Committee</t>
  </si>
  <si>
    <t>Population Services International (PSI), Planned Parenthood Association of Liberia (PPAL)</t>
  </si>
  <si>
    <r>
      <t xml:space="preserve">Merlin, International Rescue Committee (IRC), </t>
    </r>
    <r>
      <rPr>
        <i/>
        <sz val="12"/>
        <rFont val="Arial"/>
        <family val="2"/>
      </rPr>
      <t>Medicin Du Monde (MDM)</t>
    </r>
    <r>
      <rPr>
        <sz val="12"/>
        <rFont val="Arial"/>
        <family val="2"/>
      </rPr>
      <t xml:space="preserve">,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r>
  </si>
  <si>
    <t>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t>
  </si>
  <si>
    <t>Entertainment Industry</t>
  </si>
  <si>
    <t>The Good Will Ambassador</t>
  </si>
  <si>
    <r>
      <t xml:space="preserve">Amount allocated 
</t>
    </r>
    <r>
      <rPr>
        <i/>
        <sz val="12"/>
        <color theme="1"/>
        <rFont val="Arial"/>
        <family val="2"/>
      </rPr>
      <t xml:space="preserve">(in USD)  </t>
    </r>
  </si>
  <si>
    <t>Family Health Division Update</t>
  </si>
  <si>
    <t>RHInterchange and USAID | DELIVER PROJECT records</t>
  </si>
  <si>
    <t>Comments: Funds allocated was not spent on the procurement of contraceptives</t>
  </si>
  <si>
    <t>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t>
  </si>
  <si>
    <t>Commodities that are used for social marketing are not those commodity procure by donor agencies</t>
  </si>
  <si>
    <t>2013 to 2017</t>
  </si>
  <si>
    <t>Midwife, Nurses, Physicians Assistant</t>
  </si>
  <si>
    <t>Not Applicable</t>
  </si>
  <si>
    <t>Periodic Physical Inventory and Ware house Report</t>
  </si>
  <si>
    <t>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t>
  </si>
  <si>
    <t>FP sous-comité logistique (FP logistic sub-committee)</t>
  </si>
  <si>
    <t>Ministry report</t>
  </si>
  <si>
    <t>from taxes</t>
  </si>
  <si>
    <t>MOPH/SSPSR Unit (Système de Sécurisation des Produits de Santé de la Reproduction - System for Securing Reproductive Health Products)</t>
  </si>
  <si>
    <t xml:space="preserve">UNFPA is providing all commodities for the public sector including the contributions that USAID and the World bank made prior to the coup.  </t>
  </si>
  <si>
    <t>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t>
  </si>
  <si>
    <t>Product registration and import tax</t>
  </si>
  <si>
    <t xml:space="preserve">Normes et Procedures en Santé de la Reproduction (Norms and Procedures in Reproductive Health) - This applies to public and private health system i.e. at community level, health centers, centers for referral, and private clinics and refers to all methods. </t>
  </si>
  <si>
    <t>The list is provided by manufacturer and product, and updated annually.</t>
  </si>
  <si>
    <t>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t>
  </si>
  <si>
    <t xml:space="preserve">Population Services International (PSI) and Banja la Mtsogolo (BLM)
</t>
  </si>
  <si>
    <t>Ministry of Health with support from USAID |DELIVER PROJECT  (quoted from Ministry of Health 2013 National Quantification and Supply Planning Report)</t>
  </si>
  <si>
    <r>
      <t xml:space="preserve">Amount allocated 
</t>
    </r>
    <r>
      <rPr>
        <i/>
        <sz val="12"/>
        <color theme="1"/>
        <rFont val="Arial"/>
        <family val="2"/>
      </rPr>
      <t>$                       -</t>
    </r>
  </si>
  <si>
    <r>
      <t>Time period during which allocations were supposed to be spent</t>
    </r>
    <r>
      <rPr>
        <sz val="12"/>
        <color theme="1"/>
        <rFont val="Arial"/>
        <family val="2"/>
      </rPr>
      <t xml:space="preserve"> 
                                                     07/12 -06/13 </t>
    </r>
  </si>
  <si>
    <t>Source RH Interchange</t>
  </si>
  <si>
    <t>VPP shipment overview</t>
  </si>
  <si>
    <t>GF procured condoms</t>
  </si>
  <si>
    <t xml:space="preserve">GF procured Depo </t>
  </si>
  <si>
    <t>Not applicable.</t>
  </si>
  <si>
    <t xml:space="preserve">In FY 2013 - 2014, a budget line was created, and funds made available </t>
  </si>
  <si>
    <t>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t>
  </si>
  <si>
    <t>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t>
  </si>
  <si>
    <t>Only 5% handling fee for the donated commodities. The 5%  is paid for by UNFPA.</t>
  </si>
  <si>
    <t xml:space="preserve"> Chapter 67 of the Pharmacy Law provides restrictions on pharmacists not to administer any injectables or long-term methods.</t>
  </si>
  <si>
    <t>Contained in the National Sexual and Reproductive Health and Rights Strategy (2011 -2016), which notes the country’s objectives, targets, and contraceptive commodities to be used in Malawi</t>
  </si>
  <si>
    <t>Doctor and Clinical Officer</t>
  </si>
  <si>
    <t xml:space="preserve">The Pharmacy Poisons and Medicines Board as well as the Medical Council and Nurses and Midwives Council of Malawi are the regulatory bodied who authorizes who should dispense or sell contraceptive methods, and which products are available over the counter. </t>
  </si>
  <si>
    <t>d. Implants - Implants are being provided, both Jadelle and Implanon</t>
  </si>
  <si>
    <t>Logistics Management Information System and Ware House reports</t>
  </si>
  <si>
    <t>Mechanism to re-distribute or relocate products from low consumption to high consumption facilities within a district needs to be strengthened by ensuring systems are in place and transport is available.</t>
  </si>
  <si>
    <r>
      <t xml:space="preserve">B2. What was the estimated dollar value of contraceptives needed to be procured for the public sector* for the most recent complete fiscal year? </t>
    </r>
    <r>
      <rPr>
        <i/>
        <sz val="11"/>
        <color indexed="8"/>
        <rFont val="Arial"/>
        <family val="2"/>
      </rPr>
      <t>(in USD currency)
(for example, to cover the needs for FY '12-'13)
*This can include cases where the Ministry provides contraceptives for NGOs or social marketing.</t>
    </r>
  </si>
  <si>
    <t xml:space="preserve">Trained Maternal and Child Health Worker/Trained Auxilary Nurse Midwife </t>
  </si>
  <si>
    <t>Trained Community health worker (only male condom)</t>
  </si>
  <si>
    <t xml:space="preserve">Planned Parenthood Federation, Nigeria Urban Reproductive Health Initiative, Association for Reproductive and Family Health, Marie Stopes International, </t>
  </si>
  <si>
    <t>United States Agency for International Development (USAID), Department for International Development (DfID), Canadian International Development Agency (CIDA), United Nations Population Fund (UNFPA), Bill and Melinda Gates Foundation (BMGF)</t>
  </si>
  <si>
    <t>USAID I DELIVER PROJECT, USAID Targeted States High  Impact Project (TSHIP), FHI, Clinton Health Access Initiative (CHAI), Health Policy Project</t>
  </si>
  <si>
    <t>Association of Reproduction and Family Health (ARFH)</t>
  </si>
  <si>
    <t>President, ARFH</t>
  </si>
  <si>
    <t>$3m allocated by GoN for 2012 but released in 2013</t>
  </si>
  <si>
    <t xml:space="preserve">Government of Nigeria supply plans and source of funding. </t>
  </si>
  <si>
    <t>This sum is made up of: $3m allocated by GoN for 2012 but released in 2013; $4.6m from DfID; $1.2m from CIDA and $3.4m from UNFPA</t>
  </si>
  <si>
    <t>Procurement and Supply Management (PSM) procurement tracking tool and UNFPA PSM meetings updates</t>
  </si>
  <si>
    <t>MDG intervention funding from government loan forgiveness program/funds</t>
  </si>
  <si>
    <t>PSM procurement tracking tool and UNFPA PSM meetings updates</t>
  </si>
  <si>
    <t>Donors (DfID, UNFPA, CIDA)</t>
  </si>
  <si>
    <t>I don’t think so.</t>
  </si>
  <si>
    <t>CCW stock status updates at PSM meetings</t>
  </si>
  <si>
    <t>Last mile delvery of contraceptives to Health Facilities in states not supported by USAID | DELIVER PROJECTcontinue to be a key challenge</t>
  </si>
  <si>
    <t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t>
  </si>
  <si>
    <t>Population Program Wing, Planning and Development (P&amp;D) Division</t>
  </si>
  <si>
    <t xml:space="preserve">USAID | DELIVER PROJECT in collaboration with federal and provincial governments </t>
  </si>
  <si>
    <t>Federal and Provincial Records</t>
  </si>
  <si>
    <t xml:space="preserve">P&amp;D has allocated $28million from year 2013-15. The money should go from federal to provincial level for contraceptive procurement. However, there are issues of fund flow within provincial governments as well as from federal to provincial levels. </t>
  </si>
  <si>
    <t>DELIVER has a plan to assist Punjab and Khyber Pakhtunkhwa (KPK) government in procurement of contraceptives</t>
  </si>
  <si>
    <t>Contraceptive Procurement Table (CPT), Pipeline</t>
  </si>
  <si>
    <t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t>
  </si>
  <si>
    <t>FY 2012/13</t>
  </si>
  <si>
    <t>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t>
  </si>
  <si>
    <t xml:space="preserve">There is no significant barrier for the private sector to provide contraceptive methods. However, international NGOs need to seek exemptions for subsidized contraceptive marketing/distribution for donated/in-kind contraceptive items. </t>
  </si>
  <si>
    <t xml:space="preserve">The policy says that contraceptives may only be dispensed to married women of reproductive age. However, in reality this is not implemented, therefore the products are freely available </t>
  </si>
  <si>
    <t>National Essential Drug List (revised 2013)</t>
  </si>
  <si>
    <t xml:space="preserve">The Essential Medicine List was developed and approved by Drug Regulatory Authority (working under Ministry of National Health Services Regulations and Coordination) in collaboration with USAID | DELIVER PROJECT. The list now includes contraceptives. </t>
  </si>
  <si>
    <t xml:space="preserve">Poverty Reduction Strategy Paper is no longer used as an effective document/guide by the federal government or any level. </t>
  </si>
  <si>
    <t>Service delivery point stock-outs have gradually declined mainly due to transportation support through the USAID | DELIVER PROJECT.</t>
  </si>
  <si>
    <r>
      <t xml:space="preserve">Paraguayan Population Center </t>
    </r>
    <r>
      <rPr>
        <i/>
        <sz val="12"/>
        <rFont val="Arial"/>
        <family val="2"/>
      </rPr>
      <t>(CEPEP)</t>
    </r>
    <r>
      <rPr>
        <sz val="12"/>
        <rFont val="Arial"/>
        <family val="2"/>
      </rPr>
      <t xml:space="preserve"> - IPPF affiliate</t>
    </r>
  </si>
  <si>
    <t xml:space="preserve">United Nations Population Fund (UNFPA) </t>
  </si>
  <si>
    <r>
      <t>General Directorate for Management of Strategic Supplies in Health</t>
    </r>
    <r>
      <rPr>
        <i/>
        <sz val="12"/>
        <rFont val="Arial"/>
        <family val="2"/>
      </rPr>
      <t xml:space="preserve"> (DGGIES) (are invited but do not attend regularly)</t>
    </r>
  </si>
  <si>
    <r>
      <t>Paraguayan Social Security Institute</t>
    </r>
    <r>
      <rPr>
        <i/>
        <sz val="12"/>
        <rFont val="Arial"/>
        <family val="2"/>
      </rPr>
      <t xml:space="preserve"> (IPS)</t>
    </r>
  </si>
  <si>
    <t>Noemí Gómez - Ministry of Health</t>
  </si>
  <si>
    <t>Allocated funds were not spent completely due to institutional bureaucracy</t>
  </si>
  <si>
    <t>US $1,315,370 was amount requested.  Not used due to change of MOH authorities</t>
  </si>
  <si>
    <r>
      <t xml:space="preserve">B9. Please complete the table below to indicate </t>
    </r>
    <r>
      <rPr>
        <b/>
        <u/>
        <sz val="12"/>
        <color indexed="8"/>
        <rFont val="Arial"/>
        <family val="2"/>
      </rPr>
      <t>in-kind donations and Global Fund</t>
    </r>
    <r>
      <rPr>
        <sz val="12"/>
        <color indexed="8"/>
        <rFont val="Arial"/>
        <family val="2"/>
      </rPr>
      <t xml:space="preserve"> expenditures on contraceptive procurement in the most recent complete fiscal year (FY '12-'13).
</t>
    </r>
  </si>
  <si>
    <t>IPS has its own funds</t>
  </si>
  <si>
    <t>Comments:  There was a funding gap, The amount needed to cover estimates was not purchased.Depo and emergency contraception are not available already</t>
  </si>
  <si>
    <t>Budget was not executed, due to bureaucracy, link to our law Delivering kit, here had administrative problems.</t>
  </si>
  <si>
    <t>Mirena and monthy injection is available at IPS, hormonal IUD at SIU and implants are planning to be introduced in commercial sector</t>
  </si>
  <si>
    <t>10%  approximately, CIF (cost, insurance, freight), UNFPA service fees  and custom fees.</t>
  </si>
  <si>
    <t>The country is looking in to a cost-effective option of introducing a hormonal IUD, like Mirena.</t>
  </si>
  <si>
    <t>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t>
  </si>
  <si>
    <t>Country: Peru</t>
  </si>
  <si>
    <r>
      <t>Health Directorate</t>
    </r>
    <r>
      <rPr>
        <i/>
        <sz val="12"/>
        <color theme="1"/>
        <rFont val="Arial"/>
        <family val="2"/>
      </rPr>
      <t xml:space="preserve"> (Dirección General de Salud de las Personas (DGSP) and</t>
    </r>
    <r>
      <rPr>
        <sz val="12"/>
        <color theme="1"/>
        <rFont val="Arial"/>
        <family val="2"/>
      </rPr>
      <t xml:space="preserve"> Supply Directorate for Strategic Health Products </t>
    </r>
    <r>
      <rPr>
        <i/>
        <sz val="12"/>
        <color theme="1"/>
        <rFont val="Arial"/>
        <family val="2"/>
      </rPr>
      <t>(Direccion de Abastecimiento de Recursos Estrategicos en Salud (DARES)</t>
    </r>
  </si>
  <si>
    <t>Ministry of Health (MINSA)</t>
  </si>
  <si>
    <t>Acquisition Tables</t>
  </si>
  <si>
    <t xml:space="preserve"> United Nations Population Fund (UNFPA) </t>
  </si>
  <si>
    <t xml:space="preserve">Comments: The country spent all that was budgeted. We decided not to include the donation in the formula as it was above and beyond the country need and part of the pilot project planned outside the country budget. </t>
  </si>
  <si>
    <t xml:space="preserve">Comments: We decided not to include the donation in the formula as it was above and beyond the country need and part of the pilot project planned outside the country budget. </t>
  </si>
  <si>
    <t>Comments: Estimated needs equals 29.9 million Nuevos Soles, The MOH does not provide to NGOs</t>
  </si>
  <si>
    <t>Supply Directorate for Strategic Health Products (DARES)</t>
  </si>
  <si>
    <t xml:space="preserve">Currently,  Yuzpe (emergency contraceptive) is offered to a limited extent.  Cyclebeads were not purchased although they are technically included in the norms. </t>
  </si>
  <si>
    <t>Centralized performance based financing budget (PpR)</t>
  </si>
  <si>
    <t>2012-present</t>
  </si>
  <si>
    <t>Obstetrician</t>
  </si>
  <si>
    <t>Contraceptives are dispensed primarily by pharmacists in the private sector.      Pharmacists dispense in public and private pharmacies as well as by  technical pharmacists or technical nurses</t>
  </si>
  <si>
    <t>People under 18 years old can not obtain/solicit contraceptives</t>
  </si>
  <si>
    <r>
      <t xml:space="preserve">National Essential Medicines List </t>
    </r>
    <r>
      <rPr>
        <i/>
        <sz val="12"/>
        <rFont val="Arial"/>
        <family val="2"/>
      </rPr>
      <t>(Petitorio Nacional Unico de Medicamentos Esenciales (PNUME)</t>
    </r>
  </si>
  <si>
    <t>PNUME only contains medications but not devices such as IUD, condoms or Cyclebeads</t>
  </si>
  <si>
    <t>DARES-MOH</t>
  </si>
  <si>
    <t>a) There is a legal prohibition (injunction) that restricts the distribution of emergency contraceptives (AOE) Levonorgestrel in the public sector b) Performance based budgeting  is a public management strategy that links resource allocation to products and measurable results for the population. It requires the definition and prioritization of outcomes and commitments to achieve those results over other secondary objectives or internal procedures.</t>
  </si>
  <si>
    <t>Philippine Chamber of Commerce and Industry, Drugstores Association of the Philippines, DKT Philippines, Alphamed, Merck Sharp &amp; Dohme</t>
  </si>
  <si>
    <t>United States Agency for International Development (USAID), World Health Organization (WHO)</t>
  </si>
  <si>
    <t>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t>
  </si>
  <si>
    <t>DOH Logistics Management Division</t>
  </si>
  <si>
    <t>Family Planning Program Manager of the Family Health Office -Department of Health</t>
  </si>
  <si>
    <t>Does not include budget allocated for condoms and lubricants</t>
  </si>
  <si>
    <t>Does not include budget spent on condoms and lubricants</t>
  </si>
  <si>
    <t>Logistics Management Division Monitoring Report</t>
  </si>
  <si>
    <t>DOH Central Office Bids and Awards Committee (COBAC)</t>
  </si>
  <si>
    <t>For implants, an implementation research is being conducted in one of the provinces (Cavite) for introducing sub-dermal implants as new program method; There is also an on-going implant insertion training being handled by one training institution</t>
  </si>
  <si>
    <t>Program Manager and Logistics Division</t>
  </si>
  <si>
    <t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t>
  </si>
  <si>
    <t>Medical Procurement and Production Division (MPPD)</t>
  </si>
  <si>
    <t>MoH</t>
  </si>
  <si>
    <t>MCH Director, PTF Coordinator  and LMO Coordinator , Ministry of Health</t>
  </si>
  <si>
    <t>Ministry Records</t>
  </si>
  <si>
    <t>Medical Procurment and Production Division (MPPD)</t>
  </si>
  <si>
    <t>Currently the list is under review</t>
  </si>
  <si>
    <t>Logistics Management  Information System</t>
  </si>
  <si>
    <t>The oveall reporting rate for SDPs is 92.8% and 100% for Districts pharmacies. The delay of reporting and requisition is the source of the stock out  estimated at 3.5% at SDPs. However, the stock out is rare at District Pharmacy level.</t>
  </si>
  <si>
    <t>Reproductive Health</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</si>
  <si>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 provides contraceptives for NGOs or social marketing.</t>
    </r>
  </si>
  <si>
    <t>D3. Are there policies that hinder the ability of the private sector (commercial sector, NGOs, or social marketing) to provide contraceptive methods (for example: price controls, distribution limitations, taxes/duties, advertising bans, etc.)?</t>
  </si>
  <si>
    <t xml:space="preserve">South Africa is commodity secure for FP methods.  The CPR is 60% and the government pays for all commodities. </t>
  </si>
  <si>
    <t>South Africa 2014</t>
  </si>
  <si>
    <t>John Snow, Inc. (JSI), EngenderHealth, Chama cha Uzazi na Malezi Bora Tanzania (UMATI) - IPPF affiliate, Marie Stopes, Pathfinder, Advance Family Planning,Clinton Health Access Initiative (CHAI), Family Health International(FHI)</t>
  </si>
  <si>
    <t>Advanced Family Planning and Futures Group</t>
  </si>
  <si>
    <t>MOHSW,JSI AND OTHER IMPLEMENTING PARTNERS (UNFPA, CHAI, MARIE STOPES, ENGENDER HEALTH,</t>
  </si>
  <si>
    <t>PIPELINE</t>
  </si>
  <si>
    <t>UNFPA,PSI,AUSAID,DFID AND USAID</t>
  </si>
  <si>
    <t>NO</t>
  </si>
  <si>
    <t>MSD PHYSICAL COUNT</t>
  </si>
  <si>
    <t>YES</t>
  </si>
  <si>
    <t>MOH  Reproductive Health Division with support from UNFPA</t>
  </si>
  <si>
    <t>WB fund procurements start arriving in 2014</t>
  </si>
  <si>
    <t>The source documents (froecast) was being updated</t>
  </si>
  <si>
    <t>2009/10-2013/14</t>
  </si>
  <si>
    <t>no</t>
  </si>
  <si>
    <t>MOH bi monthly stock status report</t>
  </si>
  <si>
    <t>Oblast RH/FP program budgets and  their reports to the MOH of Ukraine</t>
  </si>
  <si>
    <t xml:space="preserve">Central budget </t>
  </si>
  <si>
    <t>Oblast Healthcare Departments  of the Oblast State Administrations - reports</t>
  </si>
  <si>
    <t>Local (regional) budgets</t>
  </si>
  <si>
    <t>LMIS- reports from oblasts consolidated via web-system, supported by HWUP</t>
  </si>
  <si>
    <t>As all USAID-donated contraceptives are distributed (as of October 1, 2013), HWUP finished collection of this data</t>
  </si>
  <si>
    <t>USAID/Washington</t>
  </si>
  <si>
    <t>Global Fund procures condoms only for HIV/AIDS sector to cover the needs of MARPs.</t>
  </si>
  <si>
    <t>Global Funds does not procure contraceptives for Ukraine.</t>
  </si>
  <si>
    <t xml:space="preserve">Comments: In 2013 contraceptives for vulnerable population (4 categories under the State program "Reproductive Health of Nation" up to 2015") were provided from two sources: 1) governmental procurement and 2) distribution of USAID-donated contraceptives </t>
  </si>
  <si>
    <r>
      <t xml:space="preserve">The USAID Healthy Women of Ukraine Program (HWUP) was working with the Government of Ukraine (GOU) and oblast governments to mobilize budgeted resources for the procurement of contraceptives in 2013. The GOU </t>
    </r>
    <r>
      <rPr>
        <u/>
        <sz val="12"/>
        <color theme="1"/>
        <rFont val="Arial"/>
        <family val="2"/>
      </rPr>
      <t>allocations</t>
    </r>
    <r>
      <rPr>
        <sz val="12"/>
        <color theme="1"/>
        <rFont val="Arial"/>
        <family val="2"/>
      </rPr>
      <t xml:space="preserve"> to finance the SPRHN remained practically at th</t>
    </r>
    <r>
      <rPr>
        <sz val="12"/>
        <rFont val="Arial"/>
        <family val="2"/>
      </rPr>
      <t>e same level</t>
    </r>
    <r>
      <rPr>
        <sz val="12"/>
        <color theme="1"/>
        <rFont val="Arial"/>
        <family val="2"/>
      </rPr>
      <t xml:space="preserve"> in terms of local currency during the last 5 years. However, the amounts </t>
    </r>
    <r>
      <rPr>
        <u/>
        <sz val="12"/>
        <color theme="1"/>
        <rFont val="Arial"/>
        <family val="2"/>
      </rPr>
      <t>spent</t>
    </r>
    <r>
      <rPr>
        <sz val="12"/>
        <color theme="1"/>
        <rFont val="Arial"/>
        <family val="2"/>
      </rPr>
      <t xml:space="preserve">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r>
  </si>
  <si>
    <t>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</si>
  <si>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t>
  </si>
  <si>
    <t>The Ukraine law "On Advertising", article 21 does not allow advertising of prescription-based medicines</t>
  </si>
  <si>
    <t>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</si>
  <si>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n/a</t>
  </si>
  <si>
    <t>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t>
  </si>
  <si>
    <t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t>
  </si>
  <si>
    <t xml:space="preserve">Population Sector  </t>
  </si>
  <si>
    <t>Deputy Minister of Population Sector</t>
  </si>
  <si>
    <t>DELIVER with assistance from MoPHP</t>
  </si>
  <si>
    <t>Info provided by Jim Eberle</t>
  </si>
  <si>
    <t>KfW $4,200,000; WB $1,200,000</t>
  </si>
  <si>
    <t>Central Warehouse Stock Information</t>
  </si>
  <si>
    <t>Central Level is no longer a problem as it previously was.</t>
  </si>
  <si>
    <t>Planned Parenthood Association (PPAZ), Marie Stopes International, USAID | DELIVER PROJECT, Zambia Prevention Care and Treatment II (ZPCT II), Center for Infectious Diseases Research in Zambia (CIDRZ), Zambia Integrated State Safety Programme, FHI360</t>
  </si>
  <si>
    <t>Ministry Of Community Development Mother and Child Health</t>
  </si>
  <si>
    <t>Ministry of Community Development Mother and Child Health supported by USAID | DELIVER PROJECT</t>
  </si>
  <si>
    <t>Comments: there was a gap of $ 5,703,478</t>
  </si>
  <si>
    <t>MOH supported by USAID | DELIVER PROJECT and other partners such as UNFPA</t>
  </si>
  <si>
    <t>USG funds and UNFPA procured contraceptives in 2013 for MOH</t>
  </si>
  <si>
    <t>Advertising of contraceptives is not allowed, with the exception of IEC/BCC for health promotion and/or education</t>
  </si>
  <si>
    <t>Insertion of IUDs and implants is restricted to only trained nurses/doctors .</t>
  </si>
  <si>
    <t>The last mile delivery is a source of stock outs at service delivery point.</t>
  </si>
  <si>
    <t>ZNFPC, NatPharm, Crown Agents Zimbabwe, UNFPA, PSI, PSZ, USAID|DELIVER Project</t>
  </si>
  <si>
    <t>It is not clear if and how much internally generated funds were allocated contraceptives not distributed through the Delivery Team Topping Up (DTTU) system. All contraceptives distributed through DTTU are funded by DFID, USAID, and UNFPA.</t>
  </si>
  <si>
    <t>Government budget allocated to the entire MoHCW-including ZNFPC to cover commodity procurement and other expenditures.</t>
  </si>
  <si>
    <t>Crown Agents and UNFPA procure on behalf of DFID while the USAID|DELIVER Project is the contractor for USAID</t>
  </si>
  <si>
    <t>PSI provides progestin-only pills, combined oral contraceptives, and implants in its New Start and New Life centers.</t>
  </si>
  <si>
    <t>Pharmacists can sell/dispense condoms and oral contraceptives without prescription. Injectables, implants and IUDs can be sold/dispensed on prescription.</t>
  </si>
  <si>
    <t>warehouse records</t>
  </si>
  <si>
    <t>The DTTU has over the years maintained delivery coverage &gt;95% and stockouts &lt;5%. Commodity security ensured for most of the common methods.</t>
  </si>
  <si>
    <t>Reproductive Health Commodity Security Coordination Committee (RHCS-CC) at the MoPH</t>
  </si>
  <si>
    <t>Futures Group/Health Policy Project, Afghanistan Social Marketing Organization (ASMO), Marie Stopes (very small scale)</t>
  </si>
  <si>
    <t>UNFPA, UNICEF and World Health Organization (WHO)</t>
  </si>
  <si>
    <t xml:space="preserve">Reproductive Health Directorate, General Directorate of Pharmaceutical Affaires, Procurement Directorate and Central Medical Store </t>
  </si>
  <si>
    <t>AFGA (Afghan Family Guidance Association)</t>
  </si>
  <si>
    <t xml:space="preserve">USAID:   </t>
  </si>
  <si>
    <t>Health Economic and Financing Department (HEFD) of MoPH has planned to establish sub account for reproductive health commodities in 2015</t>
  </si>
  <si>
    <t>Basic Package of Health services, National Essential Medicines List</t>
  </si>
  <si>
    <t xml:space="preserve">Restricted to the Basic Packages Of Health Services (BPHS) / Essential Package Of Hospital Services (EPHS) policies for public sector
available upon prescription only in the private sector  </t>
  </si>
  <si>
    <t>Essential Medicine List (EML)</t>
  </si>
  <si>
    <t>The list is currently being updated and under the approval process</t>
  </si>
  <si>
    <r>
      <t xml:space="preserve">E1. Have stock 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</si>
  <si>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t>
    </r>
    <r>
      <rPr>
        <b/>
        <sz val="12"/>
        <color theme="1"/>
        <rFont val="Arial"/>
        <family val="2"/>
      </rPr>
      <t>Source:</t>
    </r>
    <r>
      <rPr>
        <sz val="12"/>
        <color theme="1"/>
        <rFont val="Arial"/>
        <family val="2"/>
      </rPr>
      <t xml:space="preserve"> National HMIS
</t>
    </r>
    <r>
      <rPr>
        <b/>
        <sz val="12"/>
        <color theme="1"/>
        <rFont val="Arial"/>
        <family val="2"/>
      </rPr>
      <t>Period:</t>
    </r>
    <r>
      <rPr>
        <sz val="12"/>
        <color theme="1"/>
        <rFont val="Arial"/>
        <family val="2"/>
      </rPr>
      <t xml:space="preserve"> 2013</t>
    </r>
  </si>
  <si>
    <t>Afghanistan 2014</t>
  </si>
  <si>
    <r>
      <t xml:space="preserve">B2. What was the estimated dollar value of contraceptives needed to be procured for the public sector* for the </t>
    </r>
    <r>
      <rPr>
        <b/>
        <sz val="12"/>
        <color theme="1"/>
        <rFont val="Arial"/>
        <family val="2"/>
      </rPr>
      <t>most recent complete fiscal year</t>
    </r>
    <r>
      <rPr>
        <sz val="12"/>
        <color theme="1"/>
        <rFont val="Arial"/>
        <family val="2"/>
      </rPr>
      <t xml:space="preserve">? </t>
    </r>
    <r>
      <rPr>
        <i/>
        <sz val="11"/>
        <color theme="1"/>
        <rFont val="Arial"/>
        <family val="2"/>
      </rPr>
      <t>(in USD currency)
(for example, to cover the needs for FY '13-'14)
*This can include cases where the Ministry</t>
    </r>
    <r>
      <rPr>
        <sz val="12"/>
        <color theme="1"/>
        <rFont val="Arial"/>
        <family val="2"/>
      </rPr>
      <t xml:space="preserve"> provides contraceptives for NGOs or social marketing.</t>
    </r>
  </si>
  <si>
    <r>
      <t>B3. One-year time period covered by the forecast/quantification amount noted in B2 (01/13-12/13)</t>
    </r>
    <r>
      <rPr>
        <i/>
        <sz val="12"/>
        <color theme="1"/>
        <rFont val="Arial"/>
        <family val="2"/>
      </rPr>
      <t xml:space="preserve">
</t>
    </r>
    <r>
      <rPr>
        <i/>
        <sz val="11"/>
        <color theme="1"/>
        <rFont val="Arial"/>
        <family val="2"/>
      </rPr>
      <t>(should ideally be FY '12-'13)</t>
    </r>
  </si>
  <si>
    <t>B4. Is there a government budget line item specifically for the procurement of contraceptives?  (Please select from the dropdown list.)</t>
  </si>
  <si>
    <t>This amount is exclusively from UNFPA.</t>
  </si>
  <si>
    <t>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t>
  </si>
  <si>
    <t>b. Progestin-only pills (for example, Ovrette, Microlut)</t>
  </si>
  <si>
    <t>National Health Commodity Security Strategy</t>
  </si>
  <si>
    <t>The list is revised every two years by the Pharmacy and Laboratory Directorate.</t>
  </si>
  <si>
    <t>warehouse reports, RSPA (Rapport de suivi et de planification des approvisionnement, PPMR)</t>
  </si>
  <si>
    <t>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t>
  </si>
  <si>
    <t>Contraceptive Security (CS) Indicators Survey, 2014</t>
  </si>
  <si>
    <t>Country: Cape Verde</t>
  </si>
  <si>
    <t>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t>
  </si>
  <si>
    <t>National Reproductive Health Programme (PNSR) and the Directorate General of Pharmacy and Drugs (DGFM)</t>
  </si>
  <si>
    <t>UNFPA. In Cape Verde UNFPA is the only donor of contraceptives.</t>
  </si>
  <si>
    <t>Reproductive Health, General Directorate of Pharmacy and Medicines</t>
  </si>
  <si>
    <t>Central Medicines Depot</t>
  </si>
  <si>
    <t>PNSR, DGFM with support from UNFPA</t>
  </si>
  <si>
    <t>DGFM</t>
  </si>
  <si>
    <t>Funds directly from the DGFM budget. From 2013 the Ministry of Health began to participate in the procurement of contraceptives by paying 25% of this amount in a total of $ 28,398 from the state budget</t>
  </si>
  <si>
    <t>UNFPA/DGFM</t>
  </si>
  <si>
    <t>Reproductive Health Commodity Security Plan</t>
  </si>
  <si>
    <t>Public sector, commercial sector, NGOs</t>
  </si>
  <si>
    <t>Symbolic amount for public sector and NGOs</t>
  </si>
  <si>
    <t>Sectors must comply with the National List of Essential Medicines</t>
  </si>
  <si>
    <t>Clincal manager</t>
  </si>
  <si>
    <t>Clinical Manager</t>
  </si>
  <si>
    <t>There are no policies or regulations that prevent providers from the sale or distribution of contraceptives.</t>
  </si>
  <si>
    <t>No payment is required by those who do not have the means to pay through evidenced poverty.</t>
  </si>
  <si>
    <t>Revision of the last list is underway in 2014</t>
  </si>
  <si>
    <t>National List of Essential Medicines</t>
  </si>
  <si>
    <t>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t>
  </si>
  <si>
    <t>Procurement planning, logistics management  information system, regular physical inventory and storage report.</t>
  </si>
  <si>
    <t>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t>
  </si>
  <si>
    <t>Cape Verde 2014</t>
  </si>
  <si>
    <t>Beninese Association for Social Marketing and Health Communication (ABMS/PS)</t>
  </si>
  <si>
    <t>Beninese Association for the Promotion of the Family</t>
  </si>
  <si>
    <t>USAID, Global Fund, KfW (German development bank), Embassy of the Netherlands</t>
  </si>
  <si>
    <t>Contraceptive Logistics, Family Planning, Department of Pharmacy and Medicine</t>
  </si>
  <si>
    <t>Central Purchasing of Essential Medicines and Medical Consumables (CAME)</t>
  </si>
  <si>
    <t>the Ministry of Health from the table of contraceptive acquisitions (TAC) with the assistance of West African Health Association (OOAS), UNFPA, USAID, Beninese Social Marketing Association (ABMS-PSI), ABPF</t>
  </si>
  <si>
    <t>Annual Workplan (PTA) Maternal and Child Health Department (DSME)</t>
  </si>
  <si>
    <t>Purchase Order execution point of the budget</t>
  </si>
  <si>
    <t>Funds granted by the national budget through the Program of Support Activities for Health and Repruduction (PAASR)</t>
  </si>
  <si>
    <t>Budget for the Year 2013</t>
  </si>
  <si>
    <t>UNFPA, USAID, OOAS (West African Health Association)</t>
  </si>
  <si>
    <t>Essential Medicine Central Purchasing</t>
  </si>
  <si>
    <t>Contraceptive methods are available in pharmacies without a prescription</t>
  </si>
  <si>
    <t>National Reproductive Health Essential Medicines List</t>
  </si>
  <si>
    <t>quarterly reports of Central Purchasing of Essential Medicines and Medical Consumables (CAME) on the availability of contraceptive products</t>
  </si>
  <si>
    <t>We have observed a stockout of Noristerat injectable but in the same period Depo-Provera injectable was available.</t>
  </si>
  <si>
    <r>
      <rPr>
        <i/>
        <sz val="12"/>
        <color indexed="8"/>
        <rFont val="Arial"/>
        <family val="2"/>
      </rPr>
      <t>PROFAMILIA</t>
    </r>
    <r>
      <rPr>
        <sz val="12"/>
        <color indexed="8"/>
        <rFont val="Arial"/>
        <family val="2"/>
      </rPr>
      <t xml:space="preserve"> (Family Well-Being Association/IPPF affiliate), </t>
    </r>
    <r>
      <rPr>
        <i/>
        <sz val="12"/>
        <color indexed="8"/>
        <rFont val="Arial"/>
        <family val="2"/>
      </rPr>
      <t>ADOPLAFAM</t>
    </r>
    <r>
      <rPr>
        <sz val="12"/>
        <color indexed="8"/>
        <rFont val="Arial"/>
        <family val="2"/>
      </rPr>
      <t xml:space="preserve"> (Dominican Family Planning Association), </t>
    </r>
    <r>
      <rPr>
        <i/>
        <sz val="12"/>
        <color indexed="8"/>
        <rFont val="Arial"/>
        <family val="2"/>
      </rPr>
      <t>MUDE</t>
    </r>
    <r>
      <rPr>
        <sz val="12"/>
        <color indexed="8"/>
        <rFont val="Arial"/>
        <family val="2"/>
      </rPr>
      <t xml:space="preserve"> (Dominican Women in Development), PSI (Populations Services International)</t>
    </r>
  </si>
  <si>
    <r>
      <rPr>
        <i/>
        <sz val="12"/>
        <color indexed="8"/>
        <rFont val="Arial"/>
        <family val="2"/>
      </rPr>
      <t>PROFAMILIA</t>
    </r>
    <r>
      <rPr>
        <sz val="12"/>
        <color indexed="8"/>
        <rFont val="Arial"/>
        <family val="2"/>
      </rPr>
      <t xml:space="preserve">, </t>
    </r>
    <r>
      <rPr>
        <i/>
        <sz val="12"/>
        <color indexed="8"/>
        <rFont val="Arial"/>
        <family val="2"/>
      </rPr>
      <t>ADOPLAFAM,</t>
    </r>
    <r>
      <rPr>
        <sz val="12"/>
        <color indexed="8"/>
        <rFont val="Arial"/>
        <family val="2"/>
      </rPr>
      <t xml:space="preserve"> </t>
    </r>
    <r>
      <rPr>
        <i/>
        <sz val="12"/>
        <color indexed="8"/>
        <rFont val="Arial"/>
        <family val="2"/>
      </rPr>
      <t>MUDE</t>
    </r>
    <r>
      <rPr>
        <sz val="12"/>
        <color indexed="8"/>
        <rFont val="Arial"/>
        <family val="2"/>
      </rPr>
      <t xml:space="preserve"> and 30 more institutions</t>
    </r>
  </si>
  <si>
    <r>
      <t xml:space="preserve">UNFPA, </t>
    </r>
    <r>
      <rPr>
        <i/>
        <sz val="12"/>
        <color indexed="8"/>
        <rFont val="Arial"/>
        <family val="2"/>
      </rPr>
      <t>OPS/OMS</t>
    </r>
    <r>
      <rPr>
        <sz val="12"/>
        <color indexed="8"/>
        <rFont val="Arial"/>
        <family val="2"/>
      </rPr>
      <t xml:space="preserve"> (Pan American Health Organization/World Health Organization)</t>
    </r>
  </si>
  <si>
    <t>Central Warehouse Ministry of Health</t>
  </si>
  <si>
    <t xml:space="preserve"> MOH</t>
  </si>
  <si>
    <t>Director of DIGEMIA a Dr. José Mordán, FP Program Coordinator</t>
  </si>
  <si>
    <t>03/13-02/14</t>
  </si>
  <si>
    <t xml:space="preserve"> DIGEMIA (FP logistics department)</t>
  </si>
  <si>
    <t>Contracts and purchasing invoices from MOH to UNFPA</t>
  </si>
  <si>
    <t>MOH has received for the second consecutive year, implant donations for this value. Information provided by UNFPA/RD office.</t>
  </si>
  <si>
    <t xml:space="preserve"> Vaginal spermicide</t>
  </si>
  <si>
    <t xml:space="preserve">MOH did not purchase emergency contraception. UNFPA donated these products and they are distributed in some of the main hospitals. There is the intention in the future to provide implants and emergency contraception through the Ministry of Health (MOH) </t>
  </si>
  <si>
    <t>DAIA National Strategy</t>
  </si>
  <si>
    <t>2014 - 2017</t>
  </si>
  <si>
    <t xml:space="preserve">18% (Value added tax)   </t>
  </si>
  <si>
    <t>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t>
  </si>
  <si>
    <t>Essential Medicines List (CBME)</t>
  </si>
  <si>
    <t xml:space="preserve">Currently, a new essential medicines list is being discussed. </t>
  </si>
  <si>
    <t>Information System and logistics management (SIAL)</t>
  </si>
  <si>
    <t>The challenge is to expand involvement of communities, provinces and municipalities to reduce gaps in access and services as well as increasing territorial (decentralized)  funding.</t>
  </si>
  <si>
    <t>Dominican Republic 2014</t>
  </si>
  <si>
    <t xml:space="preserve">Contraceptive and Commodity Security Committee-- Comite para la Disponibilidad Asegurada de Insumos y Anticonceptivos </t>
  </si>
  <si>
    <t>Frequently Asked Questions &amp; Survey Tips:</t>
  </si>
  <si>
    <t>Contraceptive Security Indicators Survey, 2014</t>
  </si>
  <si>
    <t>General Information</t>
  </si>
  <si>
    <t>What is contraceptive security (CS)?</t>
  </si>
  <si>
    <t>Contraceptive security exists when every person is able to choose, obtain, and use quality contraceptives and condoms for family planning and the prevention of sexually transmitted infections. While contraceptive security focuses on the supply of contraceptives, it also includes related factors that affect the availability and accessibility of contraceptives, including coordination, capital, commitment, capacity, context and client demand and utilization.</t>
  </si>
  <si>
    <t>Why do we need indicators for CS?</t>
  </si>
  <si>
    <t>After many years of working to improve CS, country stakeholders and other CS advocates have increasingly emphasized the importance of monitoring progress at the country level. The systematic tracking of contraceptive security indicators can be an effective way for country governments, policymakers, CS committees and advocates to regularly monitor and evaluate their country's CS status. These indicators also help identify issues and priorities for decisionmakers.</t>
  </si>
  <si>
    <t>Stakeholders can use indicator findings to increase the availability of CS-related information, inform and improve decisionmaking, and help advocate for and foster progress toward CS. Contraceptive security committees may choose to adapt and institutionalize the CS Indicators monitoring tool for these purposes.</t>
  </si>
  <si>
    <t xml:space="preserve">How can I access my country's responses from previous years or compare my country to others? </t>
  </si>
  <si>
    <t>The Contraceptive Security Indicators data can be found on the USAID | DELIVER PROJECT website at http://deliver.jsi.com. The direct link for the 2013 data is:</t>
  </si>
  <si>
    <t>http://deliver.jsi.com/dlvr_content/resources/allpubs/factsheets/CSIndiData2013.xlsx</t>
  </si>
  <si>
    <t>Additional CS Indicators resources, including data from the 2009-2012 surveys, maps, and country dashboards can be found at:</t>
  </si>
  <si>
    <t>Additional Information about Specific Survey Questions</t>
  </si>
  <si>
    <t>Section B: Finance and Procurement (Capital)</t>
  </si>
  <si>
    <t>What time period should I report on for the finance and procurement questions?</t>
  </si>
  <si>
    <t xml:space="preserve">For comparison purposes, the time period reported on should remain the same throughout the Finance and Procurement section and be consistent with the time period reported the previous year. This time period should ideally be the country's most recent completed fiscal year-- for example, October 2012-September 2013 or July 2012 -June 2013. If the financial information is only available for a different time period (such as calendar year 2013), that time period can be used instead. In either case, it is important to note the time period used. </t>
  </si>
  <si>
    <t>For all other sections in the survey, unless otherwise noted, please report on the current situation.</t>
  </si>
  <si>
    <t>What finance information should I include in my response?</t>
  </si>
  <si>
    <t>The Finance and Procurement section captures information about the government scheme for contraceptive procurement. The classic example of a national government scheme is a Ministry of Health program that provides family planning supplies to the population.</t>
  </si>
  <si>
    <t>Depending on the country, the government scheme may distribute commodities to-</t>
  </si>
  <si>
    <t>1. the network of facilities that the Ministry owns and operates</t>
  </si>
  <si>
    <t>and/or</t>
  </si>
  <si>
    <t>2. NGO or privately owned and manages health facilities affiliated with the public sector (where applicable).</t>
  </si>
  <si>
    <t>Indicator questions B2,B6,B8 and B9 are intended to capture ALL financing for contraceptives used to support the Ministry network of facilities and (where applicable) NGOs, socially marketed products, or private sector facilities that are affiliated with the public sector. Therefore, if the Ministry provides contraceptive to NGOs, social marketing, or private facilities, this financial information should be captured in the responses to indicator questions B2, B6, B8 and B9.</t>
  </si>
  <si>
    <t>What government levels do the Finance and Procurement questions refer to?</t>
  </si>
  <si>
    <t>Government budget lines, allocations, expenditures, and procurements may exist or occur at various levels, including national, regional, and local levels. If they exist at any level, please include them in your responses. If your country's information includes data from a sub-national level, please also note this in the section's comments area (question B15).</t>
  </si>
  <si>
    <t>What do government funds include?</t>
  </si>
  <si>
    <t>Government funds include internally generated funds, basket funds, World Bank credits or loans, and other funds donors gave to the government for their use. These are all classified as government funds because governments have control over their spending. Definitions are as follows:</t>
  </si>
  <si>
    <r>
      <rPr>
        <i/>
        <sz val="11"/>
        <color indexed="8"/>
        <rFont val="Calibri"/>
        <family val="2"/>
      </rPr>
      <t>Internally generated funds</t>
    </r>
    <r>
      <rPr>
        <sz val="10"/>
        <rFont val="Arial"/>
        <family val="2"/>
      </rPr>
      <t>- These funds are drawn from government revenue sources-- usually various taxes, duties, and fees. They can be generated at the central or lower levels of government.</t>
    </r>
  </si>
  <si>
    <r>
      <rPr>
        <i/>
        <sz val="11"/>
        <color indexed="8"/>
        <rFont val="Calibri"/>
        <family val="2"/>
      </rPr>
      <t>Other government funds</t>
    </r>
    <r>
      <rPr>
        <sz val="10"/>
        <rFont val="Arial"/>
        <family val="2"/>
      </rPr>
      <t>, which include:</t>
    </r>
  </si>
  <si>
    <t>*Basket funds- These are pooled funds managed by the government with input from financing partners. The funds originate from various sources, which may include donors and the government</t>
  </si>
  <si>
    <t>*Development Bank assistance (for example, World Bank credits or loans)</t>
  </si>
  <si>
    <r>
      <rPr>
        <b/>
        <sz val="11"/>
        <color indexed="8"/>
        <rFont val="Calibri"/>
        <family val="2"/>
      </rPr>
      <t>*</t>
    </r>
    <r>
      <rPr>
        <sz val="10"/>
        <rFont val="Arial"/>
        <family val="2"/>
      </rPr>
      <t>Other funds donors gave to the government</t>
    </r>
  </si>
  <si>
    <t>Indicator question B4: Is there a government budget line item specifically for the procurement of contraceptives?</t>
  </si>
  <si>
    <r>
      <rPr>
        <b/>
        <sz val="12"/>
        <color indexed="8"/>
        <rFont val="Calibri"/>
        <family val="2"/>
      </rPr>
      <t>Notes:</t>
    </r>
    <r>
      <rPr>
        <sz val="12"/>
        <color indexed="8"/>
        <rFont val="Calibri"/>
        <family val="2"/>
      </rPr>
      <t xml:space="preserve"> This budget line refers to an item in the budget template specified for contraceptive procurement. Here we are interested in whether or not the line exists, regardless of whether there are funds budgeted for it. In other words, if there is a specific line in the budget for contraceptive procurement, even if $0 is set aside for it, this counts as the budget line existing.</t>
    </r>
  </si>
  <si>
    <t>Indicator question B5: Were government funds allocated (i.e., committed) for contraceptive procurement in the most recent complete fiscal year (FY'12-'13)?</t>
  </si>
  <si>
    <r>
      <rPr>
        <b/>
        <sz val="11"/>
        <color indexed="8"/>
        <rFont val="Calibri"/>
        <family val="2"/>
      </rPr>
      <t xml:space="preserve">Notes: </t>
    </r>
    <r>
      <rPr>
        <sz val="10"/>
        <rFont val="Arial"/>
        <family val="2"/>
      </rPr>
      <t>The terms "allocated", committed", and "pledged" can be used interchangeably.</t>
    </r>
  </si>
  <si>
    <t>An allocation or commitment is the amount of financing that a source of revenue says it will spend on contraceptives. Funding sources may commonly allocate money- but might not spend it, spend only a portion of it, or spend it much later than originally planned. If the commitment is made verbally, information about it may be found in meeting minutes or press releases. Allocation information may also be contained in documents such as workplans, budgets, or supply plans.</t>
  </si>
  <si>
    <t>Indicator question B7: Were government funds spent on contraceptive procurement in the most recent complete fiscal year?</t>
  </si>
  <si>
    <r>
      <rPr>
        <b/>
        <sz val="12"/>
        <color indexed="8"/>
        <rFont val="Calibri"/>
        <family val="2"/>
      </rPr>
      <t>Notes:</t>
    </r>
    <r>
      <rPr>
        <sz val="12"/>
        <color indexed="8"/>
        <rFont val="Calibri"/>
        <family val="2"/>
      </rPr>
      <t xml:space="preserve"> This question is about expenditures-- the amount that was actually spent on contraceptive procurement, regardless of what was (or was not) first budgeted or allocated for contraceptive procurement.</t>
    </r>
  </si>
  <si>
    <t>How do we define spending?</t>
  </si>
  <si>
    <t>We recommend that you use either the delivery-based or the cash-based method of accounting to count what was spent.</t>
  </si>
  <si>
    <t>The delivery-based method counts the expenditure in the period in which the product arrived in the country's central warehouse.</t>
  </si>
  <si>
    <t>The cash-based method counts the expenditure in the period in which the payment was made.</t>
  </si>
  <si>
    <t>Where can we find expenditure information?</t>
  </si>
  <si>
    <t>Expenditure information may come from various sources, including:</t>
  </si>
  <si>
    <t>*Spending reports from government agencies, such as the Family Planning division of the Ministry of Health, the Procurement Unit, the Central Medical Stores, the Ministry of Finance, or the Logistics Management Unit.</t>
  </si>
  <si>
    <t>*Contraceptive procurement plans, if these are updated with actual expenditure information</t>
  </si>
  <si>
    <t>*PipeLine database report- countries that use PipeLine software to manage their contraceptive supply may update the database to include spending information associated with specific shipments.</t>
  </si>
  <si>
    <t>*RHInterchange (RHI) online database, at http://rhi.rhsupplies.org/rhi</t>
  </si>
  <si>
    <t>*Country Coordinating Mechanism reports (for purchases made with Global Fund monies).</t>
  </si>
  <si>
    <t>*Interviews with funding sources and agents.</t>
  </si>
  <si>
    <t>*Sector-wide approach or basket fund reports.</t>
  </si>
  <si>
    <t>*Meeting minutes or annual reports.</t>
  </si>
  <si>
    <t>Section D: Policy (Commitment)</t>
  </si>
  <si>
    <t>Indicator question D1: Is there a contraceptive security or reproductive health commodity security strategy or is contraceptive security explicitly included in a country strategy?</t>
  </si>
  <si>
    <r>
      <rPr>
        <b/>
        <sz val="12"/>
        <color indexed="8"/>
        <rFont val="Calibri"/>
        <family val="2"/>
      </rPr>
      <t>Notes:</t>
    </r>
    <r>
      <rPr>
        <sz val="12"/>
        <color indexed="8"/>
        <rFont val="Calibri"/>
        <family val="2"/>
      </rPr>
      <t xml:space="preserve"> This strategy should outline the priority strategies and activities needed to assure a reliable supply of contraceptives.</t>
    </r>
  </si>
  <si>
    <t>Indicator question D5: Please complete the following table to indicate the country's policies regarding the lowest provider cadre that is allowed to sell or dispense particular contraceptive methods.</t>
  </si>
  <si>
    <r>
      <rPr>
        <b/>
        <sz val="12"/>
        <color indexed="8"/>
        <rFont val="Calibri"/>
        <family val="2"/>
      </rPr>
      <t xml:space="preserve">Notes: </t>
    </r>
    <r>
      <rPr>
        <sz val="12"/>
        <color indexed="8"/>
        <rFont val="Calibri"/>
        <family val="2"/>
      </rPr>
      <t xml:space="preserve">Increasingly, countries are encouraging task-shifting or task-sharing, where lower level health providers are allowed to provide more methods than they were previously allowed to provide. </t>
    </r>
  </si>
  <si>
    <t>The dropdown options of provider cadres are based primarily on the WHO's distinctions in their guidelines on task-shifting/sharing.</t>
  </si>
  <si>
    <t>Indicator question D9: Are the following contraceptives included in the country's National Essential Medicine List (NEML) or other equivalent priority list (for example, the National Medical Device List)?</t>
  </si>
  <si>
    <r>
      <rPr>
        <b/>
        <sz val="12"/>
        <color indexed="8"/>
        <rFont val="Calibri"/>
        <family val="2"/>
      </rPr>
      <t xml:space="preserve">Notes: </t>
    </r>
    <r>
      <rPr>
        <sz val="12"/>
        <color indexed="8"/>
        <rFont val="Calibri"/>
        <family val="2"/>
      </rPr>
      <t xml:space="preserve">Some countries may include items like condoms and IUDs on an essential medical device list, or there may be a list like an "essential health package commodity list" which may be equivalent to an NEML. The inclusion of products on these lists highlights their significance and can help ensure their availability by influencing decision on resource allocation, procurement, prescriber protocols, and provider training. </t>
    </r>
  </si>
  <si>
    <t>Maternal Mortality Committee</t>
  </si>
  <si>
    <t>The committee is chaired by the Deputy Minister of Health.</t>
  </si>
  <si>
    <t>National Center for Diseases Control and Public Health</t>
  </si>
  <si>
    <t>USAID SUSTAIN</t>
  </si>
  <si>
    <t>USAID donated contraceptives</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</si>
  <si>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</si>
  <si>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t>
  </si>
  <si>
    <r>
      <t>PROFAMIL (IPPF affiliate), Management Sciences for Health (MSH), Jhpiego, Foundation for Reproductive Health and Family Education (</t>
    </r>
    <r>
      <rPr>
        <i/>
        <sz val="12"/>
        <rFont val="Arial"/>
        <family val="2"/>
      </rPr>
      <t>FOSREF</t>
    </r>
    <r>
      <rPr>
        <sz val="12"/>
        <rFont val="Arial"/>
        <family val="2"/>
      </rPr>
      <t>), Pathfinder, URC</t>
    </r>
  </si>
  <si>
    <t>Commodities and Logistic Point of Contact</t>
  </si>
  <si>
    <t>Ministry of Health (Directorate of Family Health) and its partners</t>
  </si>
  <si>
    <t>USAID Health Office</t>
  </si>
  <si>
    <t>USAID, UNFPA and UNDP</t>
  </si>
  <si>
    <t>USAID is currently advocating for the Government of Haiti to include in the MoH's budget a line item dedicated specifically to FP commodities</t>
  </si>
  <si>
    <t xml:space="preserve">Contraceptive Security Indicators Data 2014
All Surveyed Countries
</t>
  </si>
  <si>
    <t>Africa</t>
  </si>
  <si>
    <t>LAC</t>
  </si>
  <si>
    <t>Armenia 2014</t>
  </si>
  <si>
    <t>Benin 2014</t>
  </si>
  <si>
    <t>Burundi 2014</t>
  </si>
  <si>
    <t>Ethiopia 2014</t>
  </si>
  <si>
    <t>Georgia 2014</t>
  </si>
  <si>
    <t>Ghana 2014</t>
  </si>
  <si>
    <t>Guatemala 2014</t>
  </si>
  <si>
    <t>Haiti 2014</t>
  </si>
  <si>
    <t>Kenya 2014</t>
  </si>
  <si>
    <t>Liberia 2014</t>
  </si>
  <si>
    <t>Madagascar 2014</t>
  </si>
  <si>
    <t>Malawi 2014</t>
  </si>
  <si>
    <t>Mauritania 2014</t>
  </si>
  <si>
    <t>Nepal 2014</t>
  </si>
  <si>
    <t>Nigeria 2014</t>
  </si>
  <si>
    <t>Pakistan 2014</t>
  </si>
  <si>
    <t>Paraguay 2014</t>
  </si>
  <si>
    <t>Peru 2014</t>
  </si>
  <si>
    <t>Philippines 2014</t>
  </si>
  <si>
    <t>Rwanda 2014</t>
  </si>
  <si>
    <t>Tanzania 2014</t>
  </si>
  <si>
    <t>Uganda 2014</t>
  </si>
  <si>
    <t>Ukraine 2014</t>
  </si>
  <si>
    <t>Yemen 2014</t>
  </si>
  <si>
    <t>Zambia 2014</t>
  </si>
  <si>
    <t>Zimbabwe 2014</t>
  </si>
  <si>
    <r>
      <t xml:space="preserve">C2l. Specify other contraceptive(s) offered in </t>
    </r>
    <r>
      <rPr>
        <u/>
        <sz val="10"/>
        <rFont val="Arial"/>
        <family val="2"/>
      </rPr>
      <t>public</t>
    </r>
    <r>
      <rPr>
        <sz val="10"/>
        <rFont val="Arial"/>
        <family val="2"/>
      </rPr>
      <t xml:space="preserve"> sector facilities</t>
    </r>
  </si>
  <si>
    <t>Notes</t>
  </si>
  <si>
    <t xml:space="preserve">This question refers to funds planned to be spent on contraceptives, whether or not they ended up being spent. </t>
  </si>
  <si>
    <t>This will auto-calculate. (It will sum internally generated funds and other government funds allocated.)</t>
  </si>
  <si>
    <t>*This can include cases where the Ministry funded contraceptive supply for NGOs or social marketing.</t>
  </si>
  <si>
    <t>This will auto-calculate. (It will sum in-kind donations and all Global Fund procurements.)</t>
  </si>
  <si>
    <t>Grand total of all spending for public sector contraceptives from the government and donors (Questions B8c+B9d))</t>
  </si>
  <si>
    <t>This will auto-calculate. (It contains the following formula: Grand internally generated spending (Question B8a) / Total government spending (Question B8c))</t>
  </si>
  <si>
    <t>This will auto-calculate. (It contains the following formula: Grand total of all spending for public sector contraceptives from the government and donors (Questions B8c+B9d) / Value of estimated need for procurement (Question B2))</t>
  </si>
  <si>
    <t>Please indicate which methods are intended to be offered. This question is not asking whether the method is currently in stock.</t>
  </si>
  <si>
    <t>Please select from the dropdown lists if possible. If you cannot find a provider cadre that fits, you may write it in.</t>
  </si>
  <si>
    <t xml:space="preserve">D8. Are there charges to the client in the public sector for family planning services or commodities? </t>
  </si>
  <si>
    <t>This question refers to charges by policy, not under-the-table charges.</t>
  </si>
  <si>
    <t>This is the most recent actual PRSP on IMF's site - not progress or summary report</t>
  </si>
  <si>
    <t>If a method is not intended to be offered in public sector facilities, in most cases stockouts will be not applicable.</t>
  </si>
  <si>
    <t>The central level refers to the central level warehouse for the public sector.</t>
  </si>
  <si>
    <t>e.g., basket funds, World Bank credits or loans, or other funds donors gave to the government [e.g., direct budget support]?</t>
  </si>
  <si>
    <t>This will auto-calculate. (It will sum internally generated funds and other government funds spent.)</t>
  </si>
  <si>
    <t>*This can include cases where donors provide products to the Ministry for NGOs or social marketing.</t>
  </si>
  <si>
    <t>For example, basket funds, World Bank credits or loans, and other funds donors gave to the government [e.g., direct budget support]</t>
  </si>
  <si>
    <t>responses from dropdown list choices: 0, 1-2, 3-5, or 6+</t>
  </si>
  <si>
    <t xml:space="preserve"> e.g., to cover the needs for the '12-'13 fiscal year
*This can include cases where the Ministry provides contraceptives for NGOs or social marketing.</t>
  </si>
  <si>
    <t>Internally Generated Funds</t>
  </si>
  <si>
    <t>Other Government Funds</t>
  </si>
  <si>
    <t>Total</t>
  </si>
  <si>
    <t>In-kind donations</t>
  </si>
  <si>
    <t>Global Fund grants</t>
  </si>
  <si>
    <t>E2. In the last 12 months, has there ever been a stockout at the central level of any of the following contraceptives offered in public sector facilities?</t>
  </si>
  <si>
    <t xml:space="preserve">E3. Are stockouts a large problem in your country at the following levels? </t>
  </si>
  <si>
    <t>Country: Cameroon</t>
  </si>
  <si>
    <t>Family Planning Subgroup</t>
  </si>
  <si>
    <t>Cameroonian Social Marketing Association</t>
  </si>
  <si>
    <t>Cameroon National Association for Family Welfare
(CAMNAFAW/IPPF), Cameroon Baptist Convention Health Services (CBCHS), Ad Lucem (Catholics)</t>
  </si>
  <si>
    <t>Family Planning Department, Pharmacy, Medicines, and Laboratories Department</t>
  </si>
  <si>
    <t>National Essential Medicine Supply Center</t>
  </si>
  <si>
    <t>German Cooperation Agency (GIZ), CHAI, USAID</t>
  </si>
  <si>
    <t>Maternal Health Department with help from USAID | DELIVER PROJECT</t>
  </si>
  <si>
    <t>2012-2013</t>
  </si>
  <si>
    <t>UNFPA, German Cooperation Agency (GIZ), Organization for Coordination and Cooperation in the Fight Against Endemic Diseases in Central Africa (OCEAC), Cameroonian Social Marketing Association (ACMS), Cameroon National Association for Family Welfare (CAMNAFAW)</t>
  </si>
  <si>
    <t>Report of the Cameroon National Association for Family Welfare</t>
  </si>
  <si>
    <t>Unknown</t>
  </si>
  <si>
    <t>Public sector, NGO, Social Marketing</t>
  </si>
  <si>
    <t>Private pharmacy agents can provide contraceptives to clients with a prescription</t>
  </si>
  <si>
    <t>Implanon NXT is no longer on the essential medicines list</t>
  </si>
  <si>
    <t>Cameroon Contraceptive Logistics System Evaluation Report</t>
  </si>
  <si>
    <t>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t>
  </si>
  <si>
    <t>Cameroon 2014</t>
  </si>
  <si>
    <t>Comité National de pilotage pour la sécurisation des produits SR (Reproductive Health Product Committee)</t>
  </si>
  <si>
    <t xml:space="preserve">PSI </t>
  </si>
  <si>
    <t>Association Guinéenne pour le Bien être Familial (AGBEF), Jhpiego, Plan Guinée</t>
  </si>
  <si>
    <t>Laborex-Guinée (distributor),</t>
  </si>
  <si>
    <t>USAID, GIZ</t>
  </si>
  <si>
    <t>National Directorate of Pharmacy and Laboratory (DNPL), National Directorate of Family Health and nutrition  (DNSF)</t>
  </si>
  <si>
    <t>Pharmacie Centrale du Guinee (central warehouse), regional stores(5)</t>
  </si>
  <si>
    <t>Ministry of Finance</t>
  </si>
  <si>
    <t>Service de santé de l'armée</t>
  </si>
  <si>
    <t>DNPL</t>
  </si>
  <si>
    <t>RHCS Focal Point</t>
  </si>
  <si>
    <t>National forcasting committee (MOH,USAID and UNFPA)</t>
  </si>
  <si>
    <t>A budget line exists, but there have been no expenditures</t>
  </si>
  <si>
    <t>Financing for contraceptive procurement has been ensured by partners (USAID, UNFPA, etc)</t>
  </si>
  <si>
    <t>The country in in the midst of promoting long action method of contraceptives</t>
  </si>
  <si>
    <t>Revised Strategic Plan for Reproductive Health Commodity Security in Guinea</t>
  </si>
  <si>
    <t>2013-2017</t>
  </si>
  <si>
    <t>NGO's, Marketing Social ( ECOWAS duties for example)</t>
  </si>
  <si>
    <t>In the private sector, contraceptives are distributed to clients at a very low cost (primarily by social marketing, PSI).</t>
  </si>
  <si>
    <t>For the poorest</t>
  </si>
  <si>
    <t xml:space="preserve">National Essential Medicine List </t>
  </si>
  <si>
    <t>The list was revised in May 2012.</t>
  </si>
  <si>
    <t>Sub-sub bullet under health includes "increase the availability and use of preventive, curative and promotional services of quality for maternal and
neonatal health, including family planning, MTCTP and nutrition"</t>
  </si>
  <si>
    <t>Periodic physical inventory</t>
  </si>
  <si>
    <t>The major challenges in contraceptive security in Guinea are related to the transport of central level products to health centers. Successes include the promotion of long action methods (IUD, Jadelle).</t>
  </si>
  <si>
    <t>Guinea 2014</t>
  </si>
  <si>
    <t>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t>
  </si>
  <si>
    <t>Information not available in public domain</t>
  </si>
  <si>
    <t>In addition to the central government funding, the state governments have their own health budgets. However, they are not used for contraceptive procurement.</t>
  </si>
  <si>
    <t>Supply and Social Marketing Division of the Ministry of Health and Family Welfare</t>
  </si>
  <si>
    <t>The Ministry publishes the Family Welfare Statistics which provides the most updated information on contraceptive supplies and finances in the country.  The last report was published for year 2011 which formed basis for completing last year's survey</t>
  </si>
  <si>
    <t>National Population Policy</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</si>
  <si>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</si>
  <si>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</si>
  <si>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National List of Essential Medicines of India</t>
  </si>
  <si>
    <t>India 2014</t>
  </si>
  <si>
    <t>Country: Mali</t>
  </si>
  <si>
    <t>National Monitoring Commission for Reproductive Health Product Security Plan</t>
  </si>
  <si>
    <t>Population Services International (PSI), F20</t>
  </si>
  <si>
    <t>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t>
  </si>
  <si>
    <t>National Council of the Order of Pharmacists (CNOP), National Council of the Order of Doctors (CNOM), and National Council of the Order of Midwives</t>
  </si>
  <si>
    <t>USAID, KfW (German development bank), UNFPA</t>
  </si>
  <si>
    <t>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t>
  </si>
  <si>
    <t>Popular Pharmacy of Mali (PPM), Private central charge of the distribution of contraceptive products</t>
  </si>
  <si>
    <t>Finance and Materials Directorate (DFM) of the Ministry of Health (MS) and the Ministry of Finance</t>
  </si>
  <si>
    <t>National Population Department, National Department for the Promotion of Women and the National Department for the Promotion of Children, National Federation of Community Health Associations (FENASCOM), National Youth Department, National Department of Social Development</t>
  </si>
  <si>
    <t>Chief of Unit for Training, Information, and Communication, Focal Point for Reproductive Health</t>
  </si>
  <si>
    <t>These funds were included in the global medicine credit funds for contraceptives allocated to the state in the distribution plan</t>
  </si>
  <si>
    <t>The World Bank and basket funds are not among the reproductive health partners that support the state budget for the purchase of contraceptives</t>
  </si>
  <si>
    <t>PPM
Popular Pharmacy of Mali (PPM)</t>
  </si>
  <si>
    <t>In 2013 the state did not buy any contraceptives</t>
  </si>
  <si>
    <t>The Global Fund is not a partner of Family Planning in Mali</t>
  </si>
  <si>
    <t>There was not a quantification in 2013.</t>
  </si>
  <si>
    <t>Strategic Plan for Reproductive Health Product Security</t>
  </si>
  <si>
    <t>Public Sector, NGO sector, social marketing, commercial sector</t>
  </si>
  <si>
    <t>N'existe pas
Does not exist</t>
  </si>
  <si>
    <t>Exemptions for HIV+ persons</t>
  </si>
  <si>
    <t>Neosampoon</t>
  </si>
  <si>
    <t>National Essential Medicines List (NEML)</t>
  </si>
  <si>
    <t>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t>
  </si>
  <si>
    <t>Female empowerment is included as a goal in the PSRP, but it focuses on economic and political empowerment</t>
  </si>
  <si>
    <t>Logistic Report of the Popular Pharmacy of Mali</t>
  </si>
  <si>
    <t>Because of the sociopolitical situation that has caused disruption of governmental organization since 2012, health policy has been severely tested (withdrawal of partners, insufficiency of investment of government funds).</t>
  </si>
  <si>
    <t>Mali 2014</t>
  </si>
  <si>
    <t>Fianakaviana Sambatra (FISA) (an IPPF affiliate); Marie Stopes Madagascar (MSM); Religious Platform represented by SALFA (Health Department of Lutheran Church), and Health Department of Protestant Church (SAF-FJKM).</t>
  </si>
  <si>
    <t>MERCK-DOHME</t>
  </si>
  <si>
    <t>Family Planning, Maternal Health, STI/HIV/AIDS, and Division of Pharmacy, Laboratory and Traditional Medicines (DPLMT)</t>
  </si>
  <si>
    <t>MOH with UNFPA's support</t>
  </si>
  <si>
    <t>AR100,000,000 were spent for contraceptives procurement for 2013.</t>
  </si>
  <si>
    <t>This includes male and female condom procurement.</t>
  </si>
  <si>
    <t xml:space="preserve">RHI and USAID |DELIVER Project Records </t>
  </si>
  <si>
    <t>USAID ($3,532,604) and UNFPA ($2,750,446)</t>
  </si>
  <si>
    <t>USAID procurements are for the Social Marketing Program (PSI and Marie Stopes) and distributed through community-based channel.</t>
  </si>
  <si>
    <t>Periodic report from SALAMA</t>
  </si>
  <si>
    <t xml:space="preserve">Reproductive Health Commodity Security Committee    
</t>
  </si>
  <si>
    <t>MOH RH Unit</t>
  </si>
  <si>
    <r>
      <rPr>
        <i/>
        <sz val="12"/>
        <rFont val="Arial"/>
        <family val="2"/>
      </rPr>
      <t>Central de Medicamentos e Artigos Medicos</t>
    </r>
    <r>
      <rPr>
        <sz val="12"/>
        <rFont val="Arial"/>
        <family val="2"/>
      </rPr>
      <t xml:space="preserve"> (CMAM) (central medical store)</t>
    </r>
  </si>
  <si>
    <t>The office of the First Lady</t>
  </si>
  <si>
    <t>First Lady</t>
  </si>
  <si>
    <t xml:space="preserve">Representative from MOH RH program, UNPFA, USAID, CMAM, Pathfinder, JHPIEGO and DKT   
</t>
  </si>
  <si>
    <t xml:space="preserve">London Summit </t>
  </si>
  <si>
    <t>The government agreed to contribute with 5% of the total   contraceptives needs for year the 2012. Thereafter the government will contribute with 10% up to 2015.</t>
  </si>
  <si>
    <t>CMAM Procurement Unit</t>
  </si>
  <si>
    <t>Basket fund and the state budget</t>
  </si>
  <si>
    <t>RHInterchange database and Mycommodities</t>
  </si>
  <si>
    <t xml:space="preserve">The Global Fund's online Transaction Summary - PQR </t>
  </si>
  <si>
    <t xml:space="preserve">Comments: 
</t>
  </si>
  <si>
    <t xml:space="preserve">MISAU is planning to introduce emergency contraceptive pills for public sector. UNFPA have ordered small quantities of Postinor 2 for 2014.  </t>
  </si>
  <si>
    <t xml:space="preserve">Family Planning and Contraception Strategy  </t>
  </si>
  <si>
    <t>2009-2013</t>
  </si>
  <si>
    <t>Only port handling fees.</t>
  </si>
  <si>
    <t xml:space="preserve">The Law for Private Medicine allows the private sector to import and prescribe all contraceptive methods. </t>
  </si>
  <si>
    <t xml:space="preserve">For IUDs and Jadelle trained nurses can do the insertions. </t>
  </si>
  <si>
    <t>National Essential Medicine list</t>
  </si>
  <si>
    <t>No mention of reproductive health, family planning, maternal health, condoms, contraceptive, commodity or contraceptive security.</t>
  </si>
  <si>
    <t>Mozambique 2014</t>
  </si>
  <si>
    <t>Depending of the value. Numerous taxes attributed to any product. NO exception for FP commodities. 10% custom/import duties, 10% VAT.</t>
  </si>
  <si>
    <t>Medical methods can be provided/prescribed only at health facilities</t>
  </si>
  <si>
    <t>Officially pharmacists are allowed to provide COCs and pills on prescription only.</t>
  </si>
  <si>
    <t>National essential medicines list 2014</t>
  </si>
  <si>
    <t>Russia 2014</t>
  </si>
  <si>
    <t xml:space="preserve">National Committee for Contraceptive Security </t>
  </si>
  <si>
    <t xml:space="preserve">Associaton pour le Developpement du Marketing Social (ADEMAS) (USAID Implementing Partner (IP)) </t>
  </si>
  <si>
    <t>Senegalese Association for Family Wellbeing (ASBEF) IPPF Affiliate, IntraHealth (USAD IP), ChildFund and NGO consortium members, MSI, ACDEV, AMREF, Path, AFD, FHI , Population Council</t>
  </si>
  <si>
    <t>Pfizer Senegal</t>
  </si>
  <si>
    <t>USAID, UNFPA</t>
  </si>
  <si>
    <t xml:space="preserve">UNFPA, WHO </t>
  </si>
  <si>
    <t>Directorate of Reproductive Health and Child Survival (DSRSE), Directorate of Pharmacies and Medicine, National Medicines Control Laboratory</t>
  </si>
  <si>
    <t>National Central Warehouse</t>
  </si>
  <si>
    <t>Ministry of Planning and Human Resouces</t>
  </si>
  <si>
    <t>USAID &amp; Implementing Partners, Directorate of Reproductive Health and Child Survival (DSRSE), UNFPA</t>
  </si>
  <si>
    <t>USAID health team leader, UNFPA representative and Director of DSRSE</t>
  </si>
  <si>
    <t>Directorate of Reproductive Health and Child Survival (DSRSE) with UNFPA and USAID assistance</t>
  </si>
  <si>
    <t>MoH records</t>
  </si>
  <si>
    <t>Funds transferred to Central Medical Stores for contraceptive procurement</t>
  </si>
  <si>
    <t>$35,835 from UNFPA and $1,342,461 from USAID</t>
  </si>
  <si>
    <t>CycleBeads are still offered in non-profit private-sector facilities and at the community level</t>
  </si>
  <si>
    <t xml:space="preserve">National Family Planning &amp; Reproductive Health Plan </t>
  </si>
  <si>
    <t>2012-2015</t>
  </si>
  <si>
    <t xml:space="preserve">All sectors </t>
  </si>
  <si>
    <r>
      <t>For private sector: 20% duties for all methods, 18% VAT for IUD only, and 2.7% for all goods entering the West African Economic and Monetary Union (</t>
    </r>
    <r>
      <rPr>
        <i/>
        <sz val="12"/>
        <rFont val="Arial"/>
        <family val="2"/>
      </rPr>
      <t>UEMOA</t>
    </r>
    <r>
      <rPr>
        <sz val="12"/>
        <rFont val="Arial"/>
        <family val="2"/>
      </rPr>
      <t xml:space="preserve">) area (import tax), but the government can grant a tax exemption for the public sector. </t>
    </r>
  </si>
  <si>
    <t>Brand advertisement of products is forbidden. Private doctors prescribe contraceptives but don't distribute to clients. Pharmacists also don't have the right to provide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</si>
  <si>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t>
  </si>
  <si>
    <t>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t>
  </si>
  <si>
    <t xml:space="preserve">There are no specific groups exempted from payment. But health workers can arrange with the local committee to provide contraceptives for people who cannot pay. Fees for clients are $0.16 to $1.10 in the public sector.  </t>
  </si>
  <si>
    <t xml:space="preserve">National Essential Medicines List </t>
  </si>
  <si>
    <t>Contraceptive procurement tables (CPTs), information Management Assessment Tools (IMAT), and Logistics Management Information System and Reports</t>
  </si>
  <si>
    <t>Senegal Family planning has been improved this year with its family planning campaign. Stock out are more and more decreased with the strengthening of the service provision of contraceptives and logistics supervision.</t>
  </si>
  <si>
    <t>Senegal 2014</t>
  </si>
  <si>
    <t>Country: Russia</t>
  </si>
  <si>
    <t>D5. Note the lowest level provider cadre that is allowed to sell or dispense the method, by sector (based on the country's policies).</t>
  </si>
  <si>
    <t>C2. Are the following contraceptive methods offered in public sector facilities?</t>
  </si>
  <si>
    <t>C3. Are the following contraceptive methods offered in NGO facilities?</t>
  </si>
  <si>
    <t>C4. Are the following contraceptive methods offered through social marketing?</t>
  </si>
  <si>
    <t>C1. Are the following contraceptive methods offered in commercial sector facilities?</t>
  </si>
  <si>
    <t>Reproductive Health Commodity Security (RHCS) Committee</t>
  </si>
  <si>
    <t>CARE</t>
  </si>
  <si>
    <t>Marie Stopes Sierra Leone (an MSI affiliate), Planned Parenthood Association of Sierra Leone (PPASL) (an IPPF affiliate) and Aberdeen Women Clinic</t>
  </si>
  <si>
    <t>DFID</t>
  </si>
  <si>
    <t>UNFPA, UNICEF &amp; WHO</t>
  </si>
  <si>
    <t>Reproductive Health/Family Planning (RH) Programe, National Aids Contral Program, Child Health/Expanded Program on Immunization, National Adolenscence School Health Program</t>
  </si>
  <si>
    <t>Directorate of Drugs and Medical Supplies</t>
  </si>
  <si>
    <t>Representative/focal person</t>
  </si>
  <si>
    <t>Religious groups, Civil Society Representatives</t>
  </si>
  <si>
    <t xml:space="preserve">Members of RHCS committee </t>
  </si>
  <si>
    <t>MoH, Parliamentary budget profile  2013</t>
  </si>
  <si>
    <t>Although funds were allocated/ committed, they were never released</t>
  </si>
  <si>
    <t>RHinterchange</t>
  </si>
  <si>
    <t>UNFPA &amp; USAID</t>
  </si>
  <si>
    <t>Donors, NGOs, social marketing, commercial</t>
  </si>
  <si>
    <t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t>
  </si>
  <si>
    <t>The above mentioned taxes/duties and the time it takes to clear commodities from port</t>
  </si>
  <si>
    <t>The Sierra Leone Pharmacy Board Act</t>
  </si>
  <si>
    <t>There is a policy in the Public sector for contraceptive methods to be dispense free of cost, unlike in the private sector these methods are paid for over the counter</t>
  </si>
  <si>
    <t>Not applicable. Note- Although services/commodities are to be offered free of charge, there have been instances where clients are charged fees for services/commodities. This is something the Ministry is trying to address.</t>
  </si>
  <si>
    <t>Republic of Sierra Leone Essential Medicines List</t>
  </si>
  <si>
    <r>
      <t xml:space="preserve">E1. Have stock 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</si>
  <si>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E2. In the last 12 months, has there ever been a stock out at the </t>
    </r>
    <r>
      <rPr>
        <b/>
        <i/>
        <sz val="12"/>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</si>
  <si>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t>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t>
  </si>
  <si>
    <t>Sierra Leone 2014</t>
  </si>
  <si>
    <r>
      <rPr>
        <i/>
        <sz val="12"/>
        <rFont val="Arial"/>
        <family val="2"/>
      </rPr>
      <t xml:space="preserve">Comité National de Sécurisation de l’Approvisionnement en Produit Contraceptifs (CNSAPC) </t>
    </r>
    <r>
      <rPr>
        <sz val="12"/>
        <rFont val="Arial"/>
        <family val="2"/>
      </rPr>
      <t>(National Contraceptive Security Committee). This committee is not functional at this time. There is also a newly formed Condom Management group that functions.</t>
    </r>
  </si>
  <si>
    <r>
      <rPr>
        <i/>
        <sz val="12"/>
        <rFont val="Arial"/>
        <family val="2"/>
      </rPr>
      <t>Association Togolaise pour le Bien-Etre Familial (ATBEF,</t>
    </r>
    <r>
      <rPr>
        <sz val="12"/>
        <rFont val="Arial"/>
        <family val="2"/>
      </rPr>
      <t xml:space="preserve"> the IPPF Member Association), Plan Togo</t>
    </r>
  </si>
  <si>
    <t>Order of Pharmacists and Order of Doctors</t>
  </si>
  <si>
    <t>The Director General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</si>
  <si>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</si>
  <si>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</si>
  <si>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National Assembly (one representative), Ministry of Social Action (one representative)</t>
  </si>
  <si>
    <t>National contraceptives quantification team with technical assistance from the USAID | DELIVER PROJECT</t>
  </si>
  <si>
    <t>Ministry of health</t>
  </si>
  <si>
    <t>Includes 4 shipments listed in RHI as shipped in Dec 2012 because these shipments arrived in Togo in Feb 2013</t>
  </si>
  <si>
    <t>USAID ($ 383,682), UNFPA ($ 1,454,572)</t>
  </si>
  <si>
    <t>Note: we had to estimate the value of DMPA shipments provided by UNFPA, as UNFPA does not make the value of DMPA shipments public. We used the value provided to the UNFPA country office ($1.00 per vial) + $0.09 per syringe (from the UNFPA AccessRH catalog) + est. 12% freight</t>
  </si>
  <si>
    <t>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t>
  </si>
  <si>
    <t>The Pharmacy Directorate (Direction de la Pharmacie) puts out the request(s) for quotation and selects the vendor(s). The goods purchased are inspected by the public treasury before payment.</t>
  </si>
  <si>
    <t xml:space="preserve">The cycle beads is distributed by PSI but this product is available in public health facilities </t>
  </si>
  <si>
    <r>
      <rPr>
        <i/>
        <sz val="12"/>
        <rFont val="Arial"/>
        <family val="2"/>
      </rPr>
      <t>Plan National de Sécurisation des produits de Sante de la Reproduction</t>
    </r>
    <r>
      <rPr>
        <sz val="12"/>
        <rFont val="Arial"/>
        <family val="2"/>
      </rPr>
      <t xml:space="preserve"> (National Reproductive Health Commodity Security Plan)</t>
    </r>
  </si>
  <si>
    <t>The RHCS Plan for 2008-2012 was evaluated in December 2013. A new plan has not yet been formally developed except repositioning FP plan for period 2013 - 2017</t>
  </si>
  <si>
    <t>The commercial sector has to pay taxes.</t>
  </si>
  <si>
    <t>Apart customs duties, there are no other restrictive measures that impede the private sector</t>
  </si>
  <si>
    <t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t>
  </si>
  <si>
    <t>People with difficulties to pay can access FP services free of charge through other strategies such as community based distribution (CBD)</t>
  </si>
  <si>
    <t xml:space="preserve">National Essential Medicines List (NEML) </t>
  </si>
  <si>
    <t>The list was updated at the end of 2012.</t>
  </si>
  <si>
    <t>PPMR, periodic physical inventory, stock card (at central level)</t>
  </si>
  <si>
    <t>Although stockout at services delivery point is not widespread, providers often have stock below the minimum level</t>
  </si>
  <si>
    <t>Togo 2014</t>
  </si>
  <si>
    <t>C1k. CycleBeads offered?</t>
  </si>
  <si>
    <r>
      <t>C2c. Injectables offered</t>
    </r>
    <r>
      <rPr>
        <sz val="10"/>
        <rFont val="Arial"/>
        <family val="2"/>
      </rPr>
      <t>?</t>
    </r>
  </si>
  <si>
    <r>
      <t>C2e. Intrauterine devices (IUDs) offered</t>
    </r>
    <r>
      <rPr>
        <sz val="10"/>
        <rFont val="Arial"/>
        <family val="2"/>
      </rPr>
      <t>?</t>
    </r>
  </si>
  <si>
    <r>
      <t>C2h. Emergency contraceptive pills offered</t>
    </r>
    <r>
      <rPr>
        <sz val="10"/>
        <rFont val="Arial"/>
        <family val="2"/>
      </rPr>
      <t>?</t>
    </r>
  </si>
  <si>
    <r>
      <t>C2k. CycleBeads offered</t>
    </r>
    <r>
      <rPr>
        <sz val="10"/>
        <rFont val="Arial"/>
        <family val="2"/>
      </rPr>
      <t>?</t>
    </r>
  </si>
  <si>
    <r>
      <t>C3c. Injectables offered</t>
    </r>
    <r>
      <rPr>
        <sz val="10"/>
        <rFont val="Arial"/>
        <family val="2"/>
      </rPr>
      <t>?</t>
    </r>
  </si>
  <si>
    <r>
      <t>C3e. Intrauterine devices (IUDs) offered</t>
    </r>
    <r>
      <rPr>
        <sz val="10"/>
        <rFont val="Arial"/>
        <family val="2"/>
      </rPr>
      <t>?</t>
    </r>
  </si>
  <si>
    <r>
      <t>C3h. Emergency contraceptive pills offered</t>
    </r>
    <r>
      <rPr>
        <sz val="10"/>
        <rFont val="Arial"/>
        <family val="2"/>
      </rPr>
      <t>?</t>
    </r>
  </si>
  <si>
    <r>
      <t>C3k. CycleBeads offered</t>
    </r>
    <r>
      <rPr>
        <sz val="10"/>
        <rFont val="Arial"/>
        <family val="2"/>
      </rPr>
      <t>?</t>
    </r>
  </si>
  <si>
    <r>
      <t>C4c. Injectables offered</t>
    </r>
    <r>
      <rPr>
        <sz val="10"/>
        <rFont val="Arial"/>
        <family val="2"/>
      </rPr>
      <t>?</t>
    </r>
  </si>
  <si>
    <r>
      <t>C4e. Intrauterine devices (IUDs) offered</t>
    </r>
    <r>
      <rPr>
        <sz val="10"/>
        <rFont val="Arial"/>
        <family val="2"/>
      </rPr>
      <t>?</t>
    </r>
  </si>
  <si>
    <r>
      <t>C4h. Emergency contraceptive pills offered</t>
    </r>
    <r>
      <rPr>
        <sz val="10"/>
        <rFont val="Arial"/>
        <family val="2"/>
      </rPr>
      <t>?</t>
    </r>
  </si>
  <si>
    <r>
      <t>C4k. CycleBeads offered</t>
    </r>
    <r>
      <rPr>
        <sz val="10"/>
        <rFont val="Arial"/>
        <family val="2"/>
      </rPr>
      <t>?</t>
    </r>
  </si>
  <si>
    <r>
      <rPr>
        <b/>
        <i/>
        <sz val="16"/>
        <color rgb="FFC00000"/>
        <rFont val="Arial"/>
        <family val="2"/>
      </rPr>
      <t>Worksheets</t>
    </r>
    <r>
      <rPr>
        <b/>
        <sz val="14"/>
        <color rgb="FFC00000"/>
        <rFont val="Arial"/>
        <family val="2"/>
      </rPr>
      <t xml:space="preserve">: </t>
    </r>
    <r>
      <rPr>
        <b/>
        <sz val="14"/>
        <rFont val="Arial"/>
        <family val="2"/>
      </rPr>
      <t xml:space="preserve">
</t>
    </r>
  </si>
  <si>
    <t>Expenditures as percent of procurement needs 
(and whether funding gap existed)</t>
  </si>
  <si>
    <t>In-kind donations and Global Fund grants</t>
  </si>
  <si>
    <t xml:space="preserve">Government procurement agents* </t>
  </si>
  <si>
    <t>**a company established and contracted by the government to undertake commercial activities on behalf of the government</t>
  </si>
  <si>
    <r>
      <t xml:space="preserve">Policies </t>
    </r>
    <r>
      <rPr>
        <b/>
        <u/>
        <sz val="16"/>
        <color theme="0"/>
        <rFont val="Arial"/>
        <family val="2"/>
      </rPr>
      <t>hindering</t>
    </r>
    <r>
      <rPr>
        <b/>
        <sz val="16"/>
        <color theme="0"/>
        <rFont val="Arial"/>
        <family val="2"/>
      </rPr>
      <t xml:space="preserve"> the private sector</t>
    </r>
  </si>
  <si>
    <t>e.g. pharmacy associations, manufacturers</t>
  </si>
  <si>
    <t>e.g. logistics, RH, FP, MCH, HIV/AIDS, pharmacy units</t>
  </si>
  <si>
    <t>Population Services Zimbabwe (Marie Stopes affiliate), Elizabeth Glaser Pediatric AIDS Foundation</t>
  </si>
  <si>
    <t>Supply Chain (Capacity)</t>
  </si>
  <si>
    <t>C1c. Injectables offered?</t>
  </si>
  <si>
    <t>C1e. Intrauterine devices (IUDs) offered?</t>
  </si>
  <si>
    <t>C1h. Emergency contraceptive pills offered?</t>
  </si>
  <si>
    <r>
      <t xml:space="preserve">C1l. Specify other contraceptive(s) offered in </t>
    </r>
    <r>
      <rPr>
        <u/>
        <sz val="10"/>
        <color theme="0"/>
        <rFont val="Arial"/>
        <family val="2"/>
      </rPr>
      <t>commercial</t>
    </r>
    <r>
      <rPr>
        <sz val="10"/>
        <color theme="0"/>
        <rFont val="Arial"/>
        <family val="2"/>
      </rPr>
      <t xml:space="preserve"> sector facilities</t>
    </r>
  </si>
  <si>
    <r>
      <t xml:space="preserve">Policies </t>
    </r>
    <r>
      <rPr>
        <b/>
        <u/>
        <sz val="16"/>
        <color theme="1"/>
        <rFont val="Arial"/>
        <family val="2"/>
      </rPr>
      <t>enabling</t>
    </r>
    <r>
      <rPr>
        <b/>
        <sz val="16"/>
        <color theme="1"/>
        <rFont val="Arial"/>
        <family val="2"/>
      </rPr>
      <t xml:space="preserve"> the private sector</t>
    </r>
  </si>
  <si>
    <t>Figures Used for Analysis</t>
  </si>
  <si>
    <t>e.g. service delivery, advocacy, Planned Parenthood or Marie Stopes affiliate, faith based organization</t>
  </si>
  <si>
    <t>This will auto calculate. (It contains the following formula: Total government spending (Question B8c) /</t>
  </si>
  <si>
    <t>e.g. price controls, distribution limitations, taxes/duties, advertising bans</t>
  </si>
  <si>
    <t>e.g. partners</t>
  </si>
  <si>
    <t>e.g., are pharmacists allowed to provide the methods?</t>
  </si>
  <si>
    <t>Notes:</t>
  </si>
  <si>
    <t>Country: Benin</t>
  </si>
  <si>
    <t>Country: Afghanistan</t>
  </si>
  <si>
    <t>Country: Zimbabwe</t>
  </si>
  <si>
    <t>Country: Zambia</t>
  </si>
  <si>
    <t>Country: Yemen</t>
  </si>
  <si>
    <t>Country: Ukraine</t>
  </si>
  <si>
    <t>Country: Uganda</t>
  </si>
  <si>
    <t>Country: Togo</t>
  </si>
  <si>
    <t>Country: South Africa</t>
  </si>
  <si>
    <t>Country: Senegal</t>
  </si>
  <si>
    <t>Country: Rwanda</t>
  </si>
  <si>
    <t>Country: Philippines</t>
  </si>
  <si>
    <t>Country: Pakistan</t>
  </si>
  <si>
    <t>Country: Nigeria</t>
  </si>
  <si>
    <t>Country: Nepal</t>
  </si>
  <si>
    <t>Country: Mozambique</t>
  </si>
  <si>
    <t>Country: Mauritania</t>
  </si>
  <si>
    <t>Country: Malawi</t>
  </si>
  <si>
    <t>Country: Madagascar</t>
  </si>
  <si>
    <t>Country: Liberia</t>
  </si>
  <si>
    <t>Country: India</t>
  </si>
  <si>
    <t>Country: Haiti</t>
  </si>
  <si>
    <t>Country: Guinea</t>
  </si>
  <si>
    <t>Country: Ghana</t>
  </si>
  <si>
    <t>Country: Georgia</t>
  </si>
  <si>
    <t>Country: Bangladesh</t>
  </si>
  <si>
    <t>Country: Armenia</t>
  </si>
  <si>
    <t>To jump to the Introduction sheet, click here</t>
  </si>
  <si>
    <t>C1a. 
Combined oral contraceptives offered?</t>
  </si>
  <si>
    <t>C1b. 
Progestin-only pills offered?</t>
  </si>
  <si>
    <t>C1d. 
Implants offered?</t>
  </si>
  <si>
    <t>C1f. 
Male condoms offered?</t>
  </si>
  <si>
    <t>C1g. 
Female condoms offered?</t>
  </si>
  <si>
    <t>C1i. 
Long-acting permanent method for males (e.g., vasectomy) offered?</t>
  </si>
  <si>
    <t>C1j. 
Long-acting permanent method for females (e.g., tubal ligation) offered?</t>
  </si>
  <si>
    <t>C2a. 
Combined oral contraceptives offered?</t>
  </si>
  <si>
    <t>C2b. 
Progestin-only pills offered?</t>
  </si>
  <si>
    <t>C2d. 
Implants offered?</t>
  </si>
  <si>
    <t>C2f. 
Male condoms offered?</t>
  </si>
  <si>
    <t>C2g. 
Female condoms offered?</t>
  </si>
  <si>
    <t>C2i. 
Long-acting permanent method for males (e.g., vasectomy) offered?</t>
  </si>
  <si>
    <t>C2j. 
Long-acting permanent method for females (e.g., tubal ligation) offered?</t>
  </si>
  <si>
    <t>C3a. 
Combined oral contraceptives offered?</t>
  </si>
  <si>
    <t>C3b. 
Progestin-only pills offered?</t>
  </si>
  <si>
    <t>C3d. 
Implants offered?</t>
  </si>
  <si>
    <t>C3f. 
Male condoms offered?</t>
  </si>
  <si>
    <t>C3g. 
Female condoms offered?</t>
  </si>
  <si>
    <t>C3i. 
Long-acting permanent method for males (e.g., vasectomy) offered?</t>
  </si>
  <si>
    <t>C3j. 
Long-acting permanent method for females (e.g., tubal ligation) offered?</t>
  </si>
  <si>
    <r>
      <t xml:space="preserve">C3l. 
Specify other contraceptive(s) offered in </t>
    </r>
    <r>
      <rPr>
        <u/>
        <sz val="10"/>
        <rFont val="Arial"/>
        <family val="2"/>
      </rPr>
      <t>NGO</t>
    </r>
    <r>
      <rPr>
        <sz val="10"/>
        <rFont val="Arial"/>
        <family val="2"/>
      </rPr>
      <t xml:space="preserve"> sector facilities</t>
    </r>
  </si>
  <si>
    <t>C4a. 
Combined oral contraceptives offered?</t>
  </si>
  <si>
    <t>C4b. 
Progestin-only pills offered?</t>
  </si>
  <si>
    <t>C4d. 
Implants offered?</t>
  </si>
  <si>
    <t>C4f. 
Male condoms offered?</t>
  </si>
  <si>
    <t>C4g. 
Female condoms offered?</t>
  </si>
  <si>
    <t>C4i. 
Long-acting permanent method for males (e.g., vasectomy) offered?</t>
  </si>
  <si>
    <t>C4j. 
Long-acting permanent method for females (e.g., tubal ligation) offered?</t>
  </si>
  <si>
    <r>
      <t xml:space="preserve">C4l. 
Specify other contraceptive(s) offered through </t>
    </r>
    <r>
      <rPr>
        <u/>
        <sz val="10"/>
        <rFont val="Arial"/>
        <family val="2"/>
      </rPr>
      <t>social marketing</t>
    </r>
  </si>
  <si>
    <t>A2a. 
Are social marketing organizations on the committee?</t>
  </si>
  <si>
    <t>A2ai. 
Names of social marketing organizations on the committee</t>
  </si>
  <si>
    <t>A2b. 
Are NGOs on the committee?</t>
  </si>
  <si>
    <t>A2bi. 
Names of NGOs on the committee</t>
  </si>
  <si>
    <t>A2c.
Are commercial sector organizations on the committee?</t>
  </si>
  <si>
    <t>A2ci. 
Names of commercial sector organizations on the committee</t>
  </si>
  <si>
    <t>A2d. 
Are donors on the committee?</t>
  </si>
  <si>
    <t>A2di. 
Names of donors on the committee</t>
  </si>
  <si>
    <t>A2e. 
Are UN agencies on the committee?</t>
  </si>
  <si>
    <t>A2ei. 
Names of UN agencies on the committee</t>
  </si>
  <si>
    <t xml:space="preserve">A2f. 
Are Ministry of Health units on the committee? 
</t>
  </si>
  <si>
    <t>A2fi. 
Names of Ministry of Health units on the committee</t>
  </si>
  <si>
    <t>A2g. 
Is the Central Medical Store or Central Warehouse on the committee?</t>
  </si>
  <si>
    <t>A2gi. 
Specify Central Medical Store or Central Warehouse on the committee</t>
  </si>
  <si>
    <t>A2h. 
Is the Ministry of Finance or Ministry of Planning on the committee?</t>
  </si>
  <si>
    <t>A2hi. 
Specify Ministry of Finance or Planning on the committee</t>
  </si>
  <si>
    <t xml:space="preserve">A2i. 
Are there any other organizations on the committee? 
</t>
  </si>
  <si>
    <t>A2ii. 
Specify other organizations on the committee</t>
  </si>
  <si>
    <t xml:space="preserve">A3. 
How many times did the committee meet during the last year? 
</t>
  </si>
  <si>
    <t>A4. 
Does committee have legal status?</t>
  </si>
  <si>
    <t>A1. 
Is there a national committee that works on contraceptive security?</t>
  </si>
  <si>
    <t>A1a. 
What is the name of the committee?</t>
  </si>
  <si>
    <t xml:space="preserve">A5. 
Is there a Contraceptive Security "champion"? </t>
  </si>
  <si>
    <t>A5a. 
"Champion's" organization</t>
  </si>
  <si>
    <t>B1a. 
What is the beginning month of the country's fiscal year?</t>
  </si>
  <si>
    <t>B1b. 
What is the ending month of the country's fiscal year?</t>
  </si>
  <si>
    <r>
      <t>B2. 
Estimated dollar value of contraceptives needed to be procured for public sector* for the most recent complete fiscal year (in US$)</t>
    </r>
    <r>
      <rPr>
        <sz val="8"/>
        <rFont val="Arial"/>
        <family val="2"/>
      </rPr>
      <t xml:space="preserve">
</t>
    </r>
    <r>
      <rPr>
        <i/>
        <sz val="8"/>
        <rFont val="Arial"/>
        <family val="2"/>
      </rPr>
      <t/>
    </r>
  </si>
  <si>
    <t>B3a. 
One-year time period covered by the forecasted/ quantification amount noted in B2
(mm/yy-mm/yy)</t>
  </si>
  <si>
    <t>B3b.
Which organizations conducted the forecast/ quantification?</t>
  </si>
  <si>
    <t>B4. 
Is there a government budget line item specifically for the procurement of contraceptives?</t>
  </si>
  <si>
    <r>
      <t xml:space="preserve">B6a. 
What was the amount of internally generated funds </t>
    </r>
    <r>
      <rPr>
        <u val="singleAccounting"/>
        <sz val="10"/>
        <rFont val="Arial"/>
        <family val="2"/>
      </rPr>
      <t>allocated</t>
    </r>
    <r>
      <rPr>
        <sz val="10"/>
        <rFont val="Arial"/>
        <family val="2"/>
      </rPr>
      <t xml:space="preserve"> for contraceptive procurement? 
(in US$)</t>
    </r>
    <r>
      <rPr>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</si>
  <si>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</si>
  <si>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</si>
  <si>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</si>
  <si>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u val="singleAccounting"/>
        <sz val="10"/>
        <rFont val="Arial"/>
        <family val="2"/>
      </rPr>
      <t>allocated</t>
    </r>
    <r>
      <rPr>
        <sz val="10"/>
        <rFont val="Arial"/>
        <family val="2"/>
      </rPr>
      <t xml:space="preserve"> for contraceptive procurement? 
(in US$) 
</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</si>
  <si>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</si>
  <si>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</si>
  <si>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</si>
  <si>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i/>
        <sz val="10"/>
        <rFont val="Arial"/>
        <family val="2"/>
      </rPr>
      <t xml:space="preserve">allocated </t>
    </r>
    <r>
      <rPr>
        <sz val="10"/>
        <rFont val="Arial"/>
        <family val="2"/>
      </rPr>
      <t xml:space="preserve">for contraceptive procurement
</t>
    </r>
  </si>
  <si>
    <t>B6ci. 
Comments regarding total government funds allocated</t>
  </si>
  <si>
    <t>B8ai. 
Specify source(s) of internally generated funds spent 
(e.g., from taxes)</t>
  </si>
  <si>
    <r>
      <t xml:space="preserve">B8aii. 
What was the </t>
    </r>
    <r>
      <rPr>
        <u/>
        <sz val="10"/>
        <rFont val="Arial"/>
        <family val="2"/>
      </rPr>
      <t>amount of internally generated funds spent</t>
    </r>
    <r>
      <rPr>
        <sz val="10"/>
        <rFont val="Arial"/>
        <family val="2"/>
      </rPr>
      <t xml:space="preserve"> on contraceptive procurement? 
(in US$)</t>
    </r>
  </si>
  <si>
    <t>B8aiii. 
Time period for internally generated funds spent</t>
  </si>
  <si>
    <t>B8aiv. 
Data source for information on internally generated funds spent</t>
  </si>
  <si>
    <t>B8av. 
Comments regarding internally generated funds spent</t>
  </si>
  <si>
    <t xml:space="preserve">B8b. 
Did the government spend other government funds for contraceptive procurement 
</t>
  </si>
  <si>
    <t>B8bi. 
Specify source(s) of other government funds spent (e.g., basket funding or specific donor)</t>
  </si>
  <si>
    <t>B8bii. 
What was the amount of these other government funds spent on contraceptive procurement? 
(in US$)</t>
  </si>
  <si>
    <t>B8biii. 
Time period for these other government funds spent</t>
  </si>
  <si>
    <t>B8biv. 
Data source for information on these other government funds spent</t>
  </si>
  <si>
    <t>B8bv. 
Comments regarding these other government funds spent</t>
  </si>
  <si>
    <t>B8ci. 
Comments on total government funds spent on contraceptive procurement</t>
  </si>
  <si>
    <t>B9ai. 
Source(s) of in-kind donations</t>
  </si>
  <si>
    <t>B9aii. 
What was the value of  in-kind donations of contraceptives for the public sector? (in US$)</t>
  </si>
  <si>
    <t>B9aiii. 
Time period for in-kind donations</t>
  </si>
  <si>
    <t>B9aiv. 
Data source for information on in-kind donations</t>
  </si>
  <si>
    <t>B9av. 
Comments regarding in-kind donations</t>
  </si>
  <si>
    <t>B9bi. 
What was the amount spent on Global Fund grants used to procure condoms? (in US$)</t>
  </si>
  <si>
    <t>B9bii. 
Time period for Global Fund condom procurements</t>
  </si>
  <si>
    <t>B9biii. 
Data source for information on Global Fund condom procurements</t>
  </si>
  <si>
    <t>B9biv. 
Comments regarding Global Fund condom procurements</t>
  </si>
  <si>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</si>
  <si>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</si>
  <si>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</si>
  <si>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</si>
  <si>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t>B9di. 
Comments regarding total value of in-kind donations and Global Fund grants spent on contraceptive procurement for the public sector</t>
  </si>
  <si>
    <t>B10a. 
Comments about government share of spending on contraceptive procurement for the public sector</t>
  </si>
  <si>
    <r>
      <t xml:space="preserve">B10. 
Government share of funds spent on contraceptive procurement for the public sector 
</t>
    </r>
    <r>
      <rPr>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sz val="8"/>
        <rFont val="Arial"/>
        <family val="2"/>
      </rPr>
      <t xml:space="preserve">
</t>
    </r>
  </si>
  <si>
    <r>
      <t>B11. 
Internally generated share of the government funds spent on contraceptive procurement for the public sector</t>
    </r>
    <r>
      <rPr>
        <u/>
        <sz val="10"/>
        <rFont val="Arial"/>
        <family val="2"/>
      </rPr>
      <t xml:space="preserve">
</t>
    </r>
    <r>
      <rPr>
        <sz val="10"/>
        <rFont val="Arial"/>
        <family val="2"/>
      </rPr>
      <t xml:space="preserve">
</t>
    </r>
    <r>
      <rPr>
        <sz val="9"/>
        <rFont val="Arial"/>
        <family val="2"/>
      </rPr>
      <t xml:space="preserve">Of the total amount of government funds spent on contraceptives for the public sector in the most recent complete fiscal year, what percent was covered by government internally generated funds? </t>
    </r>
  </si>
  <si>
    <t>B11a. 
Comments about internally generated share of the government funds spent on contraceptive procurement for the public sector</t>
  </si>
  <si>
    <r>
      <t xml:space="preserve">B12. 
Total expenditures on public sector contraceptives as percent of amount that needed to be procured
</t>
    </r>
    <r>
      <rPr>
        <sz val="9"/>
        <rFont val="Arial"/>
        <family val="2"/>
      </rPr>
      <t xml:space="preserve">Of the estimated value of the contraceptives needed to be procured for the public sector for the most recent complete fiscal year, what percent was provided by any source (whether government or donor)? </t>
    </r>
    <r>
      <rPr>
        <sz val="10"/>
        <rFont val="Arial"/>
        <family val="2"/>
      </rPr>
      <t xml:space="preserve">
</t>
    </r>
  </si>
  <si>
    <t>B12a. 
Comments about total expenditures on public sector contraceptives as percent of amount that needed to be procured</t>
  </si>
  <si>
    <t>B13. 
If B12 did not calculate automatically, please answer the following question: 
Was there a funding gap for the public sector in the last complete fiscal year?</t>
  </si>
  <si>
    <t xml:space="preserve">B13a. 
Comments about B12 (whether there was a funding gap) </t>
  </si>
  <si>
    <t xml:space="preserve">B14a. 
Specify entity that conducted procurement </t>
  </si>
  <si>
    <t>B14ai. 
Is this procurement entity a parastatal?**</t>
  </si>
  <si>
    <t xml:space="preserve">B14. 
If the government financed any contraceptive procurement in the most recent complete fiscal year, which entity conducted the procurement(s)?
</t>
  </si>
  <si>
    <t>*for countries where government financed procurement
Responses from dropdown list choices</t>
  </si>
  <si>
    <t>B15. 
Comments about finance and procurement</t>
  </si>
  <si>
    <t>C5. 
Comments about methods offered</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</si>
  <si>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</si>
  <si>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</si>
  <si>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</si>
  <si>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</si>
  <si>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</si>
  <si>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</si>
  <si>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</si>
  <si>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</si>
  <si>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u/>
        <sz val="10"/>
        <color theme="0"/>
        <rFont val="Arial"/>
        <family val="2"/>
      </rPr>
      <t>hinder</t>
    </r>
    <r>
      <rPr>
        <sz val="10"/>
        <color theme="0"/>
        <rFont val="Arial"/>
        <family val="2"/>
      </rPr>
      <t xml:space="preserve"> the ability of the private sector (commercial sector, NGOs, or social marketing) to provide contraceptive methods? </t>
    </r>
  </si>
  <si>
    <t>D3a. 
Description of policies hindering the private sector</t>
  </si>
  <si>
    <r>
      <t xml:space="preserve">D4. 
Are there policies that </t>
    </r>
    <r>
      <rPr>
        <u/>
        <sz val="10"/>
        <color theme="1"/>
        <rFont val="Arial"/>
        <family val="2"/>
      </rPr>
      <t>enable</t>
    </r>
    <r>
      <rPr>
        <sz val="10"/>
        <color theme="1"/>
        <rFont val="Arial"/>
        <family val="2"/>
      </rPr>
      <t xml:space="preserve"> the private sector (commercial sector, NGOs, or social marketing) to provide contraceptive methods?</t>
    </r>
  </si>
  <si>
    <t>D4a. 
Description of policies enabling the private sector</t>
  </si>
  <si>
    <t>D6. 
Other policies/regulations that restrict who can sell or dispense particular methods</t>
  </si>
  <si>
    <r>
      <t xml:space="preserve">D7a. 
Laws/regulations/policies limiting access to family planning services for </t>
    </r>
    <r>
      <rPr>
        <u/>
        <sz val="10"/>
        <color theme="0"/>
        <rFont val="Arial"/>
        <family val="2"/>
      </rPr>
      <t>unmarried people</t>
    </r>
    <r>
      <rPr>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</si>
  <si>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</si>
  <si>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</si>
  <si>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u/>
        <sz val="10"/>
        <color theme="0"/>
        <rFont val="Arial"/>
        <family val="2"/>
      </rPr>
      <t>young</t>
    </r>
    <r>
      <rPr>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</si>
  <si>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</si>
  <si>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</si>
  <si>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u/>
        <sz val="10"/>
        <color theme="0"/>
        <rFont val="Arial"/>
        <family val="2"/>
      </rPr>
      <t>other sub-populations</t>
    </r>
    <r>
      <rPr>
        <sz val="10"/>
        <color theme="0"/>
        <rFont val="Arial"/>
        <family val="2"/>
      </rPr>
      <t>?</t>
    </r>
  </si>
  <si>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</si>
  <si>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</si>
  <si>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</si>
  <si>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</si>
  <si>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</si>
  <si>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</si>
  <si>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t>
  </si>
  <si>
    <t>D9b.
Are progestin-only pills included?</t>
  </si>
  <si>
    <t>D9c. 
Are injectables included?</t>
  </si>
  <si>
    <t>D9d. 
Are implants included?</t>
  </si>
  <si>
    <t>D9e. 
Are intrauterine devices (IUDs) included?</t>
  </si>
  <si>
    <t>D9f. 
Are male condoms included?</t>
  </si>
  <si>
    <t>D9g. 
Are female condoms included?</t>
  </si>
  <si>
    <t>D9h. 
Are emergency contraceptive pills included?</t>
  </si>
  <si>
    <t>D9i. 
Are CycleBeads included?</t>
  </si>
  <si>
    <t>D9j. 
Are any other contraceptives included?</t>
  </si>
  <si>
    <t>D9ji. 
Name of other contraceptive on NEML</t>
  </si>
  <si>
    <t>D10. 
Year of National Essential Medicine List (NEML)</t>
  </si>
  <si>
    <t>D11. 
Name of national essential medicine list(s)</t>
  </si>
  <si>
    <t>D12. 
Notes about the list(s)</t>
  </si>
  <si>
    <t xml:space="preserve">D13a. 
Year of Poverty Reduction Strategy Paper (PRSP)
</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</si>
  <si>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</si>
  <si>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</si>
  <si>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</si>
  <si>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</si>
  <si>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</si>
  <si>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r>
      <t xml:space="preserve">E1. 
Have stockouts occurred for any contraceptive at the </t>
    </r>
    <r>
      <rPr>
        <u/>
        <sz val="10"/>
        <color theme="0"/>
        <rFont val="Arial"/>
        <family val="2"/>
      </rPr>
      <t>central</t>
    </r>
    <r>
      <rPr>
        <sz val="10"/>
        <color theme="0"/>
        <rFont val="Arial"/>
        <family val="2"/>
      </rPr>
      <t xml:space="preserve"> level in the last 12 months?
</t>
    </r>
  </si>
  <si>
    <t>E2a. 
Combined oral contraceptives stocked out at central level in last 12 months?</t>
  </si>
  <si>
    <t>E2b. 
Progestin-only pills stocked out at central level in last 12 months?</t>
  </si>
  <si>
    <t>E2d. 
Implants stocked out at central level in last 12 months?</t>
  </si>
  <si>
    <t>E2f. 
Male condoms stocked out at central level in last 12 months?</t>
  </si>
  <si>
    <t>E2g. 
Female condoms stocked out at central level in last 12 months?</t>
  </si>
  <si>
    <t>E2h. 
Emergency contraceptive pills stocked out at central level in last 12 months?</t>
  </si>
  <si>
    <t>E2i. 
CycleBeads stocked out at central level in last 12 months?</t>
  </si>
  <si>
    <t>E2j. 
Time period covered by reports reviewed</t>
  </si>
  <si>
    <t>E2k. 
Data source for stockout information</t>
  </si>
  <si>
    <r>
      <t>E3a. 
Are stockouts a large problem at the service delivery point level?</t>
    </r>
    <r>
      <rPr>
        <sz val="8"/>
        <color theme="0"/>
        <rFont val="Arial"/>
        <family val="2"/>
      </rPr>
      <t xml:space="preserve"> </t>
    </r>
  </si>
  <si>
    <t>i.e., public sector health facilities</t>
  </si>
  <si>
    <t>i.e., central level warehouse for the public sector</t>
  </si>
  <si>
    <t xml:space="preserve">E3b. 
Are stockouts a large problem at the central level? 
</t>
  </si>
  <si>
    <t>F. 
Overall comments about challenges and/or successes with contraceptive security in your country</t>
  </si>
  <si>
    <t>For Analysis</t>
  </si>
  <si>
    <t>DKT this now part of the RHCSC</t>
  </si>
  <si>
    <t>USAID, World Bank, European Commission and UNFPA</t>
  </si>
  <si>
    <t>United Nations Population Fund (UNFPA), French Cooperation, European Union, USAID, and the Gesellschaft für Internationale Zusammenarbeit (GIZ) (but the EU and USAID don’t participate in meetings, and the GIZ is no longer represented in Togo)</t>
  </si>
  <si>
    <t>UNFPA,  Pan American Health Organization (PAHO)</t>
  </si>
  <si>
    <t>Average</t>
  </si>
  <si>
    <r>
      <t xml:space="preserve">B5. 
Were government funds </t>
    </r>
    <r>
      <rPr>
        <b/>
        <sz val="10"/>
        <rFont val="Arial"/>
        <family val="2"/>
      </rPr>
      <t>allocated</t>
    </r>
    <r>
      <rPr>
        <sz val="10"/>
        <rFont val="Arial"/>
        <family val="2"/>
      </rPr>
      <t xml:space="preserve"> for contraceptive procurement  in the most recent complete fiscal year (FY'12-'13)? </t>
    </r>
  </si>
  <si>
    <r>
      <t xml:space="preserve">B7. 
Were government funds </t>
    </r>
    <r>
      <rPr>
        <b/>
        <sz val="10"/>
        <rFont val="Arial"/>
        <family val="2"/>
      </rPr>
      <t>spent</t>
    </r>
    <r>
      <rPr>
        <sz val="10"/>
        <rFont val="Arial"/>
        <family val="2"/>
      </rPr>
      <t xml:space="preserve"> on contraceptive procurement in the most recent complete fiscal year?* 
</t>
    </r>
  </si>
  <si>
    <t>B8a. 
Did the government spend internally generated funds for contraceptive procurement?</t>
  </si>
  <si>
    <r>
      <t>B8c. 
In total, how much did the government</t>
    </r>
    <r>
      <rPr>
        <b/>
        <sz val="10"/>
        <rFont val="Arial"/>
        <family val="2"/>
      </rPr>
      <t xml:space="preserve"> </t>
    </r>
    <r>
      <rPr>
        <sz val="10"/>
        <rFont val="Arial"/>
        <family val="2"/>
      </rPr>
      <t xml:space="preserve">spend on contraceptive procurement? (in US$)
</t>
    </r>
  </si>
  <si>
    <r>
      <t xml:space="preserve">B9a. 
Were </t>
    </r>
    <r>
      <rPr>
        <b/>
        <sz val="10"/>
        <rFont val="Arial"/>
        <family val="2"/>
      </rPr>
      <t>in-kind donations</t>
    </r>
    <r>
      <rPr>
        <sz val="10"/>
        <rFont val="Arial"/>
        <family val="2"/>
      </rPr>
      <t xml:space="preserve"> of contraceptives provided for the public sector?</t>
    </r>
  </si>
  <si>
    <r>
      <t xml:space="preserve">B9b. 
Were </t>
    </r>
    <r>
      <rPr>
        <b/>
        <sz val="10"/>
        <rFont val="Arial"/>
        <family val="2"/>
      </rPr>
      <t>Global Fund grants</t>
    </r>
    <r>
      <rPr>
        <sz val="10"/>
        <rFont val="Arial"/>
        <family val="2"/>
      </rPr>
      <t xml:space="preserve"> used to procure </t>
    </r>
    <r>
      <rPr>
        <b/>
        <sz val="10"/>
        <rFont val="Arial"/>
        <family val="2"/>
      </rPr>
      <t>condoms</t>
    </r>
    <r>
      <rPr>
        <sz val="10"/>
        <rFont val="Arial"/>
        <family val="2"/>
      </rPr>
      <t>?</t>
    </r>
  </si>
  <si>
    <r>
      <t xml:space="preserve">B9c. 
Were </t>
    </r>
    <r>
      <rPr>
        <b/>
        <sz val="10"/>
        <rFont val="Arial"/>
        <family val="2"/>
      </rPr>
      <t>Global Fund grants</t>
    </r>
    <r>
      <rPr>
        <sz val="10"/>
        <rFont val="Arial"/>
        <family val="2"/>
      </rPr>
      <t xml:space="preserve"> used to procure </t>
    </r>
    <r>
      <rPr>
        <b/>
        <sz val="10"/>
        <rFont val="Arial"/>
        <family val="2"/>
      </rPr>
      <t>contraceptives besides condoms</t>
    </r>
    <r>
      <rPr>
        <sz val="10"/>
        <rFont val="Arial"/>
        <family val="2"/>
      </rPr>
      <t>?</t>
    </r>
  </si>
  <si>
    <r>
      <t xml:space="preserve">B9d. 
Total value of </t>
    </r>
    <r>
      <rPr>
        <b/>
        <sz val="10"/>
        <rFont val="Arial"/>
        <family val="2"/>
      </rPr>
      <t>in-kind donations</t>
    </r>
    <r>
      <rPr>
        <sz val="10"/>
        <rFont val="Arial"/>
        <family val="2"/>
      </rPr>
      <t xml:space="preserve"> and </t>
    </r>
    <r>
      <rPr>
        <b/>
        <sz val="10"/>
        <rFont val="Arial"/>
        <family val="2"/>
      </rPr>
      <t xml:space="preserve">Global Fund grants </t>
    </r>
    <r>
      <rPr>
        <sz val="10"/>
        <rFont val="Arial"/>
        <family val="2"/>
      </rPr>
      <t xml:space="preserve">spent on contraceptive procurement for the public sector
</t>
    </r>
  </si>
  <si>
    <t>A CS Champion is someone who consistently brings up and advocates for contraceptive supplies</t>
  </si>
  <si>
    <r>
      <t>A5. Is there a Contraceptive Security "champion"?</t>
    </r>
    <r>
      <rPr>
        <i/>
        <sz val="10"/>
        <rFont val="Arial"/>
        <family val="2"/>
      </rPr>
      <t xml:space="preserve"> </t>
    </r>
    <r>
      <rPr>
        <i/>
        <sz val="11"/>
        <rFont val="Arial"/>
        <family val="2"/>
      </rPr>
      <t>(someone who consistently brings up and advocates for contraceptive supplies)</t>
    </r>
  </si>
  <si>
    <t>Comments:  The quantity is 709,520 condoms, the exact cost is not available at our level because it depends on market prices</t>
  </si>
  <si>
    <t>$2,000,000 (approximate)</t>
  </si>
  <si>
    <t>01/13-12/14</t>
  </si>
  <si>
    <t xml:space="preserve">UNFPA and USAID </t>
  </si>
  <si>
    <t>USAID | DELIVER PROJECT with the PNSR (Programme National de la Santé de Reproduction), CAMEC (Centrale d'Achat des Médicaments Essentiels et Consommables), and UNFPA</t>
  </si>
  <si>
    <t xml:space="preserve">KfW, World Bank </t>
  </si>
  <si>
    <t xml:space="preserve">$5,470,290 (KfW)
$3,672,000 (World Bank).
KfW's funds not given directly to government, but procurement was to be done through KEMSA, a government agency
</t>
  </si>
  <si>
    <t>From taxes</t>
  </si>
  <si>
    <t>POA  - MSPAS, Pipeline</t>
  </si>
  <si>
    <t>All funds come directly from partners</t>
  </si>
  <si>
    <t>All contraceptives procured by donors</t>
  </si>
  <si>
    <t xml:space="preserve">Comments: No government funds spent.
</t>
  </si>
  <si>
    <t xml:space="preserve">Comments: No government funds spent
</t>
  </si>
  <si>
    <t>Comments:  Quantified need is approximate</t>
  </si>
  <si>
    <t xml:space="preserve">Comments: Government of South Africa funds all contraceptive procurement
</t>
  </si>
  <si>
    <t>GOU</t>
  </si>
  <si>
    <t xml:space="preserve">These donations relate to the introduction of a pilot project aimed at introducing new methods to the range of products offered in-country. </t>
  </si>
  <si>
    <t>Country: Burundi</t>
  </si>
  <si>
    <t>Community Health Worker</t>
  </si>
  <si>
    <t>Challenge: Health centers attached to the Catholic Church (12%) do not provide modern contraceptive methods.
Success: The country did not experience stock outs of contraceptives during the reporting period.</t>
  </si>
  <si>
    <t>01/13/12/13</t>
  </si>
  <si>
    <t>Pharmacy and Medicines Department- Ministry of Health</t>
  </si>
  <si>
    <t>Comments: There was a 2 year quantification conducted for 2012-2014 by the Pharmacy and Medicines Department. The specific needs for 2013 were not provided.</t>
  </si>
  <si>
    <t>10/12-11/13</t>
  </si>
  <si>
    <t>Country: Nicaragua</t>
  </si>
  <si>
    <r>
      <rPr>
        <sz val="12"/>
        <rFont val="Arial"/>
        <family val="2"/>
      </rPr>
      <t>Sexual and Reproductive Health Commodity Security Comittee</t>
    </r>
    <r>
      <rPr>
        <i/>
        <sz val="12"/>
        <rFont val="Arial"/>
        <family val="2"/>
      </rPr>
      <t xml:space="preserve"> (DAISSR)</t>
    </r>
  </si>
  <si>
    <r>
      <t xml:space="preserve">Population Services International (PSI) Affiliate </t>
    </r>
    <r>
      <rPr>
        <i/>
        <sz val="12"/>
        <rFont val="Arial"/>
        <family val="2"/>
      </rPr>
      <t>(PASMO)</t>
    </r>
  </si>
  <si>
    <t>UNFPA, UNOPS</t>
  </si>
  <si>
    <t>General Directorate of Medical Supplies, General Directorate for the Extension of Quality of Care, Planning and Development Division</t>
  </si>
  <si>
    <t xml:space="preserve"> USAID / DELIVER Project</t>
  </si>
  <si>
    <t>MOH;  Dr. Oscar Arauz</t>
  </si>
  <si>
    <t>General Directorate of Medical Supplies,  staff member</t>
  </si>
  <si>
    <t xml:space="preserve"> Ministry of Health</t>
  </si>
  <si>
    <t xml:space="preserve">  </t>
  </si>
  <si>
    <t>UNFPA: 90,000   IDB: 100,000</t>
  </si>
  <si>
    <t>Reproductive health supplies Security Strategy</t>
  </si>
  <si>
    <t xml:space="preserve">Commercial and social marketing sectors pay condom taxes. For condoms,  import taxes must be paid as they are classified as periodic resupply medical supplies.  </t>
  </si>
  <si>
    <t>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t>
  </si>
  <si>
    <t>No coutry restrictions.</t>
  </si>
  <si>
    <t>Official Essential Medicines List</t>
  </si>
  <si>
    <t xml:space="preserve"> It's updated every two years, with support of the pharmacology committee, specialists and universities.</t>
  </si>
  <si>
    <t>Nicaragua 2014</t>
  </si>
  <si>
    <t>Country: Honduras</t>
  </si>
  <si>
    <r>
      <rPr>
        <i/>
        <sz val="12"/>
        <rFont val="Arial"/>
        <family val="2"/>
      </rPr>
      <t>Comité Interinstitucional de Disponibilidad Asegurada de Insumos Anticonceptivos (CIDAIA)</t>
    </r>
    <r>
      <rPr>
        <sz val="12"/>
        <rFont val="Arial"/>
        <family val="2"/>
      </rPr>
      <t xml:space="preserve"> (Inter-institutional Committee for Contraceptive Security)</t>
    </r>
  </si>
  <si>
    <r>
      <t>PSI/</t>
    </r>
    <r>
      <rPr>
        <i/>
        <sz val="12"/>
        <rFont val="Arial"/>
        <family val="2"/>
      </rPr>
      <t>PASMO</t>
    </r>
    <r>
      <rPr>
        <sz val="12"/>
        <rFont val="Arial"/>
        <family val="2"/>
      </rPr>
      <t xml:space="preserve"> (Population Services International Affiliate)</t>
    </r>
  </si>
  <si>
    <r>
      <t>ASHONPLAFA</t>
    </r>
    <r>
      <rPr>
        <sz val="12"/>
        <rFont val="Arial"/>
        <family val="2"/>
      </rPr>
      <t xml:space="preserve"> (IPPF Affiliate)</t>
    </r>
  </si>
  <si>
    <t>Vijosa Laboratories, Solis-Durex Distributor, Pfizer, Bayer Schering Pharma, CPL Honduras</t>
  </si>
  <si>
    <t>PAHO, UNFPA</t>
  </si>
  <si>
    <t xml:space="preserve">Department of Integrated Family Health, HIV/STI Department, Directorate General of Health Promotion, Health Regulation, Comprehensive Care Program for Women </t>
  </si>
  <si>
    <t xml:space="preserve">National Institute of Women, Honduran Social Security Institute </t>
  </si>
  <si>
    <t>Monthly injectable</t>
  </si>
  <si>
    <t>CS Strategy</t>
  </si>
  <si>
    <t>Country: El Salvador</t>
  </si>
  <si>
    <t xml:space="preserve">Interinstitutional and Multisectoral Alliance for Maternal Health </t>
  </si>
  <si>
    <r>
      <t xml:space="preserve">Salvadoran Demographic Association </t>
    </r>
    <r>
      <rPr>
        <i/>
        <sz val="12"/>
        <rFont val="Arial"/>
        <family val="2"/>
      </rPr>
      <t>(Asociacion Salvadoreña en Demografía - ADS)</t>
    </r>
  </si>
  <si>
    <t xml:space="preserve"> Unidad de Atencion Integrada en Salud Sexual y Reproductiva (Atencion Integral e Integrada a la SSR), Programa Salud Materno Fetal</t>
  </si>
  <si>
    <t>01/13-01/14</t>
  </si>
  <si>
    <t>03/13-03/14</t>
  </si>
  <si>
    <t>Vertical Programs Module</t>
  </si>
  <si>
    <t>03/13-03/15</t>
  </si>
  <si>
    <t>Procurement Unit</t>
  </si>
  <si>
    <t>Mesoamerica Project</t>
  </si>
  <si>
    <t>Vaginal ring</t>
  </si>
  <si>
    <t>Reproductive Health Supplies Security Strategy</t>
  </si>
  <si>
    <t>13% value add tax on CIF price, UNFPA procurement/admin feel (5%)  and custom fees (3%).</t>
  </si>
  <si>
    <t>Official Essential Medicatines List (10a Version)</t>
  </si>
  <si>
    <t>Official list has been updated during the last three years</t>
  </si>
  <si>
    <t>Logistics management information system (SIAL) and physical inventory</t>
  </si>
  <si>
    <t>Improve hormonal methods financing, Strengthen provision of long acting reversible methods, such as DIU</t>
  </si>
  <si>
    <t>El Salvador 2014</t>
  </si>
  <si>
    <t>Honduras 2014</t>
  </si>
  <si>
    <t>Comments: Not available</t>
  </si>
  <si>
    <t>Reproductive Health Coordination Forum</t>
  </si>
  <si>
    <t>Marie Stopes, PSI</t>
  </si>
  <si>
    <t>Marie Stopes, PSI, IPPF, Care Oxfam, and more!</t>
  </si>
  <si>
    <t>Joint Donor Team, USAID</t>
  </si>
  <si>
    <t>Reproductive Health Unit</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</si>
  <si>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'12-'13)
*This can include cases where the Ministry</t>
    </r>
    <r>
      <rPr>
        <sz val="12"/>
        <color indexed="8"/>
        <rFont val="Arial"/>
        <family val="2"/>
      </rPr>
      <t xml:space="preserve"> provides contraceptives for NGOs or social marketing.</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</si>
  <si>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'12-'13). 
(This is how much was </t>
    </r>
    <r>
      <rPr>
        <b/>
        <i/>
        <sz val="14"/>
        <color theme="1"/>
        <rFont val="Arial"/>
        <family val="2"/>
      </rPr>
      <t xml:space="preserve">spent </t>
    </r>
    <r>
      <rPr>
        <sz val="12"/>
        <color theme="1"/>
        <rFont val="Arial"/>
        <family val="2"/>
      </rPr>
      <t xml:space="preserve">on contraceptive procurement (not what was allocated). How </t>
    </r>
    <r>
      <rPr>
        <sz val="12"/>
        <color indexed="8"/>
        <rFont val="Arial"/>
        <family val="2"/>
      </rPr>
      <t>much of this spending was provided from each source?)</t>
    </r>
  </si>
  <si>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</si>
  <si>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The FP Policy has been approved and is in the press for printing.</t>
  </si>
  <si>
    <t>Community midwife</t>
  </si>
  <si>
    <t>Community health worker (Male condom)</t>
  </si>
  <si>
    <t xml:space="preserve">South Sudan Essential Medicines List </t>
  </si>
  <si>
    <t>The government is reviewing the list due to the reduction in budgets.</t>
  </si>
  <si>
    <t>South Sudan 2014</t>
  </si>
  <si>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t>
  </si>
  <si>
    <t>Country: Dominican Republic</t>
  </si>
  <si>
    <t>Country: Tanzania</t>
  </si>
  <si>
    <t>Country: South Sudan</t>
  </si>
  <si>
    <t>Country: Sierra Leone</t>
  </si>
  <si>
    <t>Country: Paraguay</t>
  </si>
  <si>
    <t>Country: Ethiopia</t>
  </si>
  <si>
    <t>1/13/12/13</t>
  </si>
  <si>
    <t>USAID bought contraceptives for the community health centers which were distributed by NGOs.</t>
  </si>
  <si>
    <t>Monitoring committee of reproductive health commodity security</t>
  </si>
  <si>
    <t>ANIMAS Sutura (Social Marketing)</t>
  </si>
  <si>
    <t>Representatives of private clinics</t>
  </si>
  <si>
    <t>UNFPA (United Nations Fund for Population and Deveoppement) WAHO (West African Organization for Health)</t>
  </si>
  <si>
    <t>WHO (World Health Organization), UNICEF (United Nations Children's Fund)</t>
  </si>
  <si>
    <t>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t>
  </si>
  <si>
    <t>ONPPC (National Office for Pharmaceuticals and Chemicals)</t>
  </si>
  <si>
    <t>1 Representative of the Ministry of Finance</t>
  </si>
  <si>
    <t>One representative of the National Assembly, one representing Population Department, Ministry of Youth</t>
  </si>
  <si>
    <t>Contraceptive Security Advisor</t>
  </si>
  <si>
    <t>DSME (Directorate of Mother and Child Health), DPHL / MT (Directorate of Pharmacies, Laboratories and Traditional Medicine) ONPPC and UNFPA</t>
  </si>
  <si>
    <t>These funds actually for buying SR products in general. In 2014 a line dedicated solely to the purchase of contraceptives has been created by the government (see the answer "yes" to B4).</t>
  </si>
  <si>
    <t>RHInterchange, Ministry of Health</t>
  </si>
  <si>
    <t>WAHO and UNFPA</t>
  </si>
  <si>
    <t xml:space="preserve">Comments: Contraceptives are essentially bought by donors (WAHO and UNFPA)
</t>
  </si>
  <si>
    <t xml:space="preserve">Comments: There was no expenditure of public funds in 2013.
</t>
  </si>
  <si>
    <t>Comments: 100% of contraceptives were bought by donors.</t>
  </si>
  <si>
    <t>2012-2020</t>
  </si>
  <si>
    <t>Mid-wife</t>
  </si>
  <si>
    <t>The list is currently under revision, amendments are being made, the DPHL / MT will soon convene a validation workshop in the second quarter.</t>
  </si>
  <si>
    <t xml:space="preserve">D12.  Information on country's Poverty Reduction Strategy Paper (PRSP)
</t>
  </si>
  <si>
    <t>CPR as well as condom use (for HIV prevention) noted in MDG targets; supplying health units w/condoms and contraceptives is mentioned under strengthening family planning programs, but is not an indicator.</t>
  </si>
  <si>
    <r>
      <t xml:space="preserve">E. Have stockouts occurred for any contraceptive at the </t>
    </r>
    <r>
      <rPr>
        <b/>
        <i/>
        <sz val="12"/>
        <color indexed="8"/>
        <rFont val="Arial"/>
        <family val="2"/>
      </rPr>
      <t>central*</t>
    </r>
    <r>
      <rPr>
        <sz val="12"/>
        <color indexed="8"/>
        <rFont val="Arial"/>
        <family val="2"/>
      </rPr>
      <t xml:space="preserve"> level in the last 12 months?  
</t>
    </r>
    <r>
      <rPr>
        <i/>
        <sz val="11"/>
        <color indexed="8"/>
        <rFont val="Arial"/>
        <family val="2"/>
      </rPr>
      <t>*(The central level refers to the central level warehouse for the public sector.)</t>
    </r>
  </si>
  <si>
    <r>
      <t xml:space="preserve">E1. In the last 12 months, has there ever been a stockout at the </t>
    </r>
    <r>
      <rPr>
        <b/>
        <i/>
        <sz val="14"/>
        <color indexed="8"/>
        <rFont val="Arial"/>
        <family val="2"/>
      </rPr>
      <t>central*</t>
    </r>
    <r>
      <rPr>
        <sz val="12"/>
        <color indexed="8"/>
        <rFont val="Arial"/>
        <family val="2"/>
      </rPr>
      <t xml:space="preserve"> level of any of the contraceptives offered in public sector facilities? </t>
    </r>
    <r>
      <rPr>
        <i/>
        <sz val="11"/>
        <color indexed="8"/>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</si>
  <si>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t>Supervision reports, regular physical inventory.</t>
  </si>
  <si>
    <t>Niger 2014</t>
  </si>
  <si>
    <t>The amount of 44 million Swiss francs ($ 88,000) was used to purchase other SR products</t>
  </si>
  <si>
    <t>2010, progress report 2011</t>
  </si>
  <si>
    <t>While contraceptive prevalance and contraceptive security is not mentioned, increasing family planning use is mentioned throughout and report is included on number of new users.</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</si>
  <si>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</si>
  <si>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Document not available on IMF's website.</t>
  </si>
  <si>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applicable (choose "not applicable" from the dropdown list).)
*(The central level refers to the central level warehouse for the public sector.)</t>
    </r>
  </si>
  <si>
    <r>
      <t xml:space="preserve">E2. In the last 12 months, has there ever been a stockout at the </t>
    </r>
    <r>
      <rPr>
        <b/>
        <i/>
        <sz val="14"/>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
    </r>
    <r>
      <rPr>
        <sz val="12"/>
        <color theme="1"/>
        <rFont val="Arial"/>
        <family val="2"/>
      </rPr>
      <t>t applicable (choose "not applicable" from the dropdown list).)
*(The central level refers to the central level warehouse for the public sector.)</t>
    </r>
  </si>
  <si>
    <r>
      <t xml:space="preserve">E2. Have stockouts occurred for any contraceptive at the central* level </t>
    </r>
    <r>
      <rPr>
        <sz val="12"/>
        <color indexed="8"/>
        <rFont val="Arial"/>
        <family val="2"/>
      </rPr>
      <t xml:space="preserve">of any of the contraceptives offered in public sector facilities? </t>
    </r>
    <r>
      <rPr>
        <i/>
        <sz val="11"/>
        <color indexed="8"/>
        <rFont val="Arial"/>
        <family val="2"/>
      </rPr>
      <t>(If a method is not intended to be offered in public sector facilities, please indicate that stockouts are not</t>
    </r>
    <r>
      <rPr>
        <sz val="12"/>
        <color indexed="8"/>
        <rFont val="Arial"/>
        <family val="2"/>
      </rPr>
      <t xml:space="preserve"> applicable (choose "not applicable" from the dropdown list).)</t>
    </r>
  </si>
  <si>
    <r>
      <t xml:space="preserve">E2. Have stockouts occurred for any contraceptive at the central*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</si>
  <si>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t>USAID|DELIVER PROJECT, CHAI</t>
  </si>
  <si>
    <t>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t>
  </si>
  <si>
    <t>Steering committee for the implementation of the strategic plan for Reproductive Health commodity security</t>
  </si>
  <si>
    <t>Social Marketing and Health Communications Project (PROMACO)</t>
  </si>
  <si>
    <t>Marie Stopes International (MSI)</t>
  </si>
  <si>
    <t>UNFPA, USAID represented by USAID | DELIVER PROJECT, IPPF represented by L’Association Burkinabè pour le Bien-Être Familial (ABBEF)</t>
  </si>
  <si>
    <t>UNICEF, WHO, UNFPA</t>
  </si>
  <si>
    <t>Directorate of Population Policy</t>
  </si>
  <si>
    <t>CAMEG (central medical store)</t>
  </si>
  <si>
    <t>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t>
  </si>
  <si>
    <t>Directorate of Family Health and Welfare</t>
  </si>
  <si>
    <t>Directorate of Family Health with technical assistance from the USAID | DELIVER PROJECT and JSI</t>
  </si>
  <si>
    <t>Delivery notes, State Budget FY 2013, PipeLine</t>
  </si>
  <si>
    <t>Delivery notes, PipeLine</t>
  </si>
  <si>
    <t>Approximately $ 1,478,874 of the funds come from cost recovery of contraceptives and $ 1 million comes from the government budget (FCA 500 million annually)</t>
  </si>
  <si>
    <t>RHInterchange and WAHO finance tracking sheet</t>
  </si>
  <si>
    <t xml:space="preserve">This amount refers to shipments purchased with 2013 funding from UNFPA and WAHO for the public sector, MSI and ABBEF. Some shipments procured with those funds arrived in 2014. </t>
  </si>
  <si>
    <t>UNFPA, WAHO/KfW</t>
  </si>
  <si>
    <t>We received male condoms supplied by the Partnership For Supply Chain Management (PFSCM); but this delivery was not used to meet the needs of the public sector, ABBEF or MSI.</t>
  </si>
  <si>
    <t>Centrale d'achat des médicaments essentiels génériques (CAMEG)</t>
  </si>
  <si>
    <t>Strategic Plan for Reproductive Health Commodity Security 2009-2015</t>
  </si>
  <si>
    <t>2009-2015</t>
  </si>
  <si>
    <t>A fee of 2.4% of FOB price, community  tax the West African Monetary Union (WAMU) and the Economic Community of West African States  (ECOWAS)</t>
  </si>
  <si>
    <t>ABBEF and MSI have access to commodities subsidized by the public sector.</t>
  </si>
  <si>
    <t>Auxiliary Nurse</t>
  </si>
  <si>
    <t>National list of essential drugs and consumables</t>
  </si>
  <si>
    <t>A supply indicator is included for generic and essential drugs. It does not refer directly to RH or FP supplies though.</t>
  </si>
  <si>
    <t>Central Level storage report, Supply Planning Monitoring Report (RSPA)</t>
  </si>
  <si>
    <t>Burkina Faso 2014</t>
  </si>
  <si>
    <t>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t>
  </si>
  <si>
    <t>none</t>
  </si>
  <si>
    <t>Contraceptive security is not considered a priority or issue in Russia.</t>
  </si>
  <si>
    <t>Zambia: National Quantification Report for Family Planning Commodities for the period January 2013 – December 2014</t>
  </si>
  <si>
    <t>At the time of the forecast GRZ had not made any funding commitments. MCDMCH confirmed that a commitment was made but the amount was unknown. GRZ funds were used for contraceptive procurement (see below).</t>
  </si>
  <si>
    <t>Reproductive and Child Health (under the new  Ministry of Community Development, Mother and Child Health (MCDMCH)); Pharmacy under Ministry of Health</t>
  </si>
  <si>
    <t>Country: Democratic Republic of Congo</t>
  </si>
  <si>
    <t>Technical Group for Reproductive Health Commodity Security</t>
  </si>
  <si>
    <t>Family Planning Association (ASF), PSI</t>
  </si>
  <si>
    <t>International Rescue Committee, Family Well-Being Association (ABEF)</t>
  </si>
  <si>
    <t>USAID, European Union</t>
  </si>
  <si>
    <t>UNFPA, International Rescue Committee</t>
  </si>
  <si>
    <t>National Reproductive Health Program (PNSR), Family Health Division (DSF), National Program for the Supply of Medicines (PNAM), Pharmacy and Medicine Department</t>
  </si>
  <si>
    <t>National Reproductive Health Program</t>
  </si>
  <si>
    <t>In-charge of Reproductive Health Commodities</t>
  </si>
  <si>
    <t>UNFPA and USAID for their programs</t>
  </si>
  <si>
    <t>Health Department Report</t>
  </si>
  <si>
    <t>The allocated funds were not spent, but a purchase of about $300,000 USD is in process for 2014 by the Federation of Purchasing Centers of Essential Medicines (FEDECAME) and UNFPA</t>
  </si>
  <si>
    <t>Project to Support the Rehabilitation of the Health Sector (PARSS)</t>
  </si>
  <si>
    <t>PARSS is a project of the Ministry of Health supported by the World Bank</t>
  </si>
  <si>
    <t>RH Access</t>
  </si>
  <si>
    <t>Global Programme RHCS (UNFPA), USAID, ICA Foundation, Other</t>
  </si>
  <si>
    <t>Comments:
Contraceptives are provided by USAID and UNFPA; 0% are financed by the Government</t>
  </si>
  <si>
    <t>Comments: 
100% by partners</t>
  </si>
  <si>
    <t>Comments:
Data not available</t>
  </si>
  <si>
    <t>Federation of Purchasing Centers of Essential Medicines (FEDECAME)</t>
  </si>
  <si>
    <t xml:space="preserve">Financing for the acquisition of contraceptives continues to be weak. For the moment, there is no budget line-item for the purchase of contraceptives. </t>
  </si>
  <si>
    <t>National Strategic Plan for Reproductive Health Commodity Security 2013-2015</t>
  </si>
  <si>
    <t>The commercial sector has products not included on the National Essential Medicines List</t>
  </si>
  <si>
    <t>There are advertising bans but the Social Marketing works in peace</t>
  </si>
  <si>
    <t>They are authorized to do demonstrations and commercials</t>
  </si>
  <si>
    <t>Methods except for implants are available in pharmacies. Prescriptions are  required for injectable methods, IUDs, and orals, but not for condoms</t>
  </si>
  <si>
    <t>Article 178 of the penal code and the law of 1920 on Reproductive Health</t>
  </si>
  <si>
    <t>The clinic gives products free of charge, indicating that it is for someone who could not pay</t>
  </si>
  <si>
    <t>National Essential Medicines List of DRC (Liste nationale des medicaments essentiels RDC)</t>
  </si>
  <si>
    <t>Report of surveys, reports of reproductive health commodity management support missions (National Program for the Supply of Medicines (PNAM), National Reproductive Health Program (PNSR))</t>
  </si>
  <si>
    <t>Financing and distribution, implementation of the LIMS, transport logistics, and warehousing remain weak points for the country</t>
  </si>
  <si>
    <t>DR Congo 2014</t>
  </si>
  <si>
    <r>
      <t xml:space="preserve">Government funds spent
</t>
    </r>
    <r>
      <rPr>
        <b/>
        <sz val="14"/>
        <rFont val="Arial"/>
        <family val="2"/>
      </rPr>
      <t>Government funds include internally generated funds, basket funds, World Bank credits or loans, and other donor funds donors gave to the government for their use.</t>
    </r>
  </si>
  <si>
    <t>Cameroon</t>
  </si>
  <si>
    <t>Cape Verde</t>
  </si>
  <si>
    <t>DR Congo</t>
  </si>
  <si>
    <t>South Africa</t>
  </si>
  <si>
    <t xml:space="preserve">IPPF Affiliate- ANBEF (Association Nigerienne pour le bien etre familial) </t>
  </si>
  <si>
    <t>Individual country data:</t>
  </si>
  <si>
    <t>Dominican Republic</t>
  </si>
  <si>
    <t>Niger</t>
  </si>
  <si>
    <t>This worksheet provides all surveyed countries' responses along with the option to filter the data based on country or response.</t>
  </si>
  <si>
    <t>Country data:</t>
  </si>
  <si>
    <t xml:space="preserve">This worksheet contains a blank survey so you can collect the indicators for your own monitoring, programmatic, and advocacy purposes. </t>
  </si>
  <si>
    <t>Frequently Asked Questions and Survey Tips</t>
  </si>
  <si>
    <r>
      <t xml:space="preserve">We encourage anyone with questions, corrections, or more information about the countries concerned, or related information about additional countries, to contact the USAID | DELIVER PROJECT by e-mailing </t>
    </r>
    <r>
      <rPr>
        <sz val="14"/>
        <color indexed="30"/>
        <rFont val="Arial"/>
        <family val="2"/>
      </rPr>
      <t>askdeliver@jsi.com</t>
    </r>
    <r>
      <rPr>
        <sz val="14"/>
        <rFont val="Arial"/>
        <family val="2"/>
      </rPr>
      <t>.</t>
    </r>
  </si>
  <si>
    <t>Honduras</t>
  </si>
  <si>
    <t>Peru</t>
  </si>
  <si>
    <t>Russia</t>
  </si>
  <si>
    <t>(DAIA members have decided to invite a MERCK staff member)</t>
  </si>
  <si>
    <t>10/12-09/13</t>
  </si>
  <si>
    <t>Central Warehouse and Supplies</t>
  </si>
  <si>
    <r>
      <t xml:space="preserve">D5ai. 
Pills (COCs &amp;/or POPs) in </t>
    </r>
    <r>
      <rPr>
        <b/>
        <u/>
        <sz val="10"/>
        <rFont val="Arial"/>
        <family val="2"/>
      </rPr>
      <t>public</t>
    </r>
    <r>
      <rPr>
        <b/>
        <sz val="10"/>
        <rFont val="Arial"/>
        <family val="2"/>
      </rPr>
      <t xml:space="preserve"> </t>
    </r>
    <r>
      <rPr>
        <sz val="10"/>
        <rFont val="Arial"/>
        <family val="2"/>
      </rPr>
      <t>sector</t>
    </r>
  </si>
  <si>
    <r>
      <t xml:space="preserve">D5aii. 
Pills (COCs &amp;/or POPs) in </t>
    </r>
    <r>
      <rPr>
        <b/>
        <u/>
        <sz val="10"/>
        <rFont val="Arial"/>
        <family val="2"/>
      </rPr>
      <t>private</t>
    </r>
    <r>
      <rPr>
        <sz val="10"/>
        <rFont val="Arial"/>
        <family val="2"/>
      </rPr>
      <t xml:space="preserve"> sector</t>
    </r>
  </si>
  <si>
    <r>
      <t xml:space="preserve">D5bi. 
Injectables in </t>
    </r>
    <r>
      <rPr>
        <b/>
        <u/>
        <sz val="10"/>
        <rFont val="Arial"/>
        <family val="2"/>
      </rPr>
      <t>public</t>
    </r>
    <r>
      <rPr>
        <b/>
        <sz val="10"/>
        <rFont val="Arial"/>
        <family val="2"/>
      </rPr>
      <t xml:space="preserve"> </t>
    </r>
    <r>
      <rPr>
        <sz val="10"/>
        <rFont val="Arial"/>
        <family val="2"/>
      </rPr>
      <t>sector</t>
    </r>
  </si>
  <si>
    <r>
      <t xml:space="preserve">D5bii. 
Injectables in </t>
    </r>
    <r>
      <rPr>
        <b/>
        <u/>
        <sz val="10"/>
        <rFont val="Arial"/>
        <family val="2"/>
      </rPr>
      <t>private</t>
    </r>
    <r>
      <rPr>
        <sz val="10"/>
        <rFont val="Arial"/>
        <family val="2"/>
      </rPr>
      <t xml:space="preserve"> sector</t>
    </r>
  </si>
  <si>
    <r>
      <t xml:space="preserve">D5ci. 
Implants in </t>
    </r>
    <r>
      <rPr>
        <b/>
        <u/>
        <sz val="10"/>
        <rFont val="Arial"/>
        <family val="2"/>
      </rPr>
      <t>public</t>
    </r>
    <r>
      <rPr>
        <b/>
        <sz val="10"/>
        <rFont val="Arial"/>
        <family val="2"/>
      </rPr>
      <t xml:space="preserve"> </t>
    </r>
    <r>
      <rPr>
        <sz val="10"/>
        <rFont val="Arial"/>
        <family val="2"/>
      </rPr>
      <t>sector</t>
    </r>
  </si>
  <si>
    <r>
      <t xml:space="preserve">D5cii. 
Implants in </t>
    </r>
    <r>
      <rPr>
        <b/>
        <u/>
        <sz val="10"/>
        <rFont val="Arial"/>
        <family val="2"/>
      </rPr>
      <t>private</t>
    </r>
    <r>
      <rPr>
        <sz val="10"/>
        <rFont val="Arial"/>
        <family val="2"/>
      </rPr>
      <t xml:space="preserve"> sector</t>
    </r>
  </si>
  <si>
    <r>
      <t xml:space="preserve">D5di. 
IUDs in </t>
    </r>
    <r>
      <rPr>
        <b/>
        <u/>
        <sz val="10"/>
        <rFont val="Arial"/>
        <family val="2"/>
      </rPr>
      <t>public</t>
    </r>
    <r>
      <rPr>
        <sz val="10"/>
        <rFont val="Arial"/>
        <family val="2"/>
      </rPr>
      <t xml:space="preserve"> sector</t>
    </r>
  </si>
  <si>
    <r>
      <t xml:space="preserve">D5dii. 
IUDs in </t>
    </r>
    <r>
      <rPr>
        <b/>
        <u/>
        <sz val="10"/>
        <rFont val="Arial"/>
        <family val="2"/>
      </rPr>
      <t>private</t>
    </r>
    <r>
      <rPr>
        <sz val="10"/>
        <rFont val="Arial"/>
        <family val="2"/>
      </rPr>
      <t xml:space="preserve"> sector</t>
    </r>
  </si>
  <si>
    <r>
      <t xml:space="preserve">D5ei. 
Condoms (male &amp;/or female condoms) in </t>
    </r>
    <r>
      <rPr>
        <b/>
        <u/>
        <sz val="10"/>
        <rFont val="Arial"/>
        <family val="2"/>
      </rPr>
      <t>public</t>
    </r>
    <r>
      <rPr>
        <sz val="10"/>
        <rFont val="Arial"/>
        <family val="2"/>
      </rPr>
      <t xml:space="preserve"> sector</t>
    </r>
  </si>
  <si>
    <r>
      <t xml:space="preserve">D5eii.
Condoms (male &amp;/or female condoms) in </t>
    </r>
    <r>
      <rPr>
        <b/>
        <u/>
        <sz val="10"/>
        <rFont val="Arial"/>
        <family val="2"/>
      </rPr>
      <t>private</t>
    </r>
    <r>
      <rPr>
        <sz val="10"/>
        <rFont val="Arial"/>
        <family val="2"/>
      </rPr>
      <t xml:space="preserve"> sector</t>
    </r>
  </si>
  <si>
    <r>
      <t xml:space="preserve">D5fi. 
Emergency contraceptive pills in </t>
    </r>
    <r>
      <rPr>
        <b/>
        <u/>
        <sz val="10"/>
        <rFont val="Arial"/>
        <family val="2"/>
      </rPr>
      <t>public</t>
    </r>
    <r>
      <rPr>
        <u/>
        <sz val="10"/>
        <rFont val="Arial"/>
        <family val="2"/>
      </rPr>
      <t xml:space="preserve"> </t>
    </r>
    <r>
      <rPr>
        <sz val="10"/>
        <rFont val="Arial"/>
        <family val="2"/>
      </rPr>
      <t>sector</t>
    </r>
  </si>
  <si>
    <r>
      <t xml:space="preserve">D5fii. 
Emergency contraceptive pills in </t>
    </r>
    <r>
      <rPr>
        <b/>
        <u/>
        <sz val="10"/>
        <rFont val="Arial"/>
        <family val="2"/>
      </rPr>
      <t>private</t>
    </r>
    <r>
      <rPr>
        <sz val="10"/>
        <rFont val="Arial"/>
        <family val="2"/>
      </rPr>
      <t xml:space="preserve"> sector</t>
    </r>
  </si>
  <si>
    <r>
      <t xml:space="preserve">D5gi. 
Tubal ligations and/or vasectomies in </t>
    </r>
    <r>
      <rPr>
        <b/>
        <u/>
        <sz val="10"/>
        <rFont val="Arial"/>
        <family val="2"/>
      </rPr>
      <t>public</t>
    </r>
    <r>
      <rPr>
        <sz val="10"/>
        <rFont val="Arial"/>
        <family val="2"/>
      </rPr>
      <t xml:space="preserve"> sector</t>
    </r>
  </si>
  <si>
    <r>
      <t xml:space="preserve">D5gii. 
Tubal ligations and/or vasectomies in </t>
    </r>
    <r>
      <rPr>
        <b/>
        <u/>
        <sz val="10"/>
        <rFont val="Arial"/>
        <family val="2"/>
      </rPr>
      <t>private</t>
    </r>
    <r>
      <rPr>
        <sz val="10"/>
        <rFont val="Arial"/>
        <family val="2"/>
      </rPr>
      <t xml:space="preserve"> sector</t>
    </r>
  </si>
  <si>
    <r>
      <t xml:space="preserve">D5hi. 
CycleBeads in </t>
    </r>
    <r>
      <rPr>
        <b/>
        <u/>
        <sz val="10"/>
        <rFont val="Arial"/>
        <family val="2"/>
      </rPr>
      <t>public</t>
    </r>
    <r>
      <rPr>
        <sz val="10"/>
        <rFont val="Arial"/>
        <family val="2"/>
      </rPr>
      <t xml:space="preserve"> sector</t>
    </r>
  </si>
  <si>
    <r>
      <t>D5hii. 
CycleBeads</t>
    </r>
    <r>
      <rPr>
        <u/>
        <sz val="10"/>
        <rFont val="Arial"/>
        <family val="2"/>
      </rPr>
      <t xml:space="preserve"> </t>
    </r>
    <r>
      <rPr>
        <sz val="10"/>
        <rFont val="Arial"/>
        <family val="2"/>
      </rPr>
      <t xml:space="preserve">in </t>
    </r>
    <r>
      <rPr>
        <b/>
        <u/>
        <sz val="10"/>
        <rFont val="Arial"/>
        <family val="2"/>
      </rPr>
      <t>private</t>
    </r>
    <r>
      <rPr>
        <sz val="10"/>
        <rFont val="Arial"/>
        <family val="2"/>
      </rPr>
      <t xml:space="preserve"> sector</t>
    </r>
  </si>
  <si>
    <t>United Nations Population Fund (UNFPA), Pan American Health Organization (PAHO)</t>
  </si>
  <si>
    <t>Leadership and Coordination</t>
  </si>
  <si>
    <t>Finance and Procurement</t>
  </si>
  <si>
    <t>Commodities</t>
  </si>
  <si>
    <t>Policies (Commitment)</t>
  </si>
  <si>
    <t>Use the hyperlinks to jump to a survey topics</t>
  </si>
  <si>
    <t>All countries 2014</t>
  </si>
  <si>
    <r>
      <rPr>
        <b/>
        <i/>
        <sz val="16"/>
        <color rgb="FFC00000"/>
        <rFont val="Arial"/>
        <family val="2"/>
      </rPr>
      <t>Topics</t>
    </r>
    <r>
      <rPr>
        <b/>
        <sz val="14"/>
        <color rgb="FFC00000"/>
        <rFont val="Arial"/>
        <family val="2"/>
      </rPr>
      <t xml:space="preserve">: </t>
    </r>
    <r>
      <rPr>
        <b/>
        <sz val="14"/>
        <rFont val="Arial"/>
        <family val="2"/>
      </rPr>
      <t xml:space="preserve">
</t>
    </r>
    <r>
      <rPr>
        <b/>
        <sz val="14"/>
        <rFont val="Arial"/>
        <family val="2"/>
      </rPr>
      <t>Finance &amp; Procurement (Capital)</t>
    </r>
    <r>
      <rPr>
        <sz val="14"/>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4"/>
        <rFont val="Arial"/>
        <family val="2"/>
      </rPr>
      <t>Commodities</t>
    </r>
    <r>
      <rPr>
        <sz val="14"/>
        <rFont val="Arial"/>
        <family val="2"/>
      </rPr>
      <t xml:space="preserve">—range of contraceptive methods offered through public facilities, private facilities, NGO facilities, and through social marketing.
</t>
    </r>
    <r>
      <rPr>
        <b/>
        <sz val="14"/>
        <rFont val="Arial"/>
        <family val="2"/>
      </rPr>
      <t>Policies (Commitment)</t>
    </r>
    <r>
      <rPr>
        <sz val="14"/>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4"/>
        <rFont val="Arial"/>
        <family val="2"/>
      </rPr>
      <t>Coordination and Leadership</t>
    </r>
    <r>
      <rPr>
        <sz val="14"/>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4"/>
        <rFont val="Arial"/>
        <family val="2"/>
      </rPr>
      <t>Supply Chain (Capacity)</t>
    </r>
    <r>
      <rPr>
        <sz val="14"/>
        <rFont val="Arial"/>
        <family val="2"/>
      </rPr>
      <t xml:space="preserve">—stockout information at the central level, and whether stockouts are a serious problem at the service delivery point and central levels, respectively. </t>
    </r>
  </si>
  <si>
    <r>
      <rPr>
        <b/>
        <i/>
        <sz val="16"/>
        <color rgb="FFC00000"/>
        <rFont val="Arial"/>
        <family val="2"/>
      </rPr>
      <t>Introduction and Purpose</t>
    </r>
    <r>
      <rPr>
        <b/>
        <sz val="14"/>
        <color rgb="FFC00000"/>
        <rFont val="Arial"/>
        <family val="2"/>
      </rPr>
      <t xml:space="preserve">: </t>
    </r>
    <r>
      <rPr>
        <b/>
        <sz val="14"/>
        <rFont val="Arial"/>
        <family val="2"/>
      </rPr>
      <t xml:space="preserve">
</t>
    </r>
    <r>
      <rPr>
        <sz val="14"/>
        <rFont val="Arial"/>
        <family val="2"/>
      </rPr>
      <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This dataset presents CS indicators for 47 countries. The data was collected in 2014 through the sixth annual round of data collection.</t>
    </r>
  </si>
  <si>
    <r>
      <rPr>
        <b/>
        <i/>
        <sz val="16"/>
        <color rgb="FFC00000"/>
        <rFont val="Arial"/>
        <family val="2"/>
      </rPr>
      <t>Additional Resources and Information:</t>
    </r>
    <r>
      <rPr>
        <b/>
        <sz val="14"/>
        <color rgb="FFC00000"/>
        <rFont val="Arial"/>
        <family val="2"/>
      </rPr>
      <t xml:space="preserve"> </t>
    </r>
    <r>
      <rPr>
        <sz val="14"/>
        <color rgb="FFC00000"/>
        <rFont val="Arial"/>
        <family val="2"/>
      </rPr>
      <t xml:space="preserve">
</t>
    </r>
  </si>
  <si>
    <r>
      <rPr>
        <b/>
        <i/>
        <sz val="16"/>
        <color rgb="FFC00000"/>
        <rFont val="Arial"/>
        <family val="2"/>
      </rPr>
      <t>Data Sources</t>
    </r>
    <r>
      <rPr>
        <b/>
        <sz val="14"/>
        <color rgb="FFC00000"/>
        <rFont val="Arial"/>
        <family val="2"/>
      </rPr>
      <t xml:space="preserve">: </t>
    </r>
    <r>
      <rPr>
        <b/>
        <sz val="14"/>
        <rFont val="Arial"/>
        <family val="2"/>
      </rPr>
      <t xml:space="preserve">
</t>
    </r>
    <r>
      <rPr>
        <sz val="14"/>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4"/>
        <rFont val="Arial"/>
        <family val="2"/>
      </rPr>
      <t xml:space="preserve">
</t>
    </r>
    <r>
      <rPr>
        <sz val="14"/>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September 2014.</t>
    </r>
  </si>
  <si>
    <t>To jump to the Introduction sheet, click here.</t>
  </si>
  <si>
    <r>
      <t xml:space="preserve">Contraceptive Security (CS) Indicators Data, </t>
    </r>
    <r>
      <rPr>
        <b/>
        <sz val="18"/>
        <color theme="1"/>
        <rFont val="Arial"/>
        <family val="2"/>
      </rPr>
      <t>2014</t>
    </r>
  </si>
  <si>
    <t>The CS Indicators are presented in the following sections:
A. leadership &amp; coordination               B. finance &amp; procurement               C. commodities               D. policies               E. supply chain</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</si>
  <si>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</si>
  <si>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t>Jan - Dec 2013</t>
  </si>
  <si>
    <t>Comprehensive Care Program for Women, Department of Integrated Family Health</t>
  </si>
  <si>
    <t>Don´t know</t>
  </si>
  <si>
    <t>Comments: The Government did not carry out any procurement in 2013. All of the contraceptives that entered the central warehouse were donated by UNFPA.</t>
  </si>
  <si>
    <t xml:space="preserve">MOH has not purchased in emergency contraceptives because they are prohibited by law. </t>
  </si>
  <si>
    <t>2006-2009</t>
  </si>
  <si>
    <t>Public, NGOs</t>
  </si>
  <si>
    <t xml:space="preserve">The prohibition of emergency contraception in commercial, private and public sectors and the taxes charged </t>
  </si>
  <si>
    <t>Only emergency contraception is prohibited, country is debating whether to legalize its commercialization.</t>
  </si>
  <si>
    <t>The law that prohibits emegency contraception</t>
  </si>
  <si>
    <t>Not appicable</t>
  </si>
  <si>
    <t>HCDLPF -Logistics management information System-</t>
  </si>
  <si>
    <t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t>
  </si>
  <si>
    <t>The Market Segmentation Strategy for contraceptives in Honduras (written but not implemented) and the MOH Standard Treatment Guidelines for Family Planning Services</t>
  </si>
  <si>
    <t xml:space="preserve"> Hormonal IUD, patch and monthly injectable</t>
  </si>
  <si>
    <t>Doctor Gynecologist</t>
  </si>
  <si>
    <t>2001, progress report in 2004, 2005</t>
  </si>
  <si>
    <t xml:space="preserve">E1. Have stockouts occurred for any contraceptive at the central* level in the last 12 months?  </t>
  </si>
  <si>
    <t>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t>
  </si>
  <si>
    <t>02/13-02/14</t>
  </si>
  <si>
    <t>04/13-03/14</t>
  </si>
  <si>
    <t>01/13-03/13</t>
  </si>
  <si>
    <t>01/14-03/14</t>
  </si>
  <si>
    <t>05/13-04/14</t>
  </si>
  <si>
    <t xml:space="preserve">07/12- 06/13 </t>
  </si>
  <si>
    <t>Briefs</t>
  </si>
  <si>
    <t/>
  </si>
  <si>
    <t>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t>
  </si>
  <si>
    <t>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t>
  </si>
  <si>
    <t>PROFAMILIA (Family Well-Being Association/IPPF affiliate), ADOPLAFAM (Dominican Family Planning Association), MUDE (Dominican Women in Development), PSI (Populations Services International)</t>
  </si>
  <si>
    <t>PROFAMILIA, ADOPLAFAM, MUDE and 30 more institutions</t>
  </si>
  <si>
    <t>UNFPA, OPS/OMS (Pan American Health Organization/World Health Organization)</t>
  </si>
  <si>
    <t>Salvadoran Demographic Association (Asociacion Salvadoreña en Demografía - ADS)</t>
  </si>
  <si>
    <t>National Contraceptive Security Committee (Comision Nacional de  Aseguramiento de Anticonceptivos (CNAA)</t>
  </si>
  <si>
    <t>Association for Family Well-Being (APROFAM (Asociación Pro Bienestar de La Familia), Guatemalan Association of Women Doctors (Asociación Guatemalteca de Mujeres Médicas), Assoc. for the Health &amp; Development of Women (Instancia por la Salud y el Desarrollo de las Mujeres)</t>
  </si>
  <si>
    <t>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t>
  </si>
  <si>
    <t>Coordinating Body of Policy Action for the Health and Development of Women (Instancia de Acciones Políticas por la Salud y el Desarrollo de las Mujeres)</t>
  </si>
  <si>
    <t>Comité Technique en Santé de la Reproduction (Reproductive Health Technical Committee - RHTC)</t>
  </si>
  <si>
    <t>PROFAMIL (IPPF affiliate), Management Sciences for Health (MSH), Jhpiego, Foundation for Reproductive Health and Family Education (FOSREF), Pathfinder, URC</t>
  </si>
  <si>
    <t>Plan d'action de la Direction de la Santé de la Famille - Action Plan of the Directorate of Family Health</t>
  </si>
  <si>
    <t>Comité Interinstitucional de Disponibilidad Asegurada de Insumos Anticonceptivos (CIDAIA) (Inter-institutional Committee for Contraceptive Security)</t>
  </si>
  <si>
    <t>PSI/PASMO (Population Services International Affiliate)</t>
  </si>
  <si>
    <t>ASHONPLAFA (IPPF Affiliate)</t>
  </si>
  <si>
    <t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</si>
  <si>
    <t>Plan Stratégique de Sécurisation des Produits de Santé de la Reproduction à Madagascar (Strategic Plan for Madagascar Reproductive Health Commodity Security)</t>
  </si>
  <si>
    <t>Politique Nationale de Santé Communautaire (National Community Health Policy)</t>
  </si>
  <si>
    <t>Liste des Médicaments Enregitrés à Madagascar (List of drugs registered in Madagascar)</t>
  </si>
  <si>
    <t>Central de Medicamentos e Artigos Medicos (CMAM) (central medical store)</t>
  </si>
  <si>
    <t>Sexual and Reproductive Health Commodity Security Comittee (DAISSR)</t>
  </si>
  <si>
    <t>Population Services International (PSI) Affiliate (PASMO)</t>
  </si>
  <si>
    <t>Family Health Department (FHD), Food and Drugs Services (FDS), National Agency for Food and Drug Administration and Control (NAFDAC), National Health Insurance Services (NHIS)</t>
  </si>
  <si>
    <t>Contraceptive Security Committee (Comité DAIA)</t>
  </si>
  <si>
    <t>Paraguayan Population Center (CEPEP) - IPPF affiliate</t>
  </si>
  <si>
    <t>General Directorate for Management of Strategic Supplies in Health (DGGIES) (are invited but do not attend regularly)</t>
  </si>
  <si>
    <t>Paraguayan Social Security Institute (IPS)</t>
  </si>
  <si>
    <t>Health Directorate (Dirección General de Salud de las Personas (DGSP) and Supply Directorate for Strategic Health Products (Direccion de Abastecimiento de Recursos Estrategicos en Salud (DARES)</t>
  </si>
  <si>
    <t>National Essential Medicines List (Petitorio Nacional Unico de Medicamentos Esenciales (PNUME)</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</si>
  <si>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</si>
  <si>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</si>
  <si>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Maternal and Child Health (MCH), HIV/AIDS and FP Integration, Pharmacy Task Force, Family Planning Officer, Commission National de Lutte Contre le SIDA (CNLS) (National Commission for the Fight against AIDS)</t>
  </si>
  <si>
    <t>Liste National des Medicaments Essentiel (National Essential Medicines List)</t>
  </si>
  <si>
    <t xml:space="preserve">For private sector: 20% duties for all methods, 18% VAT for IUD only, and 2.7% for all goods entering the West African Economic and Monetary Union (UEMOA) area (import tax), but the government can grant a tax exemption for the public sector. </t>
  </si>
  <si>
    <t>Comité National de Sécurisation de l’Approvisionnement en Produit Contraceptifs (CNSAPC) (National Contraceptive Security Committee). This committee is not functional at this time. There is also a newly formed Condom Management group that functions.</t>
  </si>
  <si>
    <t>Association Togolaise pour le Bien-Etre Familial (ATBEF, the IPPF Member Association), Plan Togo</t>
  </si>
  <si>
    <t>Plan National de Sécurisation des produits de Sante de la Reproduction (National Reproductive Health Commodity Security Plan)</t>
  </si>
  <si>
    <t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t>
  </si>
  <si>
    <t>Country: Niger</t>
  </si>
  <si>
    <r>
      <rPr>
        <b/>
        <sz val="14"/>
        <rFont val="Arial"/>
        <family val="2"/>
      </rPr>
      <t>This spreadsheet can be cited as</t>
    </r>
    <r>
      <rPr>
        <sz val="14"/>
        <rFont val="Arial"/>
        <family val="2"/>
      </rPr>
      <t xml:space="preserve">: USAID | DELIVER PROJECT, Task Order 4. 2014. </t>
    </r>
    <r>
      <rPr>
        <i/>
        <sz val="14"/>
        <rFont val="Arial"/>
        <family val="2"/>
      </rPr>
      <t>Contraceptive Security Indicators Data 2014.</t>
    </r>
    <r>
      <rPr>
        <sz val="14"/>
        <rFont val="Arial"/>
        <family val="2"/>
      </rPr>
      <t xml:space="preserve"> Arlington, Va.: USAID | DELIVER PROJECT, Task Order 4. Available at </t>
    </r>
    <r>
      <rPr>
        <sz val="14"/>
        <color rgb="FFFF0000"/>
        <rFont val="Arial"/>
        <family val="2"/>
      </rPr>
      <t>http://deliver.jsi.com/dlvr_content/resources/allpubs/factsheets/CSIndiData2014.xlsx.</t>
    </r>
  </si>
  <si>
    <t>Country: Burkina Faso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</si>
</sst>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 #,##0_-;_-* &quot;-&quot;??_-;_-@_-"/>
    <numFmt numFmtId="167" formatCode="[$$-409]#,##0.00"/>
    <numFmt numFmtId="168" formatCode="0.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i/>
      <sz val="10"/>
      <name val="Arial"/>
      <family val="2"/>
    </font>
    <font>
      <b/>
      <i/>
      <sz val="12"/>
      <name val="Arial"/>
      <family val="2"/>
    </font>
    <font>
      <sz val="12"/>
      <color indexed="55"/>
      <name val="Arial"/>
      <family val="2"/>
    </font>
    <font>
      <sz val="14"/>
      <name val="Arial"/>
      <family val="2"/>
    </font>
    <font>
      <u/>
      <sz val="12"/>
      <color indexed="12"/>
      <name val="Arial"/>
      <family val="2"/>
    </font>
    <font>
      <sz val="9"/>
      <name val="Arial"/>
      <family val="2"/>
    </font>
    <font>
      <b/>
      <sz val="9"/>
      <name val="Arial"/>
      <family val="2"/>
    </font>
    <font>
      <b/>
      <i/>
      <sz val="11"/>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u/>
      <sz val="14"/>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i/>
      <sz val="12"/>
      <color theme="1"/>
      <name val="Arial"/>
      <family val="2"/>
    </font>
    <font>
      <b/>
      <sz val="11"/>
      <color theme="1"/>
      <name val="Arial"/>
      <family val="2"/>
    </font>
    <font>
      <i/>
      <u/>
      <sz val="11"/>
      <color theme="1"/>
      <name val="Arial"/>
      <family val="2"/>
    </font>
    <font>
      <b/>
      <sz val="9"/>
      <color indexed="81"/>
      <name val="Tahoma"/>
      <family val="2"/>
    </font>
    <font>
      <b/>
      <i/>
      <sz val="14"/>
      <name val="Arial"/>
      <family val="2"/>
    </font>
    <font>
      <b/>
      <u/>
      <sz val="12"/>
      <name val="Arial"/>
      <family val="2"/>
    </font>
    <font>
      <i/>
      <sz val="11"/>
      <name val="Arial"/>
      <family val="2"/>
    </font>
    <font>
      <sz val="11"/>
      <name val="Arial"/>
      <family val="2"/>
    </font>
    <font>
      <i/>
      <sz val="12"/>
      <name val="Arial"/>
      <family val="2"/>
    </font>
    <font>
      <sz val="10"/>
      <name val="Arial"/>
      <family val="2"/>
    </font>
    <font>
      <u/>
      <sz val="11"/>
      <color indexed="12"/>
      <name val="Arial"/>
      <family val="2"/>
    </font>
    <font>
      <sz val="12"/>
      <name val="Arial"/>
      <family val="2"/>
      <charset val="204"/>
    </font>
    <font>
      <i/>
      <sz val="12"/>
      <color indexed="8"/>
      <name val="Arial"/>
      <family val="2"/>
    </font>
    <font>
      <sz val="12"/>
      <color indexed="8"/>
      <name val="Arial"/>
      <family val="2"/>
    </font>
    <font>
      <i/>
      <sz val="11"/>
      <color indexed="8"/>
      <name val="Arial"/>
      <family val="2"/>
    </font>
    <font>
      <sz val="11"/>
      <color indexed="8"/>
      <name val="Arial"/>
      <family val="2"/>
    </font>
    <font>
      <i/>
      <sz val="10"/>
      <color indexed="8"/>
      <name val="Arial"/>
      <family val="2"/>
    </font>
    <font>
      <b/>
      <u/>
      <sz val="12"/>
      <color indexed="8"/>
      <name val="Arial"/>
      <family val="2"/>
    </font>
    <font>
      <b/>
      <sz val="12"/>
      <color indexed="8"/>
      <name val="Arial"/>
      <family val="2"/>
    </font>
    <font>
      <b/>
      <i/>
      <sz val="14"/>
      <color indexed="8"/>
      <name val="Arial"/>
      <family val="2"/>
    </font>
    <font>
      <strike/>
      <sz val="12"/>
      <color indexed="8"/>
      <name val="Arial"/>
      <family val="2"/>
    </font>
    <font>
      <b/>
      <i/>
      <u/>
      <sz val="12"/>
      <color indexed="8"/>
      <name val="Arial"/>
      <family val="2"/>
    </font>
    <font>
      <u/>
      <sz val="12"/>
      <color indexed="8"/>
      <name val="Arial"/>
      <family val="2"/>
    </font>
    <font>
      <b/>
      <i/>
      <u/>
      <sz val="14"/>
      <color indexed="8"/>
      <name val="Arial"/>
      <family val="2"/>
    </font>
    <font>
      <b/>
      <sz val="11"/>
      <color indexed="8"/>
      <name val="Arial"/>
      <family val="2"/>
    </font>
    <font>
      <i/>
      <u/>
      <sz val="11"/>
      <color indexed="8"/>
      <name val="Arial"/>
      <family val="2"/>
    </font>
    <font>
      <sz val="10"/>
      <color indexed="8"/>
      <name val="Arial"/>
      <family val="2"/>
    </font>
    <font>
      <b/>
      <i/>
      <sz val="12"/>
      <color indexed="8"/>
      <name val="Arial"/>
      <family val="2"/>
    </font>
    <font>
      <u/>
      <sz val="11"/>
      <color theme="10"/>
      <name val="Calibri"/>
      <family val="2"/>
      <scheme val="minor"/>
    </font>
    <font>
      <sz val="12"/>
      <color rgb="FFFF0000"/>
      <name val="Arial"/>
      <family val="2"/>
    </font>
    <font>
      <b/>
      <sz val="16"/>
      <color theme="1"/>
      <name val="Arial"/>
      <family val="2"/>
    </font>
    <font>
      <sz val="16"/>
      <name val="Arial"/>
      <family val="2"/>
    </font>
    <font>
      <b/>
      <i/>
      <sz val="16"/>
      <color indexed="10"/>
      <name val="Arial"/>
      <family val="2"/>
    </font>
    <font>
      <b/>
      <sz val="14"/>
      <color indexed="10"/>
      <name val="Arial"/>
      <family val="2"/>
    </font>
    <font>
      <u/>
      <sz val="14"/>
      <color indexed="12"/>
      <name val="Arial"/>
      <family val="2"/>
    </font>
    <font>
      <sz val="10"/>
      <color indexed="10"/>
      <name val="Arial"/>
      <family val="2"/>
    </font>
    <font>
      <sz val="14"/>
      <color indexed="10"/>
      <name val="Arial"/>
      <family val="2"/>
    </font>
    <font>
      <u/>
      <sz val="14"/>
      <color rgb="FF3333F5"/>
      <name val="Arial"/>
      <family val="2"/>
    </font>
    <font>
      <i/>
      <sz val="14"/>
      <name val="Arial"/>
      <family val="2"/>
    </font>
    <font>
      <sz val="14"/>
      <color indexed="30"/>
      <name val="Arial"/>
      <family val="2"/>
    </font>
    <font>
      <b/>
      <sz val="14"/>
      <color theme="1"/>
      <name val="Arial"/>
      <family val="2"/>
    </font>
    <font>
      <sz val="12.5"/>
      <name val="Arial"/>
      <family val="2"/>
    </font>
    <font>
      <b/>
      <sz val="16"/>
      <color theme="0" tint="-4.9989318521683403E-2"/>
      <name val="Arial"/>
      <family val="2"/>
    </font>
    <font>
      <b/>
      <sz val="16"/>
      <name val="Arial"/>
      <family val="2"/>
    </font>
    <font>
      <b/>
      <sz val="12"/>
      <color theme="0"/>
      <name val="Arial"/>
      <family val="2"/>
    </font>
    <font>
      <u/>
      <sz val="14"/>
      <name val="Arial"/>
      <family val="2"/>
    </font>
    <font>
      <b/>
      <u/>
      <sz val="14"/>
      <color indexed="12"/>
      <name val="Arial"/>
      <family val="2"/>
    </font>
    <font>
      <sz val="14"/>
      <color rgb="FFFF0000"/>
      <name val="Arial"/>
      <family val="2"/>
    </font>
    <font>
      <sz val="12"/>
      <color rgb="FF222222"/>
      <name val="Arial"/>
      <family val="2"/>
    </font>
    <font>
      <sz val="9"/>
      <color indexed="81"/>
      <name val="Tahoma"/>
      <family val="2"/>
    </font>
    <font>
      <b/>
      <sz val="11"/>
      <color theme="0"/>
      <name val="Arial"/>
      <family val="2"/>
    </font>
    <font>
      <b/>
      <sz val="18"/>
      <color indexed="8"/>
      <name val="Arial"/>
      <family val="2"/>
    </font>
    <font>
      <sz val="14"/>
      <name val="Times New Roman"/>
      <family val="1"/>
    </font>
    <font>
      <sz val="10"/>
      <name val="Arial"/>
      <family val="2"/>
    </font>
    <font>
      <b/>
      <sz val="12"/>
      <color indexed="81"/>
      <name val="Tahoma"/>
      <family val="2"/>
    </font>
    <font>
      <sz val="13"/>
      <color theme="1"/>
      <name val="Arial"/>
      <family val="2"/>
    </font>
    <font>
      <b/>
      <sz val="20"/>
      <color theme="3"/>
      <name val="Calibri"/>
      <family val="2"/>
      <scheme val="minor"/>
    </font>
    <font>
      <sz val="14"/>
      <color theme="3"/>
      <name val="Calibri"/>
      <family val="2"/>
      <scheme val="minor"/>
    </font>
    <font>
      <b/>
      <sz val="16"/>
      <color theme="3"/>
      <name val="Calibri"/>
      <family val="2"/>
      <scheme val="minor"/>
    </font>
    <font>
      <sz val="14"/>
      <color rgb="FFC00000"/>
      <name val="Calibri"/>
      <family val="2"/>
      <scheme val="minor"/>
    </font>
    <font>
      <sz val="12"/>
      <color theme="1"/>
      <name val="Calibri"/>
      <family val="2"/>
      <scheme val="minor"/>
    </font>
    <font>
      <b/>
      <sz val="12"/>
      <color theme="3"/>
      <name val="Calibri"/>
      <family val="2"/>
      <scheme val="minor"/>
    </font>
    <font>
      <i/>
      <sz val="11"/>
      <color indexed="8"/>
      <name val="Calibri"/>
      <family val="2"/>
    </font>
    <font>
      <sz val="8"/>
      <color theme="1"/>
      <name val="Wingdings"/>
      <charset val="2"/>
    </font>
    <font>
      <b/>
      <sz val="12"/>
      <color indexed="8"/>
      <name val="Calibri"/>
      <family val="2"/>
    </font>
    <font>
      <sz val="12"/>
      <color indexed="8"/>
      <name val="Calibri"/>
      <family val="2"/>
    </font>
    <font>
      <sz val="8"/>
      <name val="Arial"/>
      <family val="2"/>
    </font>
    <font>
      <i/>
      <sz val="8"/>
      <name val="Arial"/>
      <family val="2"/>
    </font>
    <font>
      <u val="singleAccounting"/>
      <sz val="10"/>
      <name val="Arial"/>
      <family val="2"/>
    </font>
    <font>
      <u/>
      <sz val="10"/>
      <name val="Arial"/>
      <family val="2"/>
    </font>
    <font>
      <sz val="10"/>
      <color theme="0"/>
      <name val="Arial"/>
      <family val="2"/>
    </font>
    <font>
      <u/>
      <sz val="10"/>
      <color theme="0"/>
      <name val="Arial"/>
      <family val="2"/>
    </font>
    <font>
      <sz val="8"/>
      <color theme="0"/>
      <name val="Arial"/>
      <family val="2"/>
    </font>
    <font>
      <b/>
      <sz val="18"/>
      <color indexed="9"/>
      <name val="Arial"/>
      <family val="2"/>
    </font>
    <font>
      <b/>
      <i/>
      <sz val="10"/>
      <name val="Arial"/>
      <family val="2"/>
    </font>
    <font>
      <b/>
      <sz val="16"/>
      <color theme="0"/>
      <name val="Arial"/>
      <family val="2"/>
    </font>
    <font>
      <b/>
      <sz val="18"/>
      <color theme="0"/>
      <name val="Arial"/>
      <family val="2"/>
    </font>
    <font>
      <b/>
      <sz val="10"/>
      <color theme="0"/>
      <name val="Arial"/>
      <family val="2"/>
    </font>
    <font>
      <b/>
      <sz val="11"/>
      <color rgb="FF000000"/>
      <name val="Arial Narrow"/>
      <family val="2"/>
    </font>
    <font>
      <b/>
      <i/>
      <sz val="16"/>
      <color rgb="FFC00000"/>
      <name val="Arial"/>
      <family val="2"/>
    </font>
    <font>
      <b/>
      <sz val="14"/>
      <color rgb="FFC00000"/>
      <name val="Arial"/>
      <family val="2"/>
    </font>
    <font>
      <i/>
      <sz val="16"/>
      <color rgb="FFC00000"/>
      <name val="Arial"/>
      <family val="2"/>
    </font>
    <font>
      <sz val="14"/>
      <color rgb="FFC00000"/>
      <name val="Arial"/>
      <family val="2"/>
    </font>
    <font>
      <b/>
      <sz val="16"/>
      <color theme="3" tint="-0.249977111117893"/>
      <name val="Arial"/>
      <family val="2"/>
    </font>
    <font>
      <b/>
      <u/>
      <sz val="16"/>
      <color theme="0"/>
      <name val="Arial"/>
      <family val="2"/>
    </font>
    <font>
      <b/>
      <u/>
      <sz val="16"/>
      <color theme="1"/>
      <name val="Arial"/>
      <family val="2"/>
    </font>
    <font>
      <sz val="11"/>
      <color theme="0"/>
      <name val="Arial"/>
      <family val="2"/>
    </font>
    <font>
      <b/>
      <sz val="10"/>
      <color indexed="8"/>
      <name val="Arial"/>
      <family val="2"/>
    </font>
    <font>
      <u/>
      <sz val="10"/>
      <color indexed="8"/>
      <name val="Arial"/>
      <family val="2"/>
    </font>
    <font>
      <sz val="12"/>
      <color rgb="FF212121"/>
      <name val="Inherit"/>
    </font>
    <font>
      <b/>
      <u/>
      <sz val="10"/>
      <name val="Arial"/>
      <family val="2"/>
    </font>
    <font>
      <b/>
      <sz val="15"/>
      <color theme="1"/>
      <name val="Arial"/>
      <family val="2"/>
    </font>
    <font>
      <sz val="18"/>
      <name val="Arial"/>
      <family val="2"/>
    </font>
    <font>
      <b/>
      <sz val="8"/>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26"/>
      </patternFill>
    </fill>
    <fill>
      <patternFill patternType="solid">
        <fgColor indexed="49"/>
        <bgColor indexed="64"/>
      </patternFill>
    </fill>
    <fill>
      <patternFill patternType="lightUp"/>
    </fill>
    <fill>
      <patternFill patternType="solid">
        <fgColor indexed="55"/>
        <bgColor indexed="26"/>
      </patternFill>
    </fill>
    <fill>
      <patternFill patternType="solid">
        <fgColor theme="5"/>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3" tint="0.39997558519241921"/>
        <bgColor indexed="64"/>
      </patternFill>
    </fill>
    <fill>
      <patternFill patternType="solid">
        <fgColor rgb="FFC00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33CCCC"/>
        <bgColor indexed="64"/>
      </patternFill>
    </fill>
    <fill>
      <patternFill patternType="solid">
        <fgColor theme="7" tint="0.39997558519241921"/>
        <bgColor indexed="64"/>
      </patternFill>
    </fill>
    <fill>
      <patternFill patternType="solid">
        <fgColor rgb="FFFF8633"/>
        <bgColor indexed="64"/>
      </patternFill>
    </fill>
    <fill>
      <patternFill patternType="solid">
        <fgColor rgb="FFFFA161"/>
        <bgColor indexed="64"/>
      </patternFill>
    </fill>
    <fill>
      <patternFill patternType="solid">
        <fgColor rgb="FFFFB989"/>
        <bgColor indexed="64"/>
      </patternFill>
    </fill>
    <fill>
      <patternFill patternType="solid">
        <fgColor rgb="FFFFCFAF"/>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499984740745262"/>
        <bgColor indexed="64"/>
      </patternFill>
    </fill>
  </fills>
  <borders count="2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medium">
        <color indexed="64"/>
      </left>
      <right/>
      <top style="medium">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thin">
        <color theme="0"/>
      </top>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style="thin">
        <color indexed="64"/>
      </left>
      <right/>
      <top/>
      <bottom/>
      <diagonal/>
    </border>
    <border>
      <left style="thin">
        <color theme="0"/>
      </left>
      <right style="thin">
        <color theme="0"/>
      </right>
      <top/>
      <bottom/>
      <diagonal/>
    </border>
    <border>
      <left style="thin">
        <color rgb="FFFF6600"/>
      </left>
      <right style="thin">
        <color rgb="FFFF6600"/>
      </right>
      <top style="thin">
        <color rgb="FFFF6600"/>
      </top>
      <bottom style="thin">
        <color rgb="FFFF66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0"/>
      </left>
      <right style="thick">
        <color theme="0"/>
      </right>
      <top style="thin">
        <color theme="0"/>
      </top>
      <bottom style="thin">
        <color theme="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ck">
        <color theme="7" tint="-0.499984740745262"/>
      </left>
      <right style="thin">
        <color theme="0"/>
      </right>
      <top style="thick">
        <color theme="7" tint="-0.499984740745262"/>
      </top>
      <bottom style="thin">
        <color theme="0"/>
      </bottom>
      <diagonal/>
    </border>
    <border>
      <left style="thin">
        <color theme="0"/>
      </left>
      <right style="thin">
        <color theme="0"/>
      </right>
      <top style="thick">
        <color theme="7" tint="-0.499984740745262"/>
      </top>
      <bottom style="thin">
        <color theme="0"/>
      </bottom>
      <diagonal/>
    </border>
    <border>
      <left style="thin">
        <color theme="0"/>
      </left>
      <right style="thick">
        <color theme="7" tint="-0.499984740745262"/>
      </right>
      <top style="thick">
        <color theme="7" tint="-0.499984740745262"/>
      </top>
      <bottom style="thin">
        <color theme="0"/>
      </bottom>
      <diagonal/>
    </border>
    <border>
      <left style="thick">
        <color theme="7" tint="-0.499984740745262"/>
      </left>
      <right style="thin">
        <color theme="0"/>
      </right>
      <top style="thin">
        <color theme="0"/>
      </top>
      <bottom style="thin">
        <color theme="0"/>
      </bottom>
      <diagonal/>
    </border>
    <border>
      <left style="thin">
        <color theme="0"/>
      </left>
      <right style="thick">
        <color theme="7" tint="-0.499984740745262"/>
      </right>
      <top style="thin">
        <color theme="0"/>
      </top>
      <bottom style="thin">
        <color theme="0"/>
      </bottom>
      <diagonal/>
    </border>
    <border>
      <left style="thick">
        <color theme="7" tint="-0.499984740745262"/>
      </left>
      <right style="thin">
        <color theme="0"/>
      </right>
      <top style="thin">
        <color theme="0"/>
      </top>
      <bottom style="thick">
        <color theme="7" tint="-0.499984740745262"/>
      </bottom>
      <diagonal/>
    </border>
    <border>
      <left style="thin">
        <color theme="0"/>
      </left>
      <right style="thin">
        <color theme="0"/>
      </right>
      <top style="thin">
        <color theme="0"/>
      </top>
      <bottom style="thick">
        <color theme="7" tint="-0.499984740745262"/>
      </bottom>
      <diagonal/>
    </border>
    <border>
      <left style="thin">
        <color theme="0"/>
      </left>
      <right style="thick">
        <color theme="7" tint="-0.499984740745262"/>
      </right>
      <top style="thin">
        <color theme="0"/>
      </top>
      <bottom style="thick">
        <color theme="7" tint="-0.499984740745262"/>
      </bottom>
      <diagonal/>
    </border>
    <border>
      <left style="thin">
        <color theme="3" tint="-0.24994659260841701"/>
      </left>
      <right style="thin">
        <color theme="3" tint="-0.24994659260841701"/>
      </right>
      <top/>
      <bottom style="thin">
        <color theme="3" tint="-0.24994659260841701"/>
      </bottom>
      <diagonal/>
    </border>
    <border>
      <left style="thin">
        <color theme="0"/>
      </left>
      <right style="thin">
        <color theme="0"/>
      </right>
      <top style="thick">
        <color theme="3" tint="-0.24994659260841701"/>
      </top>
      <bottom style="thin">
        <color theme="0"/>
      </bottom>
      <diagonal/>
    </border>
    <border>
      <left style="thin">
        <color theme="0"/>
      </left>
      <right style="thick">
        <color theme="3" tint="-0.24994659260841701"/>
      </right>
      <top style="thick">
        <color theme="3" tint="-0.24994659260841701"/>
      </top>
      <bottom style="thin">
        <color theme="0"/>
      </bottom>
      <diagonal/>
    </border>
    <border>
      <left style="thin">
        <color theme="0"/>
      </left>
      <right style="thick">
        <color theme="3" tint="-0.24994659260841701"/>
      </right>
      <top style="thin">
        <color theme="0"/>
      </top>
      <bottom style="thin">
        <color theme="0"/>
      </bottom>
      <diagonal/>
    </border>
    <border>
      <left style="thin">
        <color theme="0"/>
      </left>
      <right style="thin">
        <color theme="0"/>
      </right>
      <top style="thin">
        <color theme="0"/>
      </top>
      <bottom style="thick">
        <color theme="3" tint="-0.24994659260841701"/>
      </bottom>
      <diagonal/>
    </border>
    <border>
      <left style="thin">
        <color theme="0"/>
      </left>
      <right style="thick">
        <color theme="3" tint="-0.24994659260841701"/>
      </right>
      <top style="thin">
        <color theme="0"/>
      </top>
      <bottom style="thick">
        <color theme="3" tint="-0.24994659260841701"/>
      </bottom>
      <diagonal/>
    </border>
    <border>
      <left style="thin">
        <color theme="5" tint="-0.24994659260841701"/>
      </left>
      <right style="thin">
        <color theme="5" tint="-0.24994659260841701"/>
      </right>
      <top/>
      <bottom style="thin">
        <color theme="5" tint="-0.24994659260841701"/>
      </bottom>
      <diagonal/>
    </border>
    <border>
      <left style="thin">
        <color theme="0"/>
      </left>
      <right style="thin">
        <color theme="0"/>
      </right>
      <top style="thick">
        <color theme="5" tint="-0.24994659260841701"/>
      </top>
      <bottom style="thin">
        <color theme="0"/>
      </bottom>
      <diagonal/>
    </border>
    <border>
      <left style="thin">
        <color theme="0"/>
      </left>
      <right style="thick">
        <color theme="0"/>
      </right>
      <top style="thick">
        <color theme="5" tint="-0.24994659260841701"/>
      </top>
      <bottom style="thin">
        <color theme="0"/>
      </bottom>
      <diagonal/>
    </border>
    <border>
      <left style="thick">
        <color theme="0"/>
      </left>
      <right style="thick">
        <color theme="5" tint="-0.24994659260841701"/>
      </right>
      <top style="thick">
        <color theme="5" tint="-0.24994659260841701"/>
      </top>
      <bottom style="thin">
        <color theme="0"/>
      </bottom>
      <diagonal/>
    </border>
    <border>
      <left style="thick">
        <color theme="0"/>
      </left>
      <right style="thick">
        <color theme="5" tint="-0.24994659260841701"/>
      </right>
      <top style="thin">
        <color theme="0"/>
      </top>
      <bottom style="thin">
        <color theme="0"/>
      </bottom>
      <diagonal/>
    </border>
    <border>
      <left style="thin">
        <color theme="0"/>
      </left>
      <right style="thin">
        <color theme="0"/>
      </right>
      <top style="thin">
        <color theme="0"/>
      </top>
      <bottom style="thick">
        <color theme="5" tint="-0.24994659260841701"/>
      </bottom>
      <diagonal/>
    </border>
    <border>
      <left style="thin">
        <color theme="0"/>
      </left>
      <right style="thick">
        <color theme="0"/>
      </right>
      <top style="thin">
        <color theme="0"/>
      </top>
      <bottom style="thick">
        <color theme="5" tint="-0.24994659260841701"/>
      </bottom>
      <diagonal/>
    </border>
    <border>
      <left style="thick">
        <color theme="0"/>
      </left>
      <right style="thick">
        <color theme="5" tint="-0.24994659260841701"/>
      </right>
      <top style="thin">
        <color theme="0"/>
      </top>
      <bottom style="thick">
        <color theme="5" tint="-0.24994659260841701"/>
      </bottom>
      <diagonal/>
    </border>
    <border>
      <left style="thin">
        <color rgb="FFFF6600"/>
      </left>
      <right style="thin">
        <color rgb="FFFF6600"/>
      </right>
      <top/>
      <bottom style="thin">
        <color rgb="FFFF6600"/>
      </bottom>
      <diagonal/>
    </border>
    <border>
      <left style="thin">
        <color theme="0"/>
      </left>
      <right style="thin">
        <color theme="0"/>
      </right>
      <top style="thick">
        <color theme="9" tint="-0.24994659260841701"/>
      </top>
      <bottom style="thin">
        <color theme="0"/>
      </bottom>
      <diagonal/>
    </border>
    <border>
      <left style="thin">
        <color theme="0"/>
      </left>
      <right/>
      <top style="thick">
        <color theme="9" tint="-0.24994659260841701"/>
      </top>
      <bottom style="thin">
        <color theme="0"/>
      </bottom>
      <diagonal/>
    </border>
    <border>
      <left/>
      <right/>
      <top style="thick">
        <color theme="9" tint="-0.24994659260841701"/>
      </top>
      <bottom style="thin">
        <color theme="0"/>
      </bottom>
      <diagonal/>
    </border>
    <border>
      <left/>
      <right style="thin">
        <color theme="0"/>
      </right>
      <top style="thick">
        <color theme="9" tint="-0.24994659260841701"/>
      </top>
      <bottom style="thin">
        <color theme="0"/>
      </bottom>
      <diagonal/>
    </border>
    <border>
      <left style="thin">
        <color theme="0"/>
      </left>
      <right style="thin">
        <color theme="0"/>
      </right>
      <top style="thick">
        <color theme="9" tint="-0.24994659260841701"/>
      </top>
      <bottom/>
      <diagonal/>
    </border>
    <border>
      <left style="thin">
        <color theme="0"/>
      </left>
      <right style="thick">
        <color theme="9" tint="-0.24994659260841701"/>
      </right>
      <top style="thick">
        <color theme="9" tint="-0.24994659260841701"/>
      </top>
      <bottom/>
      <diagonal/>
    </border>
    <border>
      <left style="thin">
        <color theme="0"/>
      </left>
      <right style="thick">
        <color theme="9" tint="-0.24994659260841701"/>
      </right>
      <top/>
      <bottom/>
      <diagonal/>
    </border>
    <border>
      <left style="thin">
        <color theme="0"/>
      </left>
      <right style="thin">
        <color theme="0"/>
      </right>
      <top/>
      <bottom style="thick">
        <color theme="9" tint="-0.24994659260841701"/>
      </bottom>
      <diagonal/>
    </border>
    <border>
      <left style="thin">
        <color theme="0"/>
      </left>
      <right style="thin">
        <color theme="0"/>
      </right>
      <top style="thin">
        <color theme="0"/>
      </top>
      <bottom style="thick">
        <color theme="9" tint="-0.24994659260841701"/>
      </bottom>
      <diagonal/>
    </border>
    <border>
      <left/>
      <right style="thin">
        <color theme="0"/>
      </right>
      <top style="thin">
        <color theme="0"/>
      </top>
      <bottom style="thick">
        <color theme="9" tint="-0.24994659260841701"/>
      </bottom>
      <diagonal/>
    </border>
    <border>
      <left style="medium">
        <color theme="0"/>
      </left>
      <right style="thin">
        <color theme="0"/>
      </right>
      <top style="thin">
        <color theme="0"/>
      </top>
      <bottom style="thick">
        <color theme="9" tint="-0.24994659260841701"/>
      </bottom>
      <diagonal/>
    </border>
    <border>
      <left style="thin">
        <color theme="0"/>
      </left>
      <right style="medium">
        <color theme="0"/>
      </right>
      <top style="thin">
        <color theme="0"/>
      </top>
      <bottom style="thick">
        <color theme="9" tint="-0.24994659260841701"/>
      </bottom>
      <diagonal/>
    </border>
    <border>
      <left style="thin">
        <color theme="0"/>
      </left>
      <right style="thick">
        <color theme="9" tint="-0.24994659260841701"/>
      </right>
      <top/>
      <bottom style="thick">
        <color theme="9" tint="-0.24994659260841701"/>
      </bottom>
      <diagonal/>
    </border>
    <border>
      <left style="thin">
        <color theme="7" tint="-0.499984740745262"/>
      </left>
      <right style="thin">
        <color theme="7" tint="-0.499984740745262"/>
      </right>
      <top style="thick">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0"/>
      </left>
      <right style="thin">
        <color theme="0"/>
      </right>
      <top style="thick">
        <color theme="8" tint="-0.24994659260841701"/>
      </top>
      <bottom style="thin">
        <color theme="0"/>
      </bottom>
      <diagonal/>
    </border>
    <border>
      <left style="thin">
        <color theme="0"/>
      </left>
      <right style="thin">
        <color theme="0"/>
      </right>
      <top/>
      <bottom style="thick">
        <color theme="8" tint="-0.24994659260841701"/>
      </bottom>
      <diagonal/>
    </border>
    <border>
      <left style="thin">
        <color theme="0"/>
      </left>
      <right style="thin">
        <color theme="0"/>
      </right>
      <top style="thin">
        <color theme="0"/>
      </top>
      <bottom style="thick">
        <color theme="8" tint="-0.24994659260841701"/>
      </bottom>
      <diagonal/>
    </border>
    <border>
      <left style="thin">
        <color theme="0"/>
      </left>
      <right style="medium">
        <color theme="0"/>
      </right>
      <top/>
      <bottom style="thick">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rgb="FFFF6600"/>
      </left>
      <right style="thin">
        <color rgb="FFFF6600"/>
      </right>
      <top style="thin">
        <color rgb="FFFF6600"/>
      </top>
      <bottom/>
      <diagonal/>
    </border>
    <border>
      <left style="thin">
        <color theme="5" tint="-0.24994659260841701"/>
      </left>
      <right style="thin">
        <color theme="5" tint="-0.24994659260841701"/>
      </right>
      <top style="thin">
        <color theme="5" tint="-0.24994659260841701"/>
      </top>
      <bottom/>
      <diagonal/>
    </border>
    <border>
      <left/>
      <right style="thin">
        <color indexed="64"/>
      </right>
      <top/>
      <bottom/>
      <diagonal/>
    </border>
    <border>
      <left style="thin">
        <color theme="3" tint="-0.24994659260841701"/>
      </left>
      <right style="thin">
        <color theme="3" tint="-0.24994659260841701"/>
      </right>
      <top style="thin">
        <color theme="3" tint="-0.24994659260841701"/>
      </top>
      <bottom/>
      <diagonal/>
    </border>
    <border>
      <left style="thin">
        <color theme="7" tint="-0.499984740745262"/>
      </left>
      <right style="thin">
        <color theme="7" tint="-0.499984740745262"/>
      </right>
      <top style="thin">
        <color theme="7" tint="-0.499984740745262"/>
      </top>
      <bottom/>
      <diagonal/>
    </border>
    <border>
      <left/>
      <right/>
      <top/>
      <bottom style="thick">
        <color auto="1"/>
      </bottom>
      <diagonal/>
    </border>
    <border>
      <left style="thin">
        <color indexed="64"/>
      </left>
      <right style="thin">
        <color indexed="64"/>
      </right>
      <top style="thin">
        <color indexed="64"/>
      </top>
      <bottom style="thick">
        <color auto="1"/>
      </bottom>
      <diagonal/>
    </border>
    <border>
      <left style="thin">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theme="7" tint="-0.499984740745262"/>
      </left>
      <right style="thick">
        <color theme="1" tint="0.499984740745262"/>
      </right>
      <top style="thin">
        <color theme="0"/>
      </top>
      <bottom style="thin">
        <color theme="0"/>
      </bottom>
      <diagonal/>
    </border>
    <border>
      <left style="thick">
        <color theme="7" tint="-0.499984740745262"/>
      </left>
      <right style="thick">
        <color theme="1" tint="0.499984740745262"/>
      </right>
      <top style="thin">
        <color theme="0"/>
      </top>
      <bottom style="thick">
        <color theme="1" tint="0.499984740745262"/>
      </bottom>
      <diagonal/>
    </border>
    <border>
      <left style="thick">
        <color theme="3" tint="-0.24994659260841701"/>
      </left>
      <right style="thin">
        <color theme="0"/>
      </right>
      <top style="thick">
        <color theme="3" tint="-0.24994659260841701"/>
      </top>
      <bottom/>
      <diagonal/>
    </border>
    <border>
      <left style="thin">
        <color theme="0"/>
      </left>
      <right style="thin">
        <color theme="0"/>
      </right>
      <top style="thick">
        <color theme="3" tint="-0.24994659260841701"/>
      </top>
      <bottom/>
      <diagonal/>
    </border>
    <border>
      <left/>
      <right style="thin">
        <color theme="0"/>
      </right>
      <top/>
      <bottom/>
      <diagonal/>
    </border>
    <border>
      <left/>
      <right style="thin">
        <color theme="0"/>
      </right>
      <top/>
      <bottom style="thick">
        <color theme="3" tint="-0.24994659260841701"/>
      </bottom>
      <diagonal/>
    </border>
    <border>
      <left style="thin">
        <color theme="0"/>
      </left>
      <right style="thin">
        <color theme="0"/>
      </right>
      <top/>
      <bottom style="thick">
        <color theme="3" tint="-0.24994659260841701"/>
      </bottom>
      <diagonal/>
    </border>
    <border>
      <left/>
      <right style="thin">
        <color theme="0"/>
      </right>
      <top style="thin">
        <color theme="0"/>
      </top>
      <bottom/>
      <diagonal/>
    </border>
    <border>
      <left style="medium">
        <color theme="0"/>
      </left>
      <right style="thin">
        <color theme="0"/>
      </right>
      <top style="thick">
        <color theme="8" tint="-0.24994659260841701"/>
      </top>
      <bottom style="thin">
        <color theme="0"/>
      </bottom>
      <diagonal/>
    </border>
    <border>
      <left style="thin">
        <color theme="0"/>
      </left>
      <right style="thick">
        <color theme="8" tint="-0.24994659260841701"/>
      </right>
      <top style="thick">
        <color theme="8" tint="-0.24994659260841701"/>
      </top>
      <bottom style="thin">
        <color theme="0"/>
      </bottom>
      <diagonal/>
    </border>
    <border>
      <left style="medium">
        <color theme="0"/>
      </left>
      <right style="thin">
        <color theme="0"/>
      </right>
      <top style="thin">
        <color theme="0"/>
      </top>
      <bottom/>
      <diagonal/>
    </border>
    <border>
      <left style="thin">
        <color theme="0"/>
      </left>
      <right style="thick">
        <color theme="8" tint="-0.24994659260841701"/>
      </right>
      <top style="thin">
        <color theme="0"/>
      </top>
      <bottom/>
      <diagonal/>
    </border>
    <border>
      <left style="medium">
        <color theme="0"/>
      </left>
      <right style="thin">
        <color theme="0"/>
      </right>
      <top/>
      <bottom style="thick">
        <color theme="8" tint="-0.24994659260841701"/>
      </bottom>
      <diagonal/>
    </border>
    <border>
      <left style="thin">
        <color theme="0"/>
      </left>
      <right style="thick">
        <color theme="8" tint="-0.24994659260841701"/>
      </right>
      <top/>
      <bottom style="thick">
        <color theme="8" tint="-0.24994659260841701"/>
      </bottom>
      <diagonal/>
    </border>
    <border>
      <left/>
      <right style="thin">
        <color theme="0"/>
      </right>
      <top/>
      <bottom style="thick">
        <color theme="9" tint="-0.24994659260841701"/>
      </bottom>
      <diagonal/>
    </border>
    <border>
      <left style="medium">
        <color theme="0"/>
      </left>
      <right/>
      <top style="thick">
        <color theme="9" tint="-0.24994659260841701"/>
      </top>
      <bottom style="thin">
        <color theme="0"/>
      </bottom>
      <diagonal/>
    </border>
    <border>
      <left/>
      <right style="medium">
        <color theme="0"/>
      </right>
      <top style="thick">
        <color theme="9" tint="-0.24994659260841701"/>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bottom style="thick">
        <color theme="9" tint="-0.24994659260841701"/>
      </bottom>
      <diagonal/>
    </border>
    <border>
      <left style="thin">
        <color theme="0"/>
      </left>
      <right style="medium">
        <color theme="0"/>
      </right>
      <top/>
      <bottom style="thick">
        <color theme="9" tint="-0.24994659260841701"/>
      </bottom>
      <diagonal/>
    </border>
    <border>
      <left style="thick">
        <color indexed="64"/>
      </left>
      <right style="thick">
        <color indexed="64"/>
      </right>
      <top style="thin">
        <color indexed="64"/>
      </top>
      <bottom style="thick">
        <color indexed="64"/>
      </bottom>
      <diagonal/>
    </border>
    <border>
      <left style="thick">
        <color theme="3" tint="-0.24994659260841701"/>
      </left>
      <right style="thick">
        <color theme="7" tint="-0.499984740745262"/>
      </right>
      <top style="thick">
        <color theme="7" tint="-0.24994659260841701"/>
      </top>
      <bottom/>
      <diagonal/>
    </border>
    <border>
      <left style="thick">
        <color theme="3" tint="-0.24994659260841701"/>
      </left>
      <right style="thick">
        <color theme="7" tint="-0.499984740745262"/>
      </right>
      <top/>
      <bottom/>
      <diagonal/>
    </border>
    <border>
      <left style="thick">
        <color theme="3" tint="-0.24994659260841701"/>
      </left>
      <right style="thick">
        <color theme="7" tint="-0.499984740745262"/>
      </right>
      <top/>
      <bottom style="thin">
        <color theme="0"/>
      </bottom>
      <diagonal/>
    </border>
    <border>
      <left style="thin">
        <color theme="8" tint="-0.24994659260841701"/>
      </left>
      <right style="thin">
        <color theme="8" tint="-0.24994659260841701"/>
      </right>
      <top/>
      <bottom style="thin">
        <color theme="8" tint="-0.24994659260841701"/>
      </bottom>
      <diagonal/>
    </border>
    <border>
      <left style="thin">
        <color theme="5" tint="-0.499984740745262"/>
      </left>
      <right/>
      <top/>
      <bottom style="medium">
        <color indexed="64"/>
      </bottom>
      <diagonal/>
    </border>
    <border>
      <left/>
      <right style="thin">
        <color theme="5" tint="-0.499984740745262"/>
      </right>
      <top/>
      <bottom style="medium">
        <color indexed="64"/>
      </bottom>
      <diagonal/>
    </border>
    <border>
      <left style="thin">
        <color theme="7" tint="-0.499984740745262"/>
      </left>
      <right style="thin">
        <color theme="7" tint="-0.499984740745262"/>
      </right>
      <top/>
      <bottom style="thin">
        <color theme="7" tint="-0.499984740745262"/>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diagonal/>
    </border>
    <border>
      <left/>
      <right style="thin">
        <color theme="8" tint="-0.24994659260841701"/>
      </right>
      <top/>
      <bottom style="thin">
        <color theme="8" tint="-0.24994659260841701"/>
      </bottom>
      <diagonal/>
    </border>
    <border>
      <left style="thick">
        <color theme="8" tint="-0.24994659260841701"/>
      </left>
      <right style="thin">
        <color theme="8" tint="-0.24994659260841701"/>
      </right>
      <top/>
      <bottom/>
      <diagonal/>
    </border>
    <border>
      <left style="thick">
        <color theme="8" tint="-0.24994659260841701"/>
      </left>
      <right/>
      <top style="thick">
        <color theme="8" tint="-0.24994659260841701"/>
      </top>
      <bottom/>
      <diagonal/>
    </border>
    <border>
      <left style="thick">
        <color theme="8" tint="-0.24994659260841701"/>
      </left>
      <right/>
      <top/>
      <bottom/>
      <diagonal/>
    </border>
    <border>
      <left style="thin">
        <color theme="0"/>
      </left>
      <right style="medium">
        <color theme="0"/>
      </right>
      <top style="thick">
        <color theme="8" tint="-0.24994659260841701"/>
      </top>
      <bottom style="thin">
        <color theme="0"/>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diagonal/>
    </border>
    <border>
      <left/>
      <right style="thick">
        <color theme="8" tint="-0.24994659260841701"/>
      </right>
      <top/>
      <bottom/>
      <diagonal/>
    </border>
    <border>
      <left style="thin">
        <color theme="8" tint="-0.24994659260841701"/>
      </left>
      <right style="thick">
        <color theme="8" tint="-0.24994659260841701"/>
      </right>
      <top/>
      <bottom style="thin">
        <color theme="8" tint="-0.24994659260841701"/>
      </bottom>
      <diagonal/>
    </border>
    <border>
      <left style="thin">
        <color indexed="64"/>
      </left>
      <right/>
      <top/>
      <bottom style="thick">
        <color indexed="64"/>
      </bottom>
      <diagonal/>
    </border>
    <border>
      <left style="thick">
        <color theme="8" tint="-0.24994659260841701"/>
      </left>
      <right style="thick">
        <color theme="9" tint="-0.24994659260841701"/>
      </right>
      <top style="thin">
        <color indexed="64"/>
      </top>
      <bottom/>
      <diagonal/>
    </border>
    <border>
      <left style="thick">
        <color theme="8" tint="-0.24994659260841701"/>
      </left>
      <right style="thick">
        <color theme="9" tint="-0.24994659260841701"/>
      </right>
      <top/>
      <bottom/>
      <diagonal/>
    </border>
    <border>
      <left style="thick">
        <color theme="8" tint="-0.24994659260841701"/>
      </left>
      <right style="thick">
        <color theme="9" tint="-0.24994659260841701"/>
      </right>
      <top/>
      <bottom style="thick">
        <color indexed="64"/>
      </bottom>
      <diagonal/>
    </border>
    <border>
      <left style="thick">
        <color theme="8" tint="-0.24994659260841701"/>
      </left>
      <right/>
      <top style="thick">
        <color theme="9" tint="-0.24994659260841701"/>
      </top>
      <bottom/>
      <diagonal/>
    </border>
    <border>
      <left style="thick">
        <color theme="8" tint="-0.24994659260841701"/>
      </left>
      <right/>
      <top/>
      <bottom style="thin">
        <color indexed="64"/>
      </bottom>
      <diagonal/>
    </border>
    <border>
      <left style="thin">
        <color theme="0"/>
      </left>
      <right style="medium">
        <color theme="0"/>
      </right>
      <top style="thick">
        <color theme="9" tint="-0.24994659260841701"/>
      </top>
      <bottom style="thin">
        <color theme="0"/>
      </bottom>
      <diagonal/>
    </border>
    <border>
      <left style="thick">
        <color theme="1" tint="0.499984740745262"/>
      </left>
      <right style="thick">
        <color theme="1"/>
      </right>
      <top style="thick">
        <color theme="1"/>
      </top>
      <bottom/>
      <diagonal/>
    </border>
    <border>
      <left style="thick">
        <color theme="1" tint="0.499984740745262"/>
      </left>
      <right style="thick">
        <color theme="1"/>
      </right>
      <top/>
      <bottom style="medium">
        <color theme="0"/>
      </bottom>
      <diagonal/>
    </border>
    <border>
      <left/>
      <right style="thick">
        <color auto="1"/>
      </right>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medium">
        <color indexed="64"/>
      </top>
      <bottom style="thin">
        <color indexed="64"/>
      </bottom>
      <diagonal/>
    </border>
    <border>
      <left style="thin">
        <color indexed="64"/>
      </left>
      <right style="thick">
        <color auto="1"/>
      </right>
      <top style="thin">
        <color indexed="64"/>
      </top>
      <bottom/>
      <diagonal/>
    </border>
    <border>
      <left style="thin">
        <color indexed="64"/>
      </left>
      <right style="thick">
        <color auto="1"/>
      </right>
      <top/>
      <bottom/>
      <diagonal/>
    </border>
    <border>
      <left style="thick">
        <color theme="7" tint="-0.499984740745262"/>
      </left>
      <right style="thick">
        <color theme="1" tint="0.499984740745262"/>
      </right>
      <top style="thick">
        <color theme="1"/>
      </top>
      <bottom style="thin">
        <color theme="0"/>
      </bottom>
      <diagonal/>
    </border>
    <border>
      <left/>
      <right/>
      <top/>
      <bottom style="thick">
        <color theme="8" tint="-0.24994659260841701"/>
      </bottom>
      <diagonal/>
    </border>
    <border>
      <left style="thin">
        <color theme="5" tint="-0.24994659260841701"/>
      </left>
      <right style="thick">
        <color theme="5" tint="-0.24994659260841701"/>
      </right>
      <top style="thick">
        <color theme="5" tint="-0.24994659260841701"/>
      </top>
      <bottom style="thin">
        <color indexed="64"/>
      </bottom>
      <diagonal/>
    </border>
    <border>
      <left style="thin">
        <color theme="5" tint="-0.24994659260841701"/>
      </left>
      <right style="thick">
        <color theme="5" tint="-0.24994659260841701"/>
      </right>
      <top/>
      <bottom style="thin">
        <color indexed="64"/>
      </bottom>
      <diagonal/>
    </border>
    <border>
      <left style="thin">
        <color theme="5" tint="-0.24994659260841701"/>
      </left>
      <right style="thick">
        <color theme="5" tint="-0.24994659260841701"/>
      </right>
      <top/>
      <bottom/>
      <diagonal/>
    </border>
    <border>
      <left style="thin">
        <color rgb="FFFF6600"/>
      </left>
      <right style="thick">
        <color theme="9" tint="-0.24994659260841701"/>
      </right>
      <top style="thick">
        <color theme="9" tint="-0.24994659260841701"/>
      </top>
      <bottom style="thin">
        <color rgb="FFFF6600"/>
      </bottom>
      <diagonal/>
    </border>
    <border>
      <left style="thin">
        <color rgb="FFFF6600"/>
      </left>
      <right style="thick">
        <color theme="9" tint="-0.24994659260841701"/>
      </right>
      <top style="thin">
        <color rgb="FFFF6600"/>
      </top>
      <bottom style="thin">
        <color rgb="FFFF6600"/>
      </bottom>
      <diagonal/>
    </border>
    <border>
      <left style="thin">
        <color rgb="FFFF6600"/>
      </left>
      <right style="thick">
        <color theme="9" tint="-0.24994659260841701"/>
      </right>
      <top style="thin">
        <color rgb="FFFF6600"/>
      </top>
      <bottom/>
      <diagonal/>
    </border>
    <border>
      <left style="thick">
        <color indexed="64"/>
      </left>
      <right/>
      <top/>
      <bottom style="thick">
        <color indexed="64"/>
      </bottom>
      <diagonal/>
    </border>
    <border>
      <left style="thin">
        <color theme="8" tint="-0.24994659260841701"/>
      </left>
      <right/>
      <top style="thin">
        <color theme="8" tint="-0.24994659260841701"/>
      </top>
      <bottom style="thin">
        <color indexed="64"/>
      </bottom>
      <diagonal/>
    </border>
    <border>
      <left/>
      <right/>
      <top style="thin">
        <color theme="8" tint="-0.24994659260841701"/>
      </top>
      <bottom style="thin">
        <color indexed="64"/>
      </bottom>
      <diagonal/>
    </border>
    <border>
      <left style="thin">
        <color theme="8" tint="-0.24994659260841701"/>
      </left>
      <right style="thin">
        <color indexed="64"/>
      </right>
      <top style="thin">
        <color indexed="64"/>
      </top>
      <bottom style="thin">
        <color indexed="64"/>
      </bottom>
      <diagonal/>
    </border>
    <border>
      <left style="thin">
        <color theme="8" tint="-0.24994659260841701"/>
      </left>
      <right style="thin">
        <color indexed="64"/>
      </right>
      <top style="thin">
        <color indexed="64"/>
      </top>
      <bottom/>
      <diagonal/>
    </border>
    <border>
      <left style="thin">
        <color theme="8" tint="-0.24994659260841701"/>
      </left>
      <right style="thin">
        <color indexed="64"/>
      </right>
      <top/>
      <bottom style="thick">
        <color indexed="64"/>
      </bottom>
      <diagonal/>
    </border>
    <border>
      <left style="thick">
        <color theme="9" tint="-0.24994659260841701"/>
      </left>
      <right style="thin">
        <color theme="0"/>
      </right>
      <top style="thick">
        <color theme="9" tint="-0.24994659260841701"/>
      </top>
      <bottom style="thin">
        <color theme="0"/>
      </bottom>
      <diagonal/>
    </border>
    <border>
      <left style="thick">
        <color theme="9" tint="-0.24994659260841701"/>
      </left>
      <right style="thin">
        <color theme="0"/>
      </right>
      <top/>
      <bottom/>
      <diagonal/>
    </border>
    <border>
      <left style="thick">
        <color theme="9" tint="-0.24994659260841701"/>
      </left>
      <right style="thin">
        <color theme="0"/>
      </right>
      <top/>
      <bottom style="thick">
        <color theme="9" tint="-0.24994659260841701"/>
      </bottom>
      <diagonal/>
    </border>
    <border>
      <left style="thick">
        <color theme="9" tint="-0.24994659260841701"/>
      </left>
      <right style="thin">
        <color rgb="FFFF6600"/>
      </right>
      <top/>
      <bottom style="thin">
        <color rgb="FFFF6600"/>
      </bottom>
      <diagonal/>
    </border>
    <border>
      <left style="thick">
        <color theme="9" tint="-0.24994659260841701"/>
      </left>
      <right style="thin">
        <color rgb="FFFF6600"/>
      </right>
      <top style="thin">
        <color rgb="FFFF6600"/>
      </top>
      <bottom style="thin">
        <color rgb="FFFF6600"/>
      </bottom>
      <diagonal/>
    </border>
    <border>
      <left style="thick">
        <color theme="9" tint="-0.24994659260841701"/>
      </left>
      <right style="thin">
        <color rgb="FFFF6600"/>
      </right>
      <top style="thin">
        <color rgb="FFFF6600"/>
      </top>
      <bottom/>
      <diagonal/>
    </border>
    <border>
      <left style="thick">
        <color theme="5" tint="-0.24994659260841701"/>
      </left>
      <right style="thin">
        <color theme="5" tint="-0.24994659260841701"/>
      </right>
      <top style="thick">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style="thin">
        <color theme="5" tint="-0.24994659260841701"/>
      </bottom>
      <diagonal/>
    </border>
    <border>
      <left style="thick">
        <color theme="5" tint="-0.24994659260841701"/>
      </left>
      <right style="thin">
        <color theme="5" tint="-0.24994659260841701"/>
      </right>
      <top style="thin">
        <color theme="5" tint="-0.24994659260841701"/>
      </top>
      <bottom/>
      <diagonal/>
    </border>
    <border>
      <left style="thick">
        <color theme="3" tint="-0.24994659260841701"/>
      </left>
      <right style="thin">
        <color theme="3" tint="-0.24994659260841701"/>
      </right>
      <top style="thick">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ck">
        <color theme="3" tint="-0.24994659260841701"/>
      </left>
      <right style="thin">
        <color theme="3" tint="-0.24994659260841701"/>
      </right>
      <top style="thin">
        <color theme="3" tint="-0.24994659260841701"/>
      </top>
      <bottom/>
      <diagonal/>
    </border>
    <border>
      <left style="thin">
        <color theme="3" tint="-0.24994659260841701"/>
      </left>
      <right style="thick">
        <color theme="3" tint="-0.24994659260841701"/>
      </right>
      <top style="thick">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diagonal/>
    </border>
    <border>
      <left style="thick">
        <color theme="7" tint="-0.499984740745262"/>
      </left>
      <right style="thin">
        <color theme="7" tint="-0.499984740745262"/>
      </right>
      <top style="thick">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style="thin">
        <color theme="7" tint="-0.499984740745262"/>
      </bottom>
      <diagonal/>
    </border>
    <border>
      <left style="thick">
        <color theme="7" tint="-0.499984740745262"/>
      </left>
      <right style="thin">
        <color theme="7" tint="-0.499984740745262"/>
      </right>
      <top style="thin">
        <color theme="7" tint="-0.499984740745262"/>
      </top>
      <bottom/>
      <diagonal/>
    </border>
    <border>
      <left style="thin">
        <color theme="7" tint="-0.499984740745262"/>
      </left>
      <right style="thick">
        <color theme="7" tint="-0.499984740745262"/>
      </right>
      <top style="thick">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style="thin">
        <color theme="7" tint="-0.499984740745262"/>
      </bottom>
      <diagonal/>
    </border>
    <border>
      <left style="thin">
        <color theme="7" tint="-0.499984740745262"/>
      </left>
      <right style="thick">
        <color theme="7" tint="-0.499984740745262"/>
      </right>
      <top style="thin">
        <color theme="7" tint="-0.499984740745262"/>
      </top>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bottom style="thin">
        <color indexed="64"/>
      </bottom>
      <diagonal/>
    </border>
  </borders>
  <cellStyleXfs count="2281">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3" fillId="31"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64"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4" fontId="2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6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5" fillId="0" borderId="0" applyFont="0" applyFill="0" applyBorder="0" applyAlignment="0" applyProtection="0"/>
    <xf numFmtId="44" fontId="21" fillId="0" borderId="0" applyFont="0" applyFill="0" applyBorder="0" applyAlignment="0" applyProtection="0"/>
    <xf numFmtId="44" fontId="56"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6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1"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65" fillId="0" borderId="55" applyNumberFormat="0" applyFill="0" applyAlignment="0" applyProtection="0"/>
    <xf numFmtId="0" fontId="65" fillId="0" borderId="55" applyNumberFormat="0" applyFill="0" applyAlignment="0" applyProtection="0"/>
    <xf numFmtId="0" fontId="33" fillId="0" borderId="4" applyNumberFormat="0" applyFill="0" applyAlignment="0" applyProtection="0"/>
    <xf numFmtId="0" fontId="66" fillId="0" borderId="56" applyNumberFormat="0" applyFill="0" applyAlignment="0" applyProtection="0"/>
    <xf numFmtId="0" fontId="34" fillId="0" borderId="5" applyNumberFormat="0" applyFill="0" applyAlignment="0" applyProtection="0"/>
    <xf numFmtId="0" fontId="67" fillId="0" borderId="57" applyNumberFormat="0" applyFill="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2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22" fillId="0" borderId="0"/>
    <xf numFmtId="0" fontId="25" fillId="0" borderId="0"/>
    <xf numFmtId="0" fontId="22" fillId="0" borderId="0"/>
    <xf numFmtId="0" fontId="25" fillId="0" borderId="0"/>
    <xf numFmtId="0" fontId="61" fillId="0" borderId="0"/>
    <xf numFmtId="0" fontId="22" fillId="0" borderId="0"/>
    <xf numFmtId="0" fontId="25" fillId="0" borderId="0"/>
    <xf numFmtId="0" fontId="64" fillId="0" borderId="0"/>
    <xf numFmtId="0" fontId="25" fillId="0" borderId="0"/>
    <xf numFmtId="0" fontId="22" fillId="0" borderId="0"/>
    <xf numFmtId="0" fontId="22" fillId="0" borderId="0"/>
    <xf numFmtId="0" fontId="25" fillId="0" borderId="0"/>
    <xf numFmtId="0" fontId="25" fillId="0" borderId="0"/>
    <xf numFmtId="0" fontId="69" fillId="0" borderId="0"/>
    <xf numFmtId="0" fontId="25" fillId="0" borderId="0"/>
    <xf numFmtId="0" fontId="25" fillId="0" borderId="0"/>
    <xf numFmtId="0" fontId="64" fillId="0" borderId="0"/>
    <xf numFmtId="0" fontId="64" fillId="0" borderId="0"/>
    <xf numFmtId="0" fontId="22" fillId="0" borderId="0"/>
    <xf numFmtId="0" fontId="22" fillId="23" borderId="7" applyNumberFormat="0" applyFont="0" applyAlignment="0" applyProtection="0"/>
    <xf numFmtId="0" fontId="38" fillId="20" borderId="8" applyNumberFormat="0" applyAlignment="0" applyProtection="0"/>
    <xf numFmtId="9" fontId="21" fillId="0" borderId="0" applyFont="0" applyFill="0" applyBorder="0" applyAlignment="0" applyProtection="0"/>
    <xf numFmtId="9" fontId="22"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70" fillId="0" borderId="58" applyNumberFormat="0" applyFill="0" applyAlignment="0" applyProtection="0"/>
    <xf numFmtId="0" fontId="41" fillId="0" borderId="0" applyNumberFormat="0" applyFill="0" applyBorder="0" applyAlignment="0" applyProtection="0"/>
    <xf numFmtId="16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0" fillId="0" borderId="0"/>
    <xf numFmtId="0" fontId="21" fillId="0" borderId="0"/>
    <xf numFmtId="164"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19" fillId="0" borderId="0"/>
    <xf numFmtId="0" fontId="19" fillId="0" borderId="0"/>
    <xf numFmtId="0" fontId="21" fillId="0" borderId="0"/>
    <xf numFmtId="0" fontId="21" fillId="23" borderId="7"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164"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164" fontId="17"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5" fillId="0" borderId="0"/>
    <xf numFmtId="164"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38" fillId="20" borderId="8" applyNumberForma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97" fillId="0" borderId="0"/>
    <xf numFmtId="0" fontId="97"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1" fillId="0" borderId="0"/>
    <xf numFmtId="0" fontId="21" fillId="0" borderId="0"/>
    <xf numFmtId="44" fontId="11" fillId="0" borderId="0" applyFont="0" applyFill="0" applyBorder="0" applyAlignment="0" applyProtection="0"/>
    <xf numFmtId="0" fontId="68" fillId="0" borderId="0" applyNumberFormat="0" applyFill="0" applyBorder="0" applyAlignment="0" applyProtection="0">
      <alignment vertical="top"/>
      <protection locked="0"/>
    </xf>
    <xf numFmtId="0" fontId="116" fillId="0" borderId="0" applyNumberFormat="0" applyFill="0" applyBorder="0" applyAlignment="0" applyProtection="0"/>
    <xf numFmtId="0" fontId="24" fillId="0" borderId="0" applyNumberFormat="0" applyFill="0" applyBorder="0" applyAlignment="0" applyProtection="0">
      <alignment vertical="top"/>
      <protection locked="0"/>
    </xf>
    <xf numFmtId="0" fontId="116" fillId="0" borderId="0" applyNumberFormat="0" applyFill="0" applyBorder="0" applyAlignment="0" applyProtection="0"/>
    <xf numFmtId="0" fontId="2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164"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7" fillId="0" borderId="0"/>
    <xf numFmtId="0" fontId="7" fillId="0" borderId="0"/>
    <xf numFmtId="164"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9" fontId="14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41"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cellStyleXfs>
  <cellXfs count="2124">
    <xf numFmtId="0" fontId="0" fillId="0" borderId="0" xfId="0"/>
    <xf numFmtId="0" fontId="43" fillId="0" borderId="0" xfId="0" applyFont="1" applyProtection="1">
      <protection locked="0"/>
    </xf>
    <xf numFmtId="0" fontId="43" fillId="0" borderId="0" xfId="0" applyFont="1" applyAlignment="1" applyProtection="1">
      <alignment vertical="top" wrapText="1"/>
      <protection locked="0"/>
    </xf>
    <xf numFmtId="0" fontId="42" fillId="0" borderId="0" xfId="0" applyFont="1" applyBorder="1" applyAlignment="1" applyProtection="1">
      <protection locked="0"/>
    </xf>
    <xf numFmtId="0" fontId="43" fillId="24" borderId="0" xfId="0" applyFont="1" applyFill="1" applyBorder="1" applyAlignment="1" applyProtection="1">
      <alignment horizontal="left" vertical="top" wrapText="1"/>
    </xf>
    <xf numFmtId="0" fontId="42" fillId="26" borderId="0" xfId="0" applyFont="1" applyFill="1" applyBorder="1" applyAlignment="1" applyProtection="1">
      <alignment horizontal="left" vertical="top" wrapText="1"/>
    </xf>
    <xf numFmtId="0" fontId="43" fillId="0" borderId="0" xfId="0" applyFont="1" applyFill="1" applyBorder="1" applyAlignment="1" applyProtection="1">
      <alignment horizontal="left" vertical="top" wrapText="1"/>
      <protection locked="0"/>
    </xf>
    <xf numFmtId="0" fontId="43" fillId="26" borderId="0" xfId="0" applyFont="1" applyFill="1" applyBorder="1" applyAlignment="1" applyProtection="1">
      <alignment vertical="top" wrapText="1"/>
    </xf>
    <xf numFmtId="0" fontId="42" fillId="0" borderId="0" xfId="0" applyFont="1" applyFill="1" applyBorder="1" applyAlignment="1" applyProtection="1">
      <alignment vertical="top" wrapText="1"/>
    </xf>
    <xf numFmtId="0" fontId="42" fillId="26" borderId="0" xfId="0" applyFont="1" applyFill="1" applyBorder="1" applyAlignment="1" applyProtection="1">
      <alignment vertical="top" wrapText="1"/>
    </xf>
    <xf numFmtId="1"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vertical="top" wrapText="1"/>
      <protection locked="0"/>
    </xf>
    <xf numFmtId="9" fontId="43" fillId="0" borderId="0" xfId="0" applyNumberFormat="1" applyFont="1" applyFill="1" applyBorder="1" applyAlignment="1" applyProtection="1">
      <alignment horizontal="left" vertical="top" wrapText="1"/>
      <protection locked="0"/>
    </xf>
    <xf numFmtId="9" fontId="43" fillId="0" borderId="0" xfId="0" applyNumberFormat="1" applyFont="1" applyFill="1" applyBorder="1" applyAlignment="1" applyProtection="1">
      <alignment horizontal="left" vertical="top" wrapText="1"/>
    </xf>
    <xf numFmtId="0" fontId="43" fillId="0" borderId="0" xfId="0" applyFont="1" applyBorder="1" applyAlignment="1" applyProtection="1">
      <alignment vertical="top" wrapText="1"/>
      <protection locked="0"/>
    </xf>
    <xf numFmtId="0" fontId="43" fillId="0" borderId="0" xfId="0" applyFont="1" applyFill="1" applyBorder="1" applyAlignment="1" applyProtection="1">
      <alignment horizontal="left" vertical="top" wrapText="1"/>
    </xf>
    <xf numFmtId="0" fontId="43" fillId="26" borderId="0" xfId="0" applyFont="1" applyFill="1" applyBorder="1" applyAlignment="1" applyProtection="1">
      <alignment horizontal="left" vertical="top" wrapText="1"/>
    </xf>
    <xf numFmtId="0" fontId="43" fillId="0" borderId="0" xfId="0" applyFont="1" applyBorder="1" applyAlignment="1" applyProtection="1">
      <alignment horizontal="left" vertical="top" wrapText="1"/>
    </xf>
    <xf numFmtId="0" fontId="43" fillId="0" borderId="0" xfId="0" applyFont="1" applyFill="1" applyAlignment="1" applyProtection="1">
      <alignment vertical="top" wrapText="1"/>
      <protection locked="0"/>
    </xf>
    <xf numFmtId="0" fontId="43" fillId="26" borderId="0" xfId="0" applyFont="1" applyFill="1" applyBorder="1" applyAlignment="1" applyProtection="1">
      <alignment vertical="top" wrapText="1"/>
      <protection locked="0"/>
    </xf>
    <xf numFmtId="0" fontId="43" fillId="26" borderId="0" xfId="0" applyFont="1" applyFill="1" applyAlignment="1" applyProtection="1">
      <alignment vertical="top" wrapText="1"/>
      <protection locked="0"/>
    </xf>
    <xf numFmtId="9" fontId="43" fillId="26" borderId="0" xfId="0" applyNumberFormat="1" applyFont="1" applyFill="1" applyBorder="1" applyAlignment="1" applyProtection="1">
      <alignment vertical="top" wrapText="1"/>
      <protection locked="0"/>
    </xf>
    <xf numFmtId="0"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protection locked="0"/>
    </xf>
    <xf numFmtId="0" fontId="43" fillId="0" borderId="13" xfId="0" applyFont="1" applyFill="1" applyBorder="1" applyAlignment="1" applyProtection="1">
      <alignment vertical="top" wrapText="1"/>
      <protection locked="0"/>
    </xf>
    <xf numFmtId="0" fontId="43" fillId="0" borderId="14" xfId="0" applyFont="1" applyFill="1" applyBorder="1" applyAlignment="1" applyProtection="1">
      <alignment vertical="top" wrapText="1"/>
      <protection locked="0"/>
    </xf>
    <xf numFmtId="0" fontId="43" fillId="0" borderId="0" xfId="0" applyFont="1" applyBorder="1" applyAlignment="1" applyProtection="1">
      <alignment vertical="top" wrapText="1" shrinkToFit="1"/>
      <protection locked="0"/>
    </xf>
    <xf numFmtId="0" fontId="43" fillId="0" borderId="0" xfId="0" applyFont="1" applyBorder="1" applyAlignment="1" applyProtection="1">
      <alignment horizontal="left" vertical="top" wrapText="1" shrinkToFit="1"/>
      <protection locked="0"/>
    </xf>
    <xf numFmtId="0" fontId="43" fillId="0" borderId="13" xfId="0" applyFont="1" applyFill="1" applyBorder="1" applyAlignment="1" applyProtection="1">
      <alignment vertical="top" wrapText="1"/>
    </xf>
    <xf numFmtId="9" fontId="43" fillId="26" borderId="0" xfId="0" applyNumberFormat="1" applyFont="1" applyFill="1" applyBorder="1" applyAlignment="1" applyProtection="1">
      <alignment vertical="top" wrapText="1"/>
    </xf>
    <xf numFmtId="0" fontId="42" fillId="0" borderId="13" xfId="0" applyFont="1" applyFill="1" applyBorder="1" applyAlignment="1" applyProtection="1">
      <alignment vertical="top" wrapText="1"/>
      <protection locked="0"/>
    </xf>
    <xf numFmtId="0" fontId="42" fillId="26" borderId="0" xfId="0" applyFont="1" applyFill="1" applyBorder="1" applyAlignment="1" applyProtection="1">
      <alignment vertical="top" wrapText="1"/>
      <protection locked="0"/>
    </xf>
    <xf numFmtId="0" fontId="42" fillId="0" borderId="0" xfId="0" applyFont="1" applyBorder="1" applyAlignment="1" applyProtection="1">
      <alignment vertical="top" wrapText="1"/>
      <protection locked="0"/>
    </xf>
    <xf numFmtId="9" fontId="43" fillId="0" borderId="13" xfId="0" applyNumberFormat="1" applyFont="1" applyFill="1" applyBorder="1" applyAlignment="1" applyProtection="1">
      <alignment vertical="top" wrapText="1"/>
    </xf>
    <xf numFmtId="165" fontId="43" fillId="26" borderId="0" xfId="0" applyNumberFormat="1" applyFont="1" applyFill="1" applyBorder="1" applyAlignment="1" applyProtection="1">
      <alignment vertical="top" wrapText="1"/>
    </xf>
    <xf numFmtId="1" fontId="43" fillId="26" borderId="0" xfId="0" applyNumberFormat="1" applyFont="1" applyFill="1" applyBorder="1" applyAlignment="1" applyProtection="1">
      <alignment vertical="top" wrapText="1"/>
    </xf>
    <xf numFmtId="0" fontId="43" fillId="0" borderId="0" xfId="0" applyFont="1" applyFill="1" applyBorder="1" applyAlignment="1" applyProtection="1">
      <alignment vertical="top" wrapText="1"/>
    </xf>
    <xf numFmtId="0" fontId="43" fillId="0" borderId="0" xfId="0" applyFont="1" applyAlignment="1" applyProtection="1">
      <alignment wrapText="1"/>
      <protection locked="0"/>
    </xf>
    <xf numFmtId="0" fontId="42" fillId="0" borderId="0" xfId="0" applyFont="1" applyBorder="1" applyAlignment="1" applyProtection="1">
      <alignment wrapText="1"/>
      <protection locked="0"/>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vertical="top" wrapText="1"/>
      <protection locked="0"/>
    </xf>
    <xf numFmtId="0" fontId="43" fillId="0" borderId="0" xfId="0" applyFont="1" applyBorder="1" applyAlignment="1" applyProtection="1">
      <alignment wrapText="1"/>
      <protection locked="0"/>
    </xf>
    <xf numFmtId="0" fontId="43" fillId="0" borderId="0" xfId="0" applyFont="1" applyBorder="1" applyProtection="1">
      <protection locked="0"/>
    </xf>
    <xf numFmtId="0" fontId="42" fillId="0" borderId="0" xfId="0" applyFont="1" applyFill="1" applyBorder="1" applyAlignment="1" applyProtection="1">
      <alignment wrapText="1"/>
      <protection locked="0"/>
    </xf>
    <xf numFmtId="0" fontId="23" fillId="0" borderId="0" xfId="0" applyFont="1" applyFill="1" applyBorder="1" applyProtection="1">
      <protection locked="0"/>
    </xf>
    <xf numFmtId="0" fontId="43" fillId="0" borderId="0" xfId="0" applyFont="1" applyBorder="1" applyAlignment="1" applyProtection="1">
      <alignment wrapText="1"/>
    </xf>
    <xf numFmtId="0" fontId="43" fillId="0" borderId="0" xfId="0" applyFont="1" applyBorder="1" applyAlignment="1" applyProtection="1">
      <alignment vertical="top" wrapText="1"/>
    </xf>
    <xf numFmtId="0" fontId="42" fillId="0" borderId="0" xfId="0" applyFont="1" applyBorder="1" applyProtection="1">
      <protection locked="0"/>
    </xf>
    <xf numFmtId="0" fontId="43" fillId="0" borderId="0" xfId="0" applyNumberFormat="1" applyFont="1" applyBorder="1" applyAlignment="1" applyProtection="1">
      <alignment vertical="top" wrapText="1"/>
    </xf>
    <xf numFmtId="0" fontId="43" fillId="26" borderId="0" xfId="0" applyFont="1" applyFill="1" applyBorder="1" applyProtection="1">
      <protection locked="0"/>
    </xf>
    <xf numFmtId="0" fontId="23" fillId="26" borderId="0" xfId="0" applyFont="1" applyFill="1" applyBorder="1" applyProtection="1">
      <protection locked="0"/>
    </xf>
    <xf numFmtId="0" fontId="42" fillId="26" borderId="0" xfId="0" applyFont="1" applyFill="1" applyBorder="1" applyAlignment="1" applyProtection="1">
      <protection locked="0"/>
    </xf>
    <xf numFmtId="0" fontId="42" fillId="26" borderId="0" xfId="0" applyFont="1" applyFill="1" applyBorder="1" applyProtection="1">
      <protection locked="0"/>
    </xf>
    <xf numFmtId="0" fontId="43" fillId="26" borderId="0" xfId="0" applyFont="1" applyFill="1" applyProtection="1">
      <protection locked="0"/>
    </xf>
    <xf numFmtId="0" fontId="49" fillId="0" borderId="0" xfId="0" applyFont="1" applyAlignment="1" applyProtection="1">
      <alignment vertical="top" wrapText="1"/>
    </xf>
    <xf numFmtId="0" fontId="0" fillId="0" borderId="0" xfId="0" applyAlignment="1">
      <alignment wrapText="1"/>
    </xf>
    <xf numFmtId="165" fontId="0" fillId="0" borderId="0" xfId="52" applyNumberFormat="1" applyFont="1"/>
    <xf numFmtId="9" fontId="0" fillId="0" borderId="0" xfId="108" applyFont="1"/>
    <xf numFmtId="0" fontId="23" fillId="0" borderId="0" xfId="0" applyFont="1" applyFill="1" applyAlignment="1">
      <alignment vertical="center" wrapText="1"/>
    </xf>
    <xf numFmtId="0" fontId="43" fillId="0" borderId="0" xfId="0" applyFont="1" applyFill="1" applyBorder="1" applyProtection="1">
      <protection locked="0"/>
    </xf>
    <xf numFmtId="0" fontId="43" fillId="0" borderId="0" xfId="0" applyFont="1" applyFill="1" applyBorder="1" applyAlignment="1" applyProtection="1">
      <alignment wrapText="1"/>
      <protection locked="0"/>
    </xf>
    <xf numFmtId="0" fontId="0" fillId="0" borderId="0" xfId="0" applyAlignment="1">
      <alignment vertical="center"/>
    </xf>
    <xf numFmtId="0" fontId="0" fillId="33" borderId="0" xfId="0" applyFill="1" applyAlignment="1">
      <alignment vertical="center"/>
    </xf>
    <xf numFmtId="0" fontId="44" fillId="26" borderId="0" xfId="0" applyFont="1" applyFill="1" applyBorder="1" applyAlignment="1" applyProtection="1">
      <alignment vertical="top" wrapText="1"/>
    </xf>
    <xf numFmtId="0" fontId="0" fillId="0" borderId="0" xfId="0" applyBorder="1"/>
    <xf numFmtId="9" fontId="48" fillId="0" borderId="0" xfId="0" applyNumberFormat="1" applyFont="1" applyFill="1" applyBorder="1" applyAlignment="1" applyProtection="1">
      <alignment horizontal="left" vertical="top" wrapText="1"/>
    </xf>
    <xf numFmtId="0" fontId="48" fillId="0" borderId="13" xfId="0" applyFont="1" applyFill="1" applyBorder="1" applyAlignment="1" applyProtection="1">
      <alignment vertical="top" wrapText="1"/>
    </xf>
    <xf numFmtId="0" fontId="48" fillId="0" borderId="0" xfId="0" applyFont="1" applyFill="1" applyBorder="1" applyAlignment="1" applyProtection="1">
      <alignment vertical="top" wrapText="1"/>
    </xf>
    <xf numFmtId="0" fontId="48" fillId="0" borderId="0" xfId="0" applyFont="1" applyFill="1" applyBorder="1" applyAlignment="1" applyProtection="1">
      <alignment wrapText="1"/>
    </xf>
    <xf numFmtId="0" fontId="48" fillId="0" borderId="0" xfId="0" applyFont="1" applyFill="1" applyBorder="1" applyProtection="1"/>
    <xf numFmtId="0" fontId="0" fillId="0" borderId="0" xfId="0" applyFill="1"/>
    <xf numFmtId="9" fontId="43" fillId="0" borderId="0" xfId="0" applyNumberFormat="1" applyFont="1" applyFill="1" applyBorder="1" applyAlignment="1" applyProtection="1">
      <alignment vertical="top" wrapText="1"/>
    </xf>
    <xf numFmtId="1" fontId="45" fillId="0" borderId="12" xfId="0" applyNumberFormat="1" applyFont="1" applyFill="1" applyBorder="1" applyAlignment="1" applyProtection="1">
      <alignment vertical="top" wrapText="1"/>
    </xf>
    <xf numFmtId="0" fontId="78" fillId="0" borderId="0" xfId="171" applyFont="1" applyFill="1" applyBorder="1" applyAlignment="1" applyProtection="1">
      <alignment vertical="top" wrapText="1"/>
    </xf>
    <xf numFmtId="0" fontId="45" fillId="0" borderId="0" xfId="0" applyFont="1" applyFill="1" applyBorder="1" applyAlignment="1" applyProtection="1">
      <alignment vertical="top" wrapText="1"/>
    </xf>
    <xf numFmtId="0" fontId="43" fillId="0" borderId="0" xfId="0" applyNumberFormat="1" applyFont="1" applyFill="1" applyBorder="1" applyAlignment="1" applyProtection="1">
      <alignment horizontal="left" vertical="top" wrapText="1"/>
    </xf>
    <xf numFmtId="1" fontId="43" fillId="0" borderId="0" xfId="0" applyNumberFormat="1" applyFont="1" applyFill="1" applyBorder="1" applyAlignment="1" applyProtection="1">
      <alignment horizontal="left" vertical="top" wrapText="1"/>
    </xf>
    <xf numFmtId="1" fontId="45" fillId="0" borderId="0" xfId="0" applyNumberFormat="1" applyFont="1" applyFill="1" applyBorder="1" applyAlignment="1" applyProtection="1">
      <alignment vertical="top" wrapText="1"/>
    </xf>
    <xf numFmtId="9" fontId="45" fillId="0" borderId="0" xfId="0" applyNumberFormat="1" applyFont="1" applyFill="1" applyBorder="1" applyAlignment="1" applyProtection="1">
      <alignment horizontal="left" vertical="top" wrapText="1"/>
    </xf>
    <xf numFmtId="0" fontId="21" fillId="0" borderId="0" xfId="168"/>
    <xf numFmtId="0" fontId="43" fillId="24" borderId="0" xfId="168" applyFont="1" applyFill="1" applyBorder="1" applyAlignment="1" applyProtection="1">
      <alignment horizontal="left" vertical="top" wrapText="1"/>
    </xf>
    <xf numFmtId="0" fontId="43" fillId="26" borderId="0" xfId="168" applyFont="1" applyFill="1" applyBorder="1" applyAlignment="1" applyProtection="1">
      <alignment vertical="top" wrapText="1"/>
    </xf>
    <xf numFmtId="0" fontId="43" fillId="0" borderId="0" xfId="168" applyFont="1" applyBorder="1" applyAlignment="1" applyProtection="1">
      <alignment vertical="top" wrapText="1"/>
      <protection locked="0"/>
    </xf>
    <xf numFmtId="0" fontId="43" fillId="0" borderId="13" xfId="168" applyFont="1" applyFill="1" applyBorder="1" applyAlignment="1" applyProtection="1">
      <alignment vertical="top" wrapText="1"/>
      <protection locked="0"/>
    </xf>
    <xf numFmtId="0" fontId="43" fillId="0" borderId="0" xfId="168" applyFont="1" applyBorder="1" applyAlignment="1" applyProtection="1">
      <alignment wrapText="1"/>
      <protection locked="0"/>
    </xf>
    <xf numFmtId="0" fontId="43" fillId="0" borderId="0" xfId="168" applyFont="1" applyBorder="1" applyProtection="1">
      <protection locked="0"/>
    </xf>
    <xf numFmtId="0" fontId="43" fillId="0" borderId="0" xfId="168" applyFont="1" applyBorder="1" applyAlignment="1" applyProtection="1">
      <alignment wrapText="1"/>
    </xf>
    <xf numFmtId="0" fontId="43" fillId="26" borderId="0" xfId="168" applyFont="1" applyFill="1" applyBorder="1" applyProtection="1">
      <protection locked="0"/>
    </xf>
    <xf numFmtId="0" fontId="43" fillId="26" borderId="0" xfId="168" applyFont="1" applyFill="1" applyBorder="1" applyAlignment="1" applyProtection="1">
      <alignment vertical="top" wrapText="1"/>
      <protection locked="0"/>
    </xf>
    <xf numFmtId="9" fontId="43" fillId="0" borderId="0" xfId="0" applyNumberFormat="1" applyFont="1" applyBorder="1" applyAlignment="1" applyProtection="1">
      <alignment vertical="top" wrapText="1"/>
      <protection locked="0"/>
    </xf>
    <xf numFmtId="49" fontId="43" fillId="0" borderId="0" xfId="0" applyNumberFormat="1" applyFont="1" applyBorder="1" applyAlignment="1" applyProtection="1">
      <alignment vertical="top" wrapText="1"/>
      <protection locked="0"/>
    </xf>
    <xf numFmtId="0" fontId="43" fillId="34" borderId="24" xfId="169" applyFont="1" applyFill="1" applyBorder="1" applyAlignment="1" applyProtection="1">
      <alignment vertical="top" wrapText="1"/>
    </xf>
    <xf numFmtId="0" fontId="43" fillId="34" borderId="24" xfId="171" applyFont="1" applyFill="1" applyBorder="1" applyAlignment="1" applyProtection="1">
      <alignment vertical="top" wrapText="1"/>
    </xf>
    <xf numFmtId="0" fontId="43" fillId="34" borderId="50" xfId="171" applyFont="1" applyFill="1" applyBorder="1" applyAlignment="1" applyProtection="1">
      <alignment vertical="top" wrapText="1"/>
    </xf>
    <xf numFmtId="0" fontId="43" fillId="24" borderId="34" xfId="171" applyFont="1" applyFill="1" applyBorder="1" applyAlignment="1" applyProtection="1">
      <alignment vertical="top" wrapText="1"/>
    </xf>
    <xf numFmtId="0" fontId="43" fillId="24" borderId="29" xfId="171" applyFont="1" applyFill="1" applyBorder="1" applyAlignment="1" applyProtection="1">
      <alignment vertical="top" wrapText="1"/>
    </xf>
    <xf numFmtId="0" fontId="43" fillId="24" borderId="30" xfId="171" applyFont="1" applyFill="1" applyBorder="1" applyAlignment="1" applyProtection="1">
      <alignment vertical="top" wrapText="1"/>
    </xf>
    <xf numFmtId="0" fontId="0" fillId="33" borderId="0" xfId="0" applyFill="1"/>
    <xf numFmtId="9" fontId="43" fillId="0" borderId="35" xfId="171" applyNumberFormat="1" applyFont="1" applyFill="1" applyBorder="1" applyAlignment="1" applyProtection="1">
      <alignment horizontal="center" vertical="top" wrapText="1"/>
      <protection locked="0"/>
    </xf>
    <xf numFmtId="9" fontId="43" fillId="0" borderId="35"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top" wrapText="1"/>
      <protection locked="0"/>
    </xf>
    <xf numFmtId="0" fontId="21" fillId="26" borderId="0" xfId="0" applyFont="1" applyFill="1" applyBorder="1" applyProtection="1">
      <protection locked="0"/>
    </xf>
    <xf numFmtId="0" fontId="21" fillId="0" borderId="0" xfId="171" applyFont="1" applyBorder="1" applyProtection="1">
      <protection locked="0"/>
    </xf>
    <xf numFmtId="0" fontId="21" fillId="26" borderId="0" xfId="171" applyFont="1" applyFill="1" applyBorder="1" applyAlignment="1" applyProtection="1">
      <alignment wrapText="1"/>
      <protection locked="0"/>
    </xf>
    <xf numFmtId="0" fontId="21" fillId="0" borderId="0" xfId="0" applyFont="1" applyBorder="1" applyProtection="1">
      <protection locked="0"/>
    </xf>
    <xf numFmtId="0" fontId="21" fillId="26" borderId="0" xfId="171" applyFont="1" applyFill="1" applyBorder="1" applyProtection="1">
      <protection locked="0"/>
    </xf>
    <xf numFmtId="0" fontId="42" fillId="26" borderId="0" xfId="171" applyFont="1" applyFill="1" applyBorder="1" applyAlignment="1" applyProtection="1">
      <alignment vertical="top" wrapText="1"/>
      <protection locked="0"/>
    </xf>
    <xf numFmtId="0" fontId="21" fillId="0" borderId="0" xfId="0" applyFont="1" applyProtection="1">
      <protection locked="0"/>
    </xf>
    <xf numFmtId="0" fontId="21" fillId="26" borderId="0" xfId="0" applyFont="1" applyFill="1" applyProtection="1">
      <protection locked="0"/>
    </xf>
    <xf numFmtId="0" fontId="21" fillId="0" borderId="0" xfId="171" applyFont="1" applyProtection="1">
      <protection locked="0"/>
    </xf>
    <xf numFmtId="9" fontId="43" fillId="0" borderId="32" xfId="171" applyNumberFormat="1" applyFont="1" applyFill="1" applyBorder="1" applyAlignment="1" applyProtection="1">
      <alignment horizontal="center" vertical="center" wrapText="1"/>
      <protection locked="0"/>
    </xf>
    <xf numFmtId="0" fontId="43" fillId="0" borderId="0" xfId="171" applyFont="1" applyBorder="1" applyProtection="1">
      <protection locked="0"/>
    </xf>
    <xf numFmtId="0" fontId="43" fillId="0" borderId="0" xfId="171" applyFont="1" applyBorder="1" applyAlignment="1" applyProtection="1">
      <alignment vertical="top" wrapText="1"/>
      <protection locked="0"/>
    </xf>
    <xf numFmtId="0" fontId="43" fillId="0" borderId="0" xfId="171" applyFont="1" applyBorder="1" applyAlignment="1" applyProtection="1">
      <alignment vertical="top"/>
      <protection locked="0"/>
    </xf>
    <xf numFmtId="0" fontId="43" fillId="0" borderId="0" xfId="171" applyFont="1" applyFill="1" applyBorder="1" applyProtection="1">
      <protection locked="0"/>
    </xf>
    <xf numFmtId="9" fontId="43" fillId="0" borderId="22" xfId="171" applyNumberFormat="1" applyFont="1" applyFill="1" applyBorder="1" applyAlignment="1" applyProtection="1">
      <alignment horizontal="center" vertical="center" wrapText="1"/>
      <protection locked="0"/>
    </xf>
    <xf numFmtId="0" fontId="43" fillId="0" borderId="22" xfId="171" applyFont="1" applyFill="1" applyBorder="1" applyAlignment="1" applyProtection="1">
      <alignment vertical="top" wrapText="1"/>
      <protection locked="0"/>
    </xf>
    <xf numFmtId="0" fontId="43" fillId="0" borderId="36" xfId="171" applyFont="1" applyFill="1" applyBorder="1" applyAlignment="1" applyProtection="1">
      <alignment vertical="top" wrapText="1"/>
      <protection locked="0"/>
    </xf>
    <xf numFmtId="0" fontId="23" fillId="0" borderId="0" xfId="171" applyFont="1" applyFill="1" applyBorder="1" applyProtection="1">
      <protection locked="0"/>
    </xf>
    <xf numFmtId="9" fontId="43" fillId="0" borderId="10" xfId="171" applyNumberFormat="1" applyFont="1" applyFill="1" applyBorder="1" applyAlignment="1" applyProtection="1">
      <alignment horizontal="center" vertical="center" wrapText="1"/>
      <protection locked="0"/>
    </xf>
    <xf numFmtId="49" fontId="43" fillId="0" borderId="16" xfId="158" applyNumberFormat="1" applyFont="1" applyFill="1" applyBorder="1" applyAlignment="1" applyProtection="1">
      <alignment vertical="top" wrapText="1"/>
      <protection locked="0"/>
    </xf>
    <xf numFmtId="165" fontId="43"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horizontal="center" vertical="center" wrapText="1" shrinkToFit="1"/>
      <protection locked="0"/>
    </xf>
    <xf numFmtId="9" fontId="43" fillId="0" borderId="24" xfId="171" applyNumberFormat="1" applyFont="1" applyFill="1" applyBorder="1" applyAlignment="1" applyProtection="1">
      <alignment horizontal="center" vertical="center" wrapText="1"/>
      <protection locked="0"/>
    </xf>
    <xf numFmtId="0" fontId="43" fillId="0" borderId="16" xfId="171" applyFont="1" applyFill="1" applyBorder="1" applyAlignment="1" applyProtection="1">
      <alignment horizontal="center" vertical="center" wrapText="1" shrinkToFit="1"/>
      <protection locked="0"/>
    </xf>
    <xf numFmtId="0" fontId="43" fillId="0" borderId="16" xfId="171" applyFont="1" applyBorder="1" applyAlignment="1" applyProtection="1">
      <alignment horizontal="center" vertical="center" wrapText="1" shrinkToFit="1"/>
      <protection locked="0"/>
    </xf>
    <xf numFmtId="1" fontId="43" fillId="0" borderId="10" xfId="171" applyNumberFormat="1" applyFont="1" applyFill="1" applyBorder="1" applyAlignment="1" applyProtection="1">
      <alignment horizontal="center" vertical="center" wrapText="1"/>
      <protection locked="0"/>
    </xf>
    <xf numFmtId="44" fontId="43" fillId="0" borderId="0" xfId="158" applyFont="1" applyFill="1" applyBorder="1" applyAlignment="1" applyProtection="1">
      <alignment horizontal="left" vertical="top" wrapText="1"/>
      <protection locked="0"/>
    </xf>
    <xf numFmtId="0" fontId="42" fillId="0" borderId="0" xfId="171" applyFont="1" applyBorder="1" applyAlignment="1" applyProtection="1">
      <protection locked="0"/>
    </xf>
    <xf numFmtId="0" fontId="42" fillId="0" borderId="0" xfId="171" applyFont="1" applyBorder="1" applyProtection="1">
      <protection locked="0"/>
    </xf>
    <xf numFmtId="0" fontId="43" fillId="24" borderId="37" xfId="171" applyFont="1" applyFill="1" applyBorder="1" applyAlignment="1" applyProtection="1">
      <alignment vertical="top" wrapText="1"/>
    </xf>
    <xf numFmtId="9" fontId="43" fillId="0" borderId="66" xfId="171" applyNumberFormat="1" applyFont="1" applyFill="1" applyBorder="1" applyAlignment="1" applyProtection="1">
      <alignment horizontal="center" vertical="top" wrapText="1"/>
      <protection locked="0"/>
    </xf>
    <xf numFmtId="0" fontId="43" fillId="0" borderId="0" xfId="171" applyFont="1" applyProtection="1">
      <protection locked="0"/>
    </xf>
    <xf numFmtId="0" fontId="21" fillId="26" borderId="0" xfId="171" applyNumberFormat="1" applyFont="1" applyFill="1" applyProtection="1"/>
    <xf numFmtId="0" fontId="21" fillId="26" borderId="0" xfId="171" applyFont="1" applyFill="1" applyProtection="1"/>
    <xf numFmtId="0" fontId="21" fillId="26" borderId="0" xfId="171" applyFont="1" applyFill="1" applyAlignment="1" applyProtection="1">
      <alignment wrapText="1"/>
    </xf>
    <xf numFmtId="0" fontId="21" fillId="26" borderId="0" xfId="171" applyFont="1" applyFill="1" applyBorder="1" applyAlignment="1" applyProtection="1">
      <alignment wrapText="1"/>
    </xf>
    <xf numFmtId="0" fontId="21" fillId="26" borderId="0" xfId="171" applyFont="1" applyFill="1" applyProtection="1">
      <protection locked="0"/>
    </xf>
    <xf numFmtId="0" fontId="21" fillId="26" borderId="0" xfId="171" applyFont="1" applyFill="1" applyAlignment="1" applyProtection="1">
      <alignment wrapText="1"/>
      <protection locked="0"/>
    </xf>
    <xf numFmtId="0" fontId="21" fillId="0" borderId="0" xfId="171" applyFont="1" applyAlignment="1" applyProtection="1">
      <alignment wrapText="1"/>
      <protection locked="0"/>
    </xf>
    <xf numFmtId="0" fontId="21" fillId="0" borderId="0" xfId="171" applyFont="1" applyFill="1" applyBorder="1" applyAlignment="1" applyProtection="1">
      <alignment wrapText="1"/>
      <protection locked="0"/>
    </xf>
    <xf numFmtId="0" fontId="21" fillId="33" borderId="0" xfId="0" applyFont="1" applyFill="1" applyAlignment="1">
      <alignment vertical="center"/>
    </xf>
    <xf numFmtId="0" fontId="21" fillId="33" borderId="0" xfId="0" applyFont="1" applyFill="1" applyBorder="1" applyAlignment="1">
      <alignment vertical="center" wrapText="1"/>
    </xf>
    <xf numFmtId="0" fontId="43" fillId="24" borderId="0" xfId="171" applyFont="1" applyFill="1" applyBorder="1" applyAlignment="1" applyProtection="1">
      <alignment horizontal="left" vertical="top" wrapText="1"/>
    </xf>
    <xf numFmtId="0" fontId="21" fillId="26" borderId="0" xfId="171" applyFont="1" applyFill="1" applyBorder="1" applyProtection="1"/>
    <xf numFmtId="0" fontId="73" fillId="26" borderId="0" xfId="171" applyFont="1" applyFill="1" applyBorder="1" applyAlignment="1" applyProtection="1">
      <alignment vertical="top"/>
    </xf>
    <xf numFmtId="0" fontId="21" fillId="0" borderId="0" xfId="171" applyFont="1" applyBorder="1" applyAlignment="1" applyProtection="1">
      <alignment vertical="top"/>
      <protection locked="0"/>
    </xf>
    <xf numFmtId="0" fontId="44" fillId="0" borderId="0" xfId="171" applyFont="1" applyFill="1" applyBorder="1" applyAlignment="1" applyProtection="1">
      <alignment vertical="top"/>
      <protection locked="0"/>
    </xf>
    <xf numFmtId="0" fontId="77" fillId="25" borderId="31" xfId="171" applyFont="1" applyFill="1" applyBorder="1" applyAlignment="1" applyProtection="1">
      <alignment horizontal="left" vertical="top" wrapText="1"/>
    </xf>
    <xf numFmtId="0" fontId="78" fillId="24" borderId="33" xfId="171" applyFont="1" applyFill="1" applyBorder="1" applyAlignment="1" applyProtection="1">
      <alignment vertical="top" wrapText="1"/>
    </xf>
    <xf numFmtId="0" fontId="78" fillId="24" borderId="34" xfId="171" applyFont="1" applyFill="1" applyBorder="1" applyAlignment="1" applyProtection="1">
      <alignment vertical="top" wrapText="1"/>
    </xf>
    <xf numFmtId="0" fontId="78" fillId="24" borderId="26" xfId="171" applyFont="1" applyFill="1" applyBorder="1" applyAlignment="1" applyProtection="1">
      <alignment vertical="top" wrapText="1"/>
    </xf>
    <xf numFmtId="0" fontId="78" fillId="24" borderId="29" xfId="171" applyFont="1" applyFill="1" applyBorder="1" applyAlignment="1" applyProtection="1">
      <alignment vertical="top" wrapText="1"/>
    </xf>
    <xf numFmtId="0" fontId="78" fillId="24" borderId="11" xfId="171" applyFont="1" applyFill="1" applyBorder="1" applyAlignment="1" applyProtection="1">
      <alignment vertical="top" wrapText="1"/>
    </xf>
    <xf numFmtId="9" fontId="78" fillId="0" borderId="22" xfId="171" applyNumberFormat="1" applyFont="1" applyFill="1" applyBorder="1" applyAlignment="1" applyProtection="1">
      <alignment horizontal="center" vertical="center" wrapText="1"/>
      <protection locked="0"/>
    </xf>
    <xf numFmtId="0" fontId="78" fillId="24" borderId="22" xfId="171" applyFont="1" applyFill="1" applyBorder="1" applyAlignment="1" applyProtection="1">
      <alignment horizontal="center" vertical="top" wrapText="1"/>
    </xf>
    <xf numFmtId="0" fontId="78" fillId="0" borderId="22" xfId="171" applyFont="1" applyFill="1" applyBorder="1" applyAlignment="1" applyProtection="1">
      <alignment vertical="top" wrapText="1"/>
      <protection locked="0"/>
    </xf>
    <xf numFmtId="0" fontId="78" fillId="24" borderId="18" xfId="171" applyFont="1" applyFill="1" applyBorder="1" applyAlignment="1" applyProtection="1">
      <alignment vertical="top" wrapText="1"/>
    </xf>
    <xf numFmtId="9" fontId="78" fillId="0" borderId="10" xfId="171" applyNumberFormat="1" applyFont="1" applyFill="1" applyBorder="1" applyAlignment="1" applyProtection="1">
      <alignment horizontal="center" vertical="center" wrapText="1"/>
      <protection locked="0"/>
    </xf>
    <xf numFmtId="0" fontId="78" fillId="24" borderId="10" xfId="171" applyFont="1" applyFill="1" applyBorder="1" applyAlignment="1" applyProtection="1">
      <alignment vertical="top" wrapText="1"/>
    </xf>
    <xf numFmtId="9" fontId="78" fillId="0" borderId="32" xfId="171" applyNumberFormat="1" applyFont="1" applyFill="1" applyBorder="1" applyAlignment="1" applyProtection="1">
      <alignment horizontal="center" vertical="center" wrapText="1"/>
      <protection locked="0"/>
    </xf>
    <xf numFmtId="49" fontId="78" fillId="0" borderId="16" xfId="158" applyNumberFormat="1" applyFont="1" applyFill="1" applyBorder="1" applyAlignment="1" applyProtection="1">
      <alignment vertical="top" wrapText="1"/>
      <protection locked="0"/>
    </xf>
    <xf numFmtId="0" fontId="78" fillId="24" borderId="21" xfId="171" applyFont="1" applyFill="1" applyBorder="1" applyAlignment="1">
      <alignment wrapText="1"/>
    </xf>
    <xf numFmtId="9" fontId="78" fillId="0" borderId="35" xfId="171" applyNumberFormat="1" applyFont="1" applyFill="1" applyBorder="1" applyAlignment="1" applyProtection="1">
      <alignment horizontal="center" vertical="top" wrapText="1"/>
      <protection locked="0"/>
    </xf>
    <xf numFmtId="0" fontId="71" fillId="24" borderId="29" xfId="171" applyFont="1" applyFill="1" applyBorder="1" applyAlignment="1" applyProtection="1">
      <alignment vertical="top" wrapText="1"/>
    </xf>
    <xf numFmtId="1" fontId="71" fillId="24" borderId="16" xfId="171" applyNumberFormat="1" applyFont="1" applyFill="1" applyBorder="1" applyAlignment="1" applyProtection="1">
      <alignment vertical="top" wrapText="1"/>
    </xf>
    <xf numFmtId="1" fontId="71" fillId="24" borderId="11" xfId="171" applyNumberFormat="1" applyFont="1" applyFill="1" applyBorder="1" applyAlignment="1" applyProtection="1">
      <alignment vertical="top" wrapText="1"/>
    </xf>
    <xf numFmtId="1" fontId="71"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center" vertical="center" wrapText="1"/>
      <protection locked="0"/>
    </xf>
    <xf numFmtId="0" fontId="78" fillId="0" borderId="16" xfId="158" applyNumberFormat="1" applyFont="1" applyFill="1" applyBorder="1" applyAlignment="1" applyProtection="1">
      <alignment horizontal="center" vertical="center" wrapText="1"/>
      <protection locked="0"/>
    </xf>
    <xf numFmtId="0" fontId="78" fillId="0" borderId="16" xfId="171" applyFont="1" applyBorder="1" applyAlignment="1" applyProtection="1">
      <alignment horizontal="center" vertical="center" wrapText="1" shrinkToFit="1"/>
      <protection locked="0"/>
    </xf>
    <xf numFmtId="0" fontId="78" fillId="0" borderId="35" xfId="171" applyFont="1" applyBorder="1" applyAlignment="1" applyProtection="1">
      <alignment horizontal="center" vertical="center" wrapText="1" shrinkToFit="1"/>
      <protection locked="0"/>
    </xf>
    <xf numFmtId="0" fontId="71" fillId="24" borderId="33" xfId="171" applyFont="1" applyFill="1" applyBorder="1" applyAlignment="1" applyProtection="1">
      <alignment vertical="top" wrapText="1"/>
    </xf>
    <xf numFmtId="165" fontId="88" fillId="24" borderId="22" xfId="158" applyNumberFormat="1" applyFont="1" applyFill="1" applyBorder="1" applyAlignment="1" applyProtection="1">
      <alignment vertical="top" wrapText="1"/>
    </xf>
    <xf numFmtId="9" fontId="78" fillId="29" borderId="22" xfId="171" applyNumberFormat="1" applyFont="1" applyFill="1" applyBorder="1" applyAlignment="1" applyProtection="1">
      <alignment vertical="top" wrapText="1"/>
    </xf>
    <xf numFmtId="0" fontId="78" fillId="0" borderId="36" xfId="171" applyFont="1" applyBorder="1" applyAlignment="1" applyProtection="1">
      <alignment horizontal="center" vertical="center" wrapText="1" shrinkToFit="1"/>
      <protection locked="0"/>
    </xf>
    <xf numFmtId="1" fontId="87" fillId="24" borderId="21" xfId="171" applyNumberFormat="1" applyFont="1" applyFill="1" applyBorder="1" applyAlignment="1" applyProtection="1">
      <alignment vertical="top" wrapText="1"/>
    </xf>
    <xf numFmtId="0" fontId="78" fillId="0" borderId="23" xfId="158" applyNumberFormat="1" applyFont="1" applyFill="1" applyBorder="1" applyAlignment="1" applyProtection="1">
      <alignment horizontal="center" vertical="center" wrapText="1"/>
      <protection locked="0"/>
    </xf>
    <xf numFmtId="0" fontId="78" fillId="0" borderId="16" xfId="171" applyFont="1" applyFill="1" applyBorder="1" applyAlignment="1" applyProtection="1">
      <alignment horizontal="center" vertical="center" wrapText="1" shrinkToFit="1"/>
      <protection locked="0"/>
    </xf>
    <xf numFmtId="0" fontId="78" fillId="24" borderId="24" xfId="171" applyFont="1" applyFill="1" applyBorder="1" applyAlignment="1" applyProtection="1">
      <alignment vertical="top" wrapText="1"/>
    </xf>
    <xf numFmtId="0" fontId="78" fillId="24" borderId="21" xfId="171" applyFont="1" applyFill="1" applyBorder="1" applyAlignment="1" applyProtection="1">
      <alignment vertical="top" wrapText="1"/>
    </xf>
    <xf numFmtId="9" fontId="78" fillId="29" borderId="21" xfId="171" applyNumberFormat="1" applyFont="1" applyFill="1" applyBorder="1" applyAlignment="1" applyProtection="1">
      <alignment vertical="top" wrapText="1"/>
    </xf>
    <xf numFmtId="165" fontId="88" fillId="24" borderId="16" xfId="158" applyNumberFormat="1" applyFont="1" applyFill="1" applyBorder="1" applyAlignment="1" applyProtection="1">
      <alignment vertical="top" wrapText="1"/>
    </xf>
    <xf numFmtId="9" fontId="78" fillId="29" borderId="16" xfId="171" applyNumberFormat="1" applyFont="1" applyFill="1" applyBorder="1" applyAlignment="1" applyProtection="1">
      <alignment vertical="top" wrapText="1"/>
    </xf>
    <xf numFmtId="0" fontId="74" fillId="25" borderId="34" xfId="171" applyFont="1" applyFill="1" applyBorder="1" applyAlignment="1" applyProtection="1">
      <alignment vertical="top" wrapText="1"/>
    </xf>
    <xf numFmtId="0" fontId="74" fillId="25" borderId="15" xfId="171" applyFont="1" applyFill="1" applyBorder="1" applyAlignment="1" applyProtection="1">
      <alignment horizontal="left" vertical="top" wrapText="1"/>
    </xf>
    <xf numFmtId="6" fontId="74" fillId="25" borderId="15" xfId="171" applyNumberFormat="1" applyFont="1" applyFill="1" applyBorder="1" applyAlignment="1" applyProtection="1">
      <alignment vertical="top" wrapText="1"/>
    </xf>
    <xf numFmtId="44" fontId="74" fillId="25" borderId="15" xfId="158" applyFont="1" applyFill="1" applyBorder="1" applyAlignment="1" applyProtection="1">
      <alignment vertical="top" wrapText="1"/>
    </xf>
    <xf numFmtId="1" fontId="74" fillId="25" borderId="15" xfId="171" applyNumberFormat="1" applyFont="1" applyFill="1" applyBorder="1" applyAlignment="1" applyProtection="1">
      <alignment horizontal="left" vertical="top" wrapText="1"/>
    </xf>
    <xf numFmtId="1" fontId="74" fillId="25" borderId="19" xfId="171" applyNumberFormat="1" applyFont="1" applyFill="1" applyBorder="1" applyAlignment="1" applyProtection="1">
      <alignment horizontal="left" vertical="top" wrapText="1"/>
    </xf>
    <xf numFmtId="1" fontId="78" fillId="0" borderId="10" xfId="171" applyNumberFormat="1" applyFont="1" applyFill="1" applyBorder="1" applyAlignment="1" applyProtection="1">
      <alignment horizontal="center" vertical="center" wrapText="1"/>
      <protection locked="0"/>
    </xf>
    <xf numFmtId="1" fontId="78" fillId="0" borderId="35" xfId="171" applyNumberFormat="1" applyFont="1" applyFill="1" applyBorder="1" applyAlignment="1" applyProtection="1">
      <alignment horizontal="center" vertical="center" wrapText="1"/>
      <protection locked="0"/>
    </xf>
    <xf numFmtId="0" fontId="78" fillId="0" borderId="35" xfId="171" applyFont="1" applyFill="1" applyBorder="1" applyAlignment="1" applyProtection="1">
      <alignment horizontal="center" vertical="center" wrapText="1" shrinkToFit="1"/>
      <protection locked="0"/>
    </xf>
    <xf numFmtId="9" fontId="88" fillId="24" borderId="11" xfId="183" applyFont="1" applyFill="1" applyBorder="1" applyAlignment="1" applyProtection="1">
      <alignment vertical="top" wrapText="1"/>
    </xf>
    <xf numFmtId="0" fontId="74" fillId="25" borderId="29" xfId="171" applyFont="1" applyFill="1" applyBorder="1" applyAlignment="1" applyProtection="1">
      <alignment vertical="top" wrapText="1"/>
    </xf>
    <xf numFmtId="0" fontId="74" fillId="25" borderId="24" xfId="171" applyFont="1" applyFill="1" applyBorder="1" applyAlignment="1" applyProtection="1">
      <alignment horizontal="left" vertical="top" wrapText="1"/>
    </xf>
    <xf numFmtId="6" fontId="74" fillId="25" borderId="24" xfId="171" applyNumberFormat="1" applyFont="1" applyFill="1" applyBorder="1" applyAlignment="1" applyProtection="1">
      <alignment vertical="top" wrapText="1"/>
    </xf>
    <xf numFmtId="44" fontId="74" fillId="25" borderId="24" xfId="158" applyFont="1" applyFill="1" applyBorder="1" applyAlignment="1" applyProtection="1">
      <alignment vertical="top" wrapText="1"/>
    </xf>
    <xf numFmtId="1" fontId="74" fillId="25" borderId="24" xfId="171" applyNumberFormat="1" applyFont="1" applyFill="1" applyBorder="1" applyAlignment="1" applyProtection="1">
      <alignment horizontal="left" vertical="top" wrapText="1"/>
    </xf>
    <xf numFmtId="1" fontId="74" fillId="25" borderId="38" xfId="171" applyNumberFormat="1" applyFont="1" applyFill="1" applyBorder="1" applyAlignment="1" applyProtection="1">
      <alignment horizontal="left" vertical="top" wrapText="1"/>
    </xf>
    <xf numFmtId="0" fontId="75" fillId="25" borderId="51" xfId="171" applyFont="1" applyFill="1" applyBorder="1" applyAlignment="1" applyProtection="1">
      <alignment horizontal="left" vertical="top" wrapText="1"/>
    </xf>
    <xf numFmtId="0" fontId="71" fillId="27" borderId="23" xfId="171" applyFont="1" applyFill="1" applyBorder="1" applyAlignment="1" applyProtection="1">
      <alignment horizontal="center" vertical="top" wrapText="1"/>
    </xf>
    <xf numFmtId="0" fontId="71" fillId="27" borderId="10" xfId="171" applyFont="1" applyFill="1" applyBorder="1" applyAlignment="1" applyProtection="1">
      <alignment horizontal="center" vertical="top" wrapText="1"/>
    </xf>
    <xf numFmtId="0" fontId="71" fillId="27" borderId="32" xfId="171" applyFont="1" applyFill="1" applyBorder="1" applyAlignment="1" applyProtection="1">
      <alignment vertical="top" wrapText="1"/>
    </xf>
    <xf numFmtId="0" fontId="78" fillId="27" borderId="29" xfId="171" applyNumberFormat="1" applyFont="1" applyFill="1" applyBorder="1" applyAlignment="1" applyProtection="1">
      <alignment vertical="top" wrapText="1"/>
    </xf>
    <xf numFmtId="0" fontId="78" fillId="27" borderId="29" xfId="171" applyFont="1" applyFill="1" applyBorder="1" applyAlignment="1" applyProtection="1">
      <alignment vertical="top" wrapText="1"/>
    </xf>
    <xf numFmtId="0" fontId="78" fillId="27" borderId="33" xfId="171" applyFont="1" applyFill="1" applyBorder="1" applyAlignment="1" applyProtection="1">
      <alignment vertical="top" wrapText="1"/>
    </xf>
    <xf numFmtId="0" fontId="75" fillId="25" borderId="31" xfId="171" applyFont="1" applyFill="1" applyBorder="1" applyAlignment="1" applyProtection="1">
      <alignment horizontal="left" vertical="top" wrapText="1"/>
    </xf>
    <xf numFmtId="9" fontId="78" fillId="25" borderId="0" xfId="171" applyNumberFormat="1" applyFont="1" applyFill="1" applyBorder="1" applyAlignment="1" applyProtection="1">
      <alignment vertical="top" wrapText="1"/>
    </xf>
    <xf numFmtId="9" fontId="78" fillId="25" borderId="13" xfId="171" applyNumberFormat="1" applyFont="1" applyFill="1" applyBorder="1" applyAlignment="1" applyProtection="1">
      <alignment vertical="top" wrapText="1"/>
    </xf>
    <xf numFmtId="0" fontId="78" fillId="24" borderId="28" xfId="171" applyFont="1" applyFill="1" applyBorder="1" applyAlignment="1" applyProtection="1">
      <alignment vertical="top" wrapText="1"/>
    </xf>
    <xf numFmtId="9" fontId="78" fillId="33" borderId="35" xfId="171" applyNumberFormat="1" applyFont="1" applyFill="1" applyBorder="1" applyAlignment="1" applyProtection="1">
      <alignment horizontal="center" vertical="top" wrapText="1"/>
      <protection locked="0"/>
    </xf>
    <xf numFmtId="0" fontId="43" fillId="24" borderId="65" xfId="171" applyFont="1" applyFill="1" applyBorder="1" applyProtection="1"/>
    <xf numFmtId="0" fontId="48" fillId="0" borderId="0" xfId="171" applyFont="1" applyFill="1" applyBorder="1" applyProtection="1"/>
    <xf numFmtId="0" fontId="78" fillId="24" borderId="27" xfId="171" applyFont="1" applyFill="1" applyBorder="1" applyAlignment="1" applyProtection="1">
      <alignment vertical="top" wrapText="1"/>
    </xf>
    <xf numFmtId="0" fontId="71" fillId="27" borderId="40" xfId="171" applyFont="1" applyFill="1" applyBorder="1" applyAlignment="1" applyProtection="1">
      <alignment vertical="top" wrapText="1"/>
    </xf>
    <xf numFmtId="0" fontId="78" fillId="24" borderId="30" xfId="171" applyFont="1" applyFill="1" applyBorder="1" applyAlignment="1" applyProtection="1">
      <alignment vertical="top" wrapText="1"/>
    </xf>
    <xf numFmtId="0" fontId="78" fillId="24" borderId="29" xfId="171" applyFont="1" applyFill="1" applyBorder="1" applyProtection="1"/>
    <xf numFmtId="0" fontId="78" fillId="24" borderId="33" xfId="171" applyFont="1" applyFill="1" applyBorder="1" applyAlignment="1" applyProtection="1">
      <alignment wrapText="1"/>
    </xf>
    <xf numFmtId="0" fontId="75" fillId="25" borderId="31" xfId="171" applyFont="1" applyFill="1" applyBorder="1" applyAlignment="1" applyProtection="1">
      <alignment vertical="top" wrapText="1"/>
    </xf>
    <xf numFmtId="0" fontId="43" fillId="0" borderId="21" xfId="158" applyNumberFormat="1" applyFont="1" applyFill="1" applyBorder="1" applyAlignment="1" applyProtection="1">
      <alignment horizontal="center" vertical="center" wrapText="1"/>
      <protection locked="0"/>
    </xf>
    <xf numFmtId="9" fontId="78" fillId="33" borderId="32" xfId="171" applyNumberFormat="1" applyFont="1" applyFill="1" applyBorder="1" applyAlignment="1" applyProtection="1">
      <alignment horizontal="center" vertical="center" wrapText="1"/>
      <protection locked="0"/>
    </xf>
    <xf numFmtId="1" fontId="71" fillId="24" borderId="21" xfId="171" applyNumberFormat="1" applyFont="1" applyFill="1" applyBorder="1" applyAlignment="1" applyProtection="1">
      <alignment vertical="top" wrapText="1"/>
    </xf>
    <xf numFmtId="9" fontId="43" fillId="33" borderId="35" xfId="171" applyNumberFormat="1" applyFont="1" applyFill="1" applyBorder="1" applyAlignment="1" applyProtection="1">
      <alignment horizontal="center" vertical="center" wrapText="1"/>
      <protection locked="0"/>
    </xf>
    <xf numFmtId="9" fontId="78" fillId="33" borderId="35" xfId="171" applyNumberFormat="1" applyFont="1" applyFill="1" applyBorder="1" applyAlignment="1" applyProtection="1">
      <alignment horizontal="center" vertical="center" wrapText="1"/>
      <protection locked="0"/>
    </xf>
    <xf numFmtId="9" fontId="43" fillId="33" borderId="35" xfId="171" applyNumberFormat="1" applyFont="1" applyFill="1" applyBorder="1" applyAlignment="1" applyProtection="1">
      <alignment horizontal="center" vertical="top" wrapText="1"/>
      <protection locked="0"/>
    </xf>
    <xf numFmtId="0" fontId="43" fillId="24" borderId="33" xfId="171" applyFont="1" applyFill="1" applyBorder="1" applyProtection="1"/>
    <xf numFmtId="9" fontId="78" fillId="0" borderId="67" xfId="171" applyNumberFormat="1" applyFont="1" applyFill="1" applyBorder="1" applyAlignment="1" applyProtection="1">
      <alignment horizontal="center" vertical="top" wrapText="1"/>
      <protection locked="0"/>
    </xf>
    <xf numFmtId="0" fontId="78" fillId="0" borderId="36" xfId="171" applyFont="1" applyFill="1" applyBorder="1" applyAlignment="1" applyProtection="1">
      <alignment vertical="top" wrapText="1"/>
      <protection locked="0"/>
    </xf>
    <xf numFmtId="165" fontId="78" fillId="0" borderId="16" xfId="158" applyNumberFormat="1" applyFont="1" applyFill="1" applyBorder="1" applyAlignment="1" applyProtection="1">
      <alignment horizontal="left" vertical="center" wrapText="1"/>
      <protection locked="0"/>
    </xf>
    <xf numFmtId="0" fontId="43" fillId="0" borderId="16" xfId="158" applyNumberFormat="1" applyFont="1" applyFill="1" applyBorder="1" applyAlignment="1" applyProtection="1">
      <alignment horizontal="center" vertical="center" wrapText="1"/>
      <protection locked="0"/>
    </xf>
    <xf numFmtId="0" fontId="43" fillId="26" borderId="0" xfId="171" applyFont="1" applyFill="1" applyBorder="1" applyAlignment="1" applyProtection="1">
      <alignment vertical="top" wrapText="1"/>
      <protection locked="0"/>
    </xf>
    <xf numFmtId="0" fontId="43" fillId="26" borderId="0" xfId="171" applyFont="1" applyFill="1" applyBorder="1" applyAlignment="1" applyProtection="1">
      <alignment vertical="top" wrapText="1"/>
    </xf>
    <xf numFmtId="0" fontId="43" fillId="26" borderId="0" xfId="171" applyNumberFormat="1" applyFont="1" applyFill="1" applyBorder="1" applyAlignment="1" applyProtection="1">
      <alignment vertical="top" wrapText="1"/>
    </xf>
    <xf numFmtId="0" fontId="43" fillId="0" borderId="0" xfId="171" applyFont="1" applyFill="1" applyBorder="1" applyAlignment="1" applyProtection="1">
      <alignment vertical="top" wrapText="1"/>
    </xf>
    <xf numFmtId="0" fontId="43" fillId="0" borderId="0" xfId="171" applyFont="1" applyFill="1" applyBorder="1" applyAlignment="1" applyProtection="1">
      <alignment vertical="top" wrapText="1"/>
      <protection locked="0"/>
    </xf>
    <xf numFmtId="0" fontId="43" fillId="0" borderId="0" xfId="171" applyFont="1" applyBorder="1" applyAlignment="1" applyProtection="1">
      <alignment vertical="top" wrapText="1"/>
    </xf>
    <xf numFmtId="0" fontId="43" fillId="0" borderId="0" xfId="171" applyFont="1" applyBorder="1" applyAlignment="1" applyProtection="1">
      <alignment wrapText="1"/>
      <protection locked="0"/>
    </xf>
    <xf numFmtId="0" fontId="21" fillId="0" borderId="0" xfId="171"/>
    <xf numFmtId="0" fontId="42" fillId="0" borderId="0" xfId="171" applyFont="1" applyFill="1" applyBorder="1" applyAlignment="1" applyProtection="1">
      <alignment vertical="top" wrapText="1"/>
    </xf>
    <xf numFmtId="0" fontId="42" fillId="0" borderId="0" xfId="171" applyFont="1" applyFill="1" applyBorder="1" applyAlignment="1" applyProtection="1">
      <alignment horizontal="left" vertical="top" wrapText="1"/>
    </xf>
    <xf numFmtId="0" fontId="43" fillId="26" borderId="0" xfId="171" applyFont="1" applyFill="1" applyAlignment="1" applyProtection="1">
      <alignment vertical="top" wrapText="1"/>
      <protection locked="0"/>
    </xf>
    <xf numFmtId="0" fontId="43" fillId="0" borderId="0" xfId="171" applyFont="1" applyAlignment="1" applyProtection="1">
      <alignment vertical="top" wrapText="1"/>
      <protection locked="0"/>
    </xf>
    <xf numFmtId="0" fontId="43" fillId="0" borderId="0" xfId="171" applyFont="1" applyAlignment="1" applyProtection="1">
      <alignment wrapText="1"/>
      <protection locked="0"/>
    </xf>
    <xf numFmtId="0" fontId="43" fillId="0" borderId="0" xfId="171" applyFont="1" applyFill="1" applyBorder="1" applyAlignment="1" applyProtection="1">
      <alignment horizontal="left" vertical="top" wrapText="1"/>
      <protection locked="0"/>
    </xf>
    <xf numFmtId="0" fontId="43" fillId="0" borderId="0" xfId="171" applyFont="1" applyBorder="1" applyAlignment="1" applyProtection="1">
      <alignment horizontal="left" vertical="top" wrapText="1"/>
    </xf>
    <xf numFmtId="0" fontId="43" fillId="26" borderId="0" xfId="171" applyFont="1" applyFill="1" applyBorder="1" applyProtection="1">
      <protection locked="0"/>
    </xf>
    <xf numFmtId="9" fontId="43" fillId="26" borderId="0" xfId="171" applyNumberFormat="1" applyFont="1" applyFill="1" applyBorder="1" applyAlignment="1" applyProtection="1">
      <alignment vertical="top" wrapText="1"/>
    </xf>
    <xf numFmtId="0" fontId="43" fillId="26" borderId="0" xfId="171" applyFont="1" applyFill="1" applyBorder="1" applyAlignment="1" applyProtection="1">
      <alignment horizontal="left" vertical="top" wrapText="1"/>
    </xf>
    <xf numFmtId="0" fontId="43" fillId="0" borderId="0" xfId="171" applyFont="1" applyFill="1" applyBorder="1" applyAlignment="1" applyProtection="1">
      <alignment wrapText="1"/>
      <protection locked="0"/>
    </xf>
    <xf numFmtId="0" fontId="43" fillId="0" borderId="0" xfId="171" applyFont="1" applyFill="1" applyBorder="1" applyAlignment="1" applyProtection="1">
      <alignment horizontal="left" vertical="top" wrapText="1"/>
    </xf>
    <xf numFmtId="0" fontId="42" fillId="0" borderId="0" xfId="171" applyFont="1" applyFill="1" applyBorder="1" applyAlignment="1" applyProtection="1">
      <alignment vertical="top" wrapText="1"/>
      <protection locked="0"/>
    </xf>
    <xf numFmtId="0" fontId="42" fillId="26" borderId="0" xfId="171" applyFont="1" applyFill="1" applyBorder="1" applyAlignment="1" applyProtection="1">
      <alignment vertical="top" wrapText="1"/>
    </xf>
    <xf numFmtId="0" fontId="42" fillId="0" borderId="0" xfId="171" applyFont="1" applyFill="1" applyBorder="1" applyAlignment="1" applyProtection="1">
      <alignment wrapText="1"/>
      <protection locked="0"/>
    </xf>
    <xf numFmtId="0" fontId="23" fillId="26" borderId="0" xfId="171" applyFont="1" applyFill="1" applyBorder="1" applyProtection="1">
      <protection locked="0"/>
    </xf>
    <xf numFmtId="0" fontId="43" fillId="0" borderId="0" xfId="171" applyFont="1" applyBorder="1" applyAlignment="1" applyProtection="1">
      <alignment vertical="top" wrapText="1" shrinkToFit="1"/>
      <protection locked="0"/>
    </xf>
    <xf numFmtId="0" fontId="43" fillId="0" borderId="13" xfId="171" applyFont="1" applyFill="1" applyBorder="1" applyAlignment="1" applyProtection="1">
      <alignment vertical="top" wrapText="1"/>
      <protection locked="0"/>
    </xf>
    <xf numFmtId="1" fontId="43" fillId="0" borderId="0" xfId="171" applyNumberFormat="1" applyFont="1" applyFill="1" applyBorder="1" applyAlignment="1" applyProtection="1">
      <alignment horizontal="left" vertical="top" wrapText="1"/>
      <protection locked="0"/>
    </xf>
    <xf numFmtId="165" fontId="43" fillId="26" borderId="0" xfId="171" applyNumberFormat="1" applyFont="1" applyFill="1" applyBorder="1" applyAlignment="1" applyProtection="1">
      <alignment vertical="top" wrapText="1"/>
    </xf>
    <xf numFmtId="0" fontId="43" fillId="0" borderId="0" xfId="171" applyFont="1" applyBorder="1" applyAlignment="1" applyProtection="1">
      <alignment wrapText="1"/>
    </xf>
    <xf numFmtId="1" fontId="45" fillId="0" borderId="0" xfId="171" applyNumberFormat="1" applyFont="1" applyFill="1" applyBorder="1" applyAlignment="1" applyProtection="1">
      <alignment vertical="top" wrapText="1"/>
    </xf>
    <xf numFmtId="1" fontId="45" fillId="0" borderId="12" xfId="171" applyNumberFormat="1" applyFont="1" applyFill="1" applyBorder="1" applyAlignment="1" applyProtection="1">
      <alignment vertical="top" wrapText="1"/>
    </xf>
    <xf numFmtId="0" fontId="43" fillId="0" borderId="14" xfId="171" applyFont="1" applyFill="1" applyBorder="1" applyAlignment="1" applyProtection="1">
      <alignment vertical="top" wrapText="1"/>
      <protection locked="0"/>
    </xf>
    <xf numFmtId="0" fontId="43" fillId="0" borderId="0" xfId="171" applyFont="1" applyBorder="1" applyAlignment="1" applyProtection="1">
      <alignment horizontal="left" vertical="top" wrapText="1" shrinkToFit="1"/>
      <protection locked="0"/>
    </xf>
    <xf numFmtId="1" fontId="43" fillId="0" borderId="0" xfId="171" applyNumberFormat="1" applyFont="1" applyFill="1" applyBorder="1" applyAlignment="1" applyProtection="1">
      <alignment horizontal="left" vertical="top" wrapText="1"/>
    </xf>
    <xf numFmtId="0" fontId="43" fillId="0" borderId="13" xfId="171" applyFont="1" applyFill="1" applyBorder="1" applyAlignment="1" applyProtection="1">
      <alignment vertical="top" wrapText="1"/>
    </xf>
    <xf numFmtId="9" fontId="43" fillId="0" borderId="0" xfId="171" applyNumberFormat="1" applyFont="1" applyFill="1" applyBorder="1" applyAlignment="1" applyProtection="1">
      <alignment vertical="top" wrapText="1"/>
      <protection locked="0"/>
    </xf>
    <xf numFmtId="1" fontId="43" fillId="26" borderId="0" xfId="171" applyNumberFormat="1" applyFont="1" applyFill="1" applyBorder="1" applyAlignment="1" applyProtection="1">
      <alignment vertical="top" wrapText="1"/>
    </xf>
    <xf numFmtId="0" fontId="43" fillId="0" borderId="0" xfId="171" applyNumberFormat="1" applyFont="1" applyFill="1" applyBorder="1" applyAlignment="1" applyProtection="1">
      <alignment horizontal="left" vertical="top" wrapText="1"/>
    </xf>
    <xf numFmtId="0" fontId="45" fillId="0" borderId="0" xfId="171" applyFont="1" applyFill="1" applyBorder="1" applyAlignment="1" applyProtection="1">
      <alignment vertical="top" wrapText="1"/>
    </xf>
    <xf numFmtId="0" fontId="42" fillId="0" borderId="13" xfId="171" applyFont="1" applyFill="1" applyBorder="1" applyAlignment="1" applyProtection="1">
      <alignment vertical="top" wrapText="1"/>
      <protection locked="0"/>
    </xf>
    <xf numFmtId="0" fontId="42" fillId="0" borderId="0" xfId="171" applyFont="1" applyBorder="1" applyAlignment="1" applyProtection="1">
      <alignment vertical="top" wrapText="1"/>
      <protection locked="0"/>
    </xf>
    <xf numFmtId="0" fontId="42" fillId="0" borderId="0" xfId="171" applyFont="1" applyBorder="1" applyAlignment="1" applyProtection="1">
      <alignment wrapText="1"/>
      <protection locked="0"/>
    </xf>
    <xf numFmtId="0" fontId="42" fillId="26" borderId="0" xfId="171" applyFont="1" applyFill="1" applyBorder="1" applyAlignment="1" applyProtection="1">
      <protection locked="0"/>
    </xf>
    <xf numFmtId="0" fontId="42" fillId="26" borderId="0" xfId="171" applyFont="1" applyFill="1" applyBorder="1" applyProtection="1">
      <protection locked="0"/>
    </xf>
    <xf numFmtId="9" fontId="43" fillId="0" borderId="0" xfId="171" applyNumberFormat="1" applyFont="1" applyFill="1" applyBorder="1" applyAlignment="1" applyProtection="1">
      <alignment horizontal="left" vertical="top" wrapText="1"/>
    </xf>
    <xf numFmtId="9" fontId="43" fillId="0" borderId="0" xfId="171" applyNumberFormat="1" applyFont="1" applyFill="1" applyBorder="1" applyAlignment="1" applyProtection="1">
      <alignment vertical="top" wrapText="1"/>
    </xf>
    <xf numFmtId="9" fontId="43" fillId="26" borderId="0" xfId="171" applyNumberFormat="1" applyFont="1" applyFill="1" applyBorder="1" applyAlignment="1" applyProtection="1">
      <alignment vertical="top" wrapText="1"/>
      <protection locked="0"/>
    </xf>
    <xf numFmtId="0" fontId="43" fillId="24" borderId="53" xfId="171" applyFont="1" applyFill="1" applyBorder="1" applyProtection="1"/>
    <xf numFmtId="9" fontId="45" fillId="0" borderId="0" xfId="171" applyNumberFormat="1" applyFont="1" applyFill="1" applyBorder="1" applyAlignment="1" applyProtection="1">
      <alignment horizontal="left" vertical="top" wrapText="1"/>
    </xf>
    <xf numFmtId="9" fontId="43" fillId="0" borderId="13" xfId="171" applyNumberFormat="1" applyFont="1" applyFill="1" applyBorder="1" applyAlignment="1" applyProtection="1">
      <alignment vertical="top" wrapText="1"/>
    </xf>
    <xf numFmtId="49" fontId="43" fillId="0" borderId="0" xfId="171" applyNumberFormat="1" applyFont="1" applyBorder="1" applyAlignment="1" applyProtection="1">
      <alignment vertical="top" wrapText="1"/>
      <protection locked="0"/>
    </xf>
    <xf numFmtId="0" fontId="43" fillId="0" borderId="0" xfId="171" applyNumberFormat="1" applyFont="1" applyBorder="1" applyAlignment="1" applyProtection="1">
      <alignment vertical="top" wrapText="1"/>
    </xf>
    <xf numFmtId="9" fontId="43" fillId="0" borderId="0" xfId="171" applyNumberFormat="1" applyFont="1" applyFill="1" applyBorder="1" applyAlignment="1" applyProtection="1">
      <alignment horizontal="left" vertical="top" wrapText="1"/>
      <protection locked="0"/>
    </xf>
    <xf numFmtId="9" fontId="43" fillId="0" borderId="0" xfId="171" applyNumberFormat="1" applyFont="1" applyBorder="1" applyAlignment="1" applyProtection="1">
      <alignment vertical="top" wrapText="1"/>
      <protection locked="0"/>
    </xf>
    <xf numFmtId="9" fontId="48" fillId="0" borderId="0" xfId="171" applyNumberFormat="1" applyFont="1" applyFill="1" applyBorder="1" applyAlignment="1" applyProtection="1">
      <alignment horizontal="left" vertical="top" wrapText="1"/>
    </xf>
    <xf numFmtId="0" fontId="48" fillId="0" borderId="13" xfId="171" applyFont="1" applyFill="1" applyBorder="1" applyAlignment="1" applyProtection="1">
      <alignment vertical="top" wrapText="1"/>
    </xf>
    <xf numFmtId="0" fontId="48" fillId="0" borderId="0" xfId="171" applyFont="1" applyFill="1" applyBorder="1" applyAlignment="1" applyProtection="1">
      <alignment vertical="top" wrapText="1"/>
    </xf>
    <xf numFmtId="0" fontId="48" fillId="0" borderId="0" xfId="171" applyFont="1" applyFill="1" applyBorder="1" applyAlignment="1" applyProtection="1">
      <alignment wrapText="1"/>
    </xf>
    <xf numFmtId="0" fontId="21" fillId="0" borderId="0" xfId="171" applyFill="1"/>
    <xf numFmtId="0" fontId="43" fillId="0" borderId="0" xfId="171" applyFont="1" applyFill="1" applyAlignment="1" applyProtection="1">
      <alignment vertical="top" wrapText="1"/>
      <protection locked="0"/>
    </xf>
    <xf numFmtId="0" fontId="43" fillId="26" borderId="0" xfId="171" applyFont="1" applyFill="1" applyProtection="1">
      <protection locked="0"/>
    </xf>
    <xf numFmtId="0" fontId="21" fillId="0" borderId="0" xfId="171" applyBorder="1"/>
    <xf numFmtId="0" fontId="49" fillId="0" borderId="0" xfId="171" applyFont="1" applyAlignment="1" applyProtection="1">
      <alignment vertical="top" wrapText="1"/>
    </xf>
    <xf numFmtId="0" fontId="44" fillId="26" borderId="0" xfId="171" applyFont="1" applyFill="1" applyBorder="1" applyAlignment="1" applyProtection="1">
      <alignment vertical="top" wrapText="1"/>
    </xf>
    <xf numFmtId="0" fontId="43" fillId="26" borderId="0" xfId="168" applyNumberFormat="1" applyFont="1" applyFill="1" applyBorder="1" applyAlignment="1" applyProtection="1">
      <alignment vertical="top" wrapText="1"/>
    </xf>
    <xf numFmtId="0" fontId="21" fillId="26" borderId="0" xfId="168" applyFont="1" applyFill="1" applyBorder="1" applyProtection="1">
      <protection locked="0"/>
    </xf>
    <xf numFmtId="0" fontId="43" fillId="0" borderId="0" xfId="168" applyFont="1" applyFill="1" applyBorder="1" applyAlignment="1" applyProtection="1">
      <alignment vertical="top" wrapText="1"/>
    </xf>
    <xf numFmtId="0" fontId="43" fillId="0" borderId="0" xfId="168" applyFont="1" applyFill="1" applyBorder="1" applyAlignment="1" applyProtection="1">
      <alignment vertical="top" wrapText="1"/>
      <protection locked="0"/>
    </xf>
    <xf numFmtId="0" fontId="43" fillId="0" borderId="0" xfId="168" applyFont="1" applyBorder="1" applyAlignment="1" applyProtection="1">
      <alignment vertical="top" wrapText="1"/>
    </xf>
    <xf numFmtId="0" fontId="21" fillId="0" borderId="0" xfId="168" applyFont="1" applyBorder="1" applyProtection="1">
      <protection locked="0"/>
    </xf>
    <xf numFmtId="0" fontId="42" fillId="0" borderId="0" xfId="168" applyFont="1" applyFill="1" applyBorder="1" applyAlignment="1" applyProtection="1">
      <alignment vertical="top" wrapText="1"/>
    </xf>
    <xf numFmtId="0" fontId="42" fillId="0" borderId="0" xfId="168" applyFont="1" applyFill="1" applyBorder="1" applyAlignment="1" applyProtection="1">
      <alignment horizontal="left" vertical="top" wrapText="1"/>
    </xf>
    <xf numFmtId="0" fontId="43" fillId="26" borderId="0" xfId="168" applyFont="1" applyFill="1" applyAlignment="1" applyProtection="1">
      <alignment vertical="top" wrapText="1"/>
      <protection locked="0"/>
    </xf>
    <xf numFmtId="0" fontId="43" fillId="0" borderId="0" xfId="168" applyFont="1" applyAlignment="1" applyProtection="1">
      <alignment vertical="top" wrapText="1"/>
      <protection locked="0"/>
    </xf>
    <xf numFmtId="0" fontId="43" fillId="0" borderId="0" xfId="168" applyFont="1" applyAlignment="1" applyProtection="1">
      <alignment wrapText="1"/>
      <protection locked="0"/>
    </xf>
    <xf numFmtId="0" fontId="21" fillId="0" borderId="0" xfId="168" applyFont="1" applyProtection="1">
      <protection locked="0"/>
    </xf>
    <xf numFmtId="0" fontId="21" fillId="26" borderId="0" xfId="168" applyFont="1" applyFill="1" applyProtection="1">
      <protection locked="0"/>
    </xf>
    <xf numFmtId="0" fontId="43" fillId="0" borderId="0" xfId="168" applyFont="1" applyFill="1" applyBorder="1" applyAlignment="1" applyProtection="1">
      <alignment horizontal="left" vertical="top" wrapText="1"/>
      <protection locked="0"/>
    </xf>
    <xf numFmtId="0" fontId="42" fillId="26" borderId="0" xfId="168" applyFont="1" applyFill="1" applyBorder="1" applyAlignment="1" applyProtection="1">
      <alignment vertical="top" wrapText="1"/>
      <protection locked="0"/>
    </xf>
    <xf numFmtId="9" fontId="43" fillId="33" borderId="32" xfId="171" applyNumberFormat="1" applyFont="1" applyFill="1" applyBorder="1" applyAlignment="1" applyProtection="1">
      <alignment horizontal="center" vertical="center" wrapText="1"/>
      <protection locked="0"/>
    </xf>
    <xf numFmtId="0" fontId="43" fillId="0" borderId="0" xfId="168" applyFont="1" applyBorder="1" applyAlignment="1" applyProtection="1">
      <alignment horizontal="left" vertical="top" wrapText="1"/>
    </xf>
    <xf numFmtId="9" fontId="43" fillId="26" borderId="0" xfId="168" applyNumberFormat="1" applyFont="1" applyFill="1" applyBorder="1" applyAlignment="1" applyProtection="1">
      <alignment vertical="top" wrapText="1"/>
    </xf>
    <xf numFmtId="0" fontId="43" fillId="26" borderId="0" xfId="168" applyFont="1" applyFill="1" applyBorder="1" applyAlignment="1" applyProtection="1">
      <alignment horizontal="left" vertical="top" wrapText="1"/>
    </xf>
    <xf numFmtId="0" fontId="43" fillId="0" borderId="0" xfId="168" applyFont="1" applyFill="1" applyBorder="1" applyAlignment="1" applyProtection="1">
      <alignment wrapText="1"/>
      <protection locked="0"/>
    </xf>
    <xf numFmtId="0" fontId="43" fillId="0" borderId="0" xfId="168" applyFont="1" applyFill="1" applyBorder="1" applyProtection="1">
      <protection locked="0"/>
    </xf>
    <xf numFmtId="0" fontId="43" fillId="0" borderId="0" xfId="168" applyFont="1" applyFill="1" applyBorder="1" applyAlignment="1" applyProtection="1">
      <alignment horizontal="left" vertical="top" wrapText="1"/>
    </xf>
    <xf numFmtId="0" fontId="42" fillId="0" borderId="0" xfId="168" applyFont="1" applyFill="1" applyBorder="1" applyAlignment="1" applyProtection="1">
      <alignment vertical="top" wrapText="1"/>
      <protection locked="0"/>
    </xf>
    <xf numFmtId="0" fontId="42" fillId="26" borderId="0" xfId="168" applyFont="1" applyFill="1" applyBorder="1" applyAlignment="1" applyProtection="1">
      <alignment vertical="top" wrapText="1"/>
    </xf>
    <xf numFmtId="0" fontId="42" fillId="0" borderId="0" xfId="168" applyFont="1" applyFill="1" applyBorder="1" applyAlignment="1" applyProtection="1">
      <alignment wrapText="1"/>
      <protection locked="0"/>
    </xf>
    <xf numFmtId="0" fontId="23" fillId="0" borderId="0" xfId="168" applyFont="1" applyFill="1" applyBorder="1" applyProtection="1">
      <protection locked="0"/>
    </xf>
    <xf numFmtId="0" fontId="23" fillId="26" borderId="0" xfId="168" applyFont="1" applyFill="1" applyBorder="1" applyProtection="1">
      <protection locked="0"/>
    </xf>
    <xf numFmtId="0" fontId="43" fillId="0" borderId="0" xfId="168" applyFont="1" applyBorder="1" applyAlignment="1" applyProtection="1">
      <alignment vertical="top" wrapText="1" shrinkToFit="1"/>
      <protection locked="0"/>
    </xf>
    <xf numFmtId="1" fontId="43" fillId="0" borderId="0" xfId="168" applyNumberFormat="1" applyFont="1" applyFill="1" applyBorder="1" applyAlignment="1" applyProtection="1">
      <alignment horizontal="left" vertical="top" wrapText="1"/>
      <protection locked="0"/>
    </xf>
    <xf numFmtId="165" fontId="43" fillId="26" borderId="0" xfId="168" applyNumberFormat="1" applyFont="1" applyFill="1" applyBorder="1" applyAlignment="1" applyProtection="1">
      <alignment vertical="top" wrapText="1"/>
    </xf>
    <xf numFmtId="1" fontId="45" fillId="0" borderId="0" xfId="168" applyNumberFormat="1" applyFont="1" applyFill="1" applyBorder="1" applyAlignment="1" applyProtection="1">
      <alignment vertical="top" wrapText="1"/>
    </xf>
    <xf numFmtId="1" fontId="45" fillId="0" borderId="12" xfId="168" applyNumberFormat="1" applyFont="1" applyFill="1" applyBorder="1" applyAlignment="1" applyProtection="1">
      <alignment vertical="top" wrapText="1"/>
    </xf>
    <xf numFmtId="0" fontId="43" fillId="0" borderId="14" xfId="168" applyFont="1" applyFill="1" applyBorder="1" applyAlignment="1" applyProtection="1">
      <alignment vertical="top" wrapText="1"/>
      <protection locked="0"/>
    </xf>
    <xf numFmtId="0" fontId="43" fillId="0" borderId="0" xfId="168" applyFont="1" applyBorder="1" applyAlignment="1" applyProtection="1">
      <alignment horizontal="left" vertical="top" wrapText="1" shrinkToFit="1"/>
      <protection locked="0"/>
    </xf>
    <xf numFmtId="1" fontId="43" fillId="0" borderId="0" xfId="168" applyNumberFormat="1" applyFont="1" applyFill="1" applyBorder="1" applyAlignment="1" applyProtection="1">
      <alignment horizontal="left" vertical="top" wrapText="1"/>
    </xf>
    <xf numFmtId="0" fontId="43" fillId="0" borderId="13" xfId="168" applyFont="1" applyFill="1" applyBorder="1" applyAlignment="1" applyProtection="1">
      <alignment vertical="top" wrapText="1"/>
    </xf>
    <xf numFmtId="9" fontId="43" fillId="0" borderId="0" xfId="168" applyNumberFormat="1" applyFont="1" applyFill="1" applyBorder="1" applyAlignment="1" applyProtection="1">
      <alignment vertical="top" wrapText="1"/>
      <protection locked="0"/>
    </xf>
    <xf numFmtId="1" fontId="43" fillId="26" borderId="0" xfId="168" applyNumberFormat="1" applyFont="1" applyFill="1" applyBorder="1" applyAlignment="1" applyProtection="1">
      <alignment vertical="top" wrapText="1"/>
    </xf>
    <xf numFmtId="0" fontId="43" fillId="0" borderId="0" xfId="168" applyNumberFormat="1" applyFont="1" applyFill="1" applyBorder="1" applyAlignment="1" applyProtection="1">
      <alignment horizontal="left" vertical="top" wrapText="1"/>
    </xf>
    <xf numFmtId="0" fontId="45" fillId="0" borderId="0" xfId="168" applyFont="1" applyFill="1" applyBorder="1" applyAlignment="1" applyProtection="1">
      <alignment vertical="top" wrapText="1"/>
    </xf>
    <xf numFmtId="0" fontId="42" fillId="0" borderId="13" xfId="168" applyFont="1" applyFill="1" applyBorder="1" applyAlignment="1" applyProtection="1">
      <alignment vertical="top" wrapText="1"/>
      <protection locked="0"/>
    </xf>
    <xf numFmtId="0" fontId="42" fillId="0" borderId="0" xfId="168" applyFont="1" applyBorder="1" applyAlignment="1" applyProtection="1">
      <alignment vertical="top" wrapText="1"/>
      <protection locked="0"/>
    </xf>
    <xf numFmtId="0" fontId="42" fillId="0" borderId="0" xfId="168" applyFont="1" applyBorder="1" applyAlignment="1" applyProtection="1">
      <alignment wrapText="1"/>
      <protection locked="0"/>
    </xf>
    <xf numFmtId="0" fontId="42" fillId="0" borderId="0" xfId="168" applyFont="1" applyBorder="1" applyAlignment="1" applyProtection="1">
      <protection locked="0"/>
    </xf>
    <xf numFmtId="0" fontId="42" fillId="26" borderId="0" xfId="168" applyFont="1" applyFill="1" applyBorder="1" applyAlignment="1" applyProtection="1">
      <protection locked="0"/>
    </xf>
    <xf numFmtId="0" fontId="42" fillId="0" borderId="0" xfId="168" applyFont="1" applyBorder="1" applyProtection="1">
      <protection locked="0"/>
    </xf>
    <xf numFmtId="0" fontId="42" fillId="26" borderId="0" xfId="168" applyFont="1" applyFill="1" applyBorder="1" applyProtection="1">
      <protection locked="0"/>
    </xf>
    <xf numFmtId="9" fontId="43" fillId="0" borderId="0" xfId="168" applyNumberFormat="1" applyFont="1" applyFill="1" applyBorder="1" applyAlignment="1" applyProtection="1">
      <alignment horizontal="left" vertical="top" wrapText="1"/>
    </xf>
    <xf numFmtId="9" fontId="43" fillId="0" borderId="0" xfId="168" applyNumberFormat="1" applyFont="1" applyFill="1" applyBorder="1" applyAlignment="1" applyProtection="1">
      <alignment vertical="top" wrapText="1"/>
    </xf>
    <xf numFmtId="9" fontId="43" fillId="26" borderId="0" xfId="168" applyNumberFormat="1" applyFont="1" applyFill="1" applyBorder="1" applyAlignment="1" applyProtection="1">
      <alignment vertical="top" wrapText="1"/>
      <protection locked="0"/>
    </xf>
    <xf numFmtId="9" fontId="45" fillId="0" borderId="0" xfId="168" applyNumberFormat="1" applyFont="1" applyFill="1" applyBorder="1" applyAlignment="1" applyProtection="1">
      <alignment horizontal="left" vertical="top" wrapText="1"/>
    </xf>
    <xf numFmtId="9" fontId="43" fillId="0" borderId="13" xfId="168" applyNumberFormat="1" applyFont="1" applyFill="1" applyBorder="1" applyAlignment="1" applyProtection="1">
      <alignment vertical="top" wrapText="1"/>
    </xf>
    <xf numFmtId="49" fontId="43" fillId="0" borderId="0" xfId="168" applyNumberFormat="1" applyFont="1" applyBorder="1" applyAlignment="1" applyProtection="1">
      <alignment vertical="top" wrapText="1"/>
      <protection locked="0"/>
    </xf>
    <xf numFmtId="0" fontId="43" fillId="0" borderId="0" xfId="168" applyNumberFormat="1" applyFont="1" applyBorder="1" applyAlignment="1" applyProtection="1">
      <alignment vertical="top" wrapText="1"/>
    </xf>
    <xf numFmtId="9" fontId="43" fillId="0" borderId="0" xfId="168" applyNumberFormat="1" applyFont="1" applyFill="1" applyBorder="1" applyAlignment="1" applyProtection="1">
      <alignment horizontal="left" vertical="top" wrapText="1"/>
      <protection locked="0"/>
    </xf>
    <xf numFmtId="9" fontId="43" fillId="0" borderId="0" xfId="168" applyNumberFormat="1" applyFont="1" applyBorder="1" applyAlignment="1" applyProtection="1">
      <alignment vertical="top" wrapText="1"/>
      <protection locked="0"/>
    </xf>
    <xf numFmtId="9" fontId="48" fillId="0" borderId="0" xfId="168" applyNumberFormat="1" applyFont="1" applyFill="1" applyBorder="1" applyAlignment="1" applyProtection="1">
      <alignment horizontal="left" vertical="top" wrapText="1"/>
    </xf>
    <xf numFmtId="0" fontId="48" fillId="0" borderId="13" xfId="168" applyFont="1" applyFill="1" applyBorder="1" applyAlignment="1" applyProtection="1">
      <alignment vertical="top" wrapText="1"/>
    </xf>
    <xf numFmtId="0" fontId="48" fillId="0" borderId="0" xfId="168" applyFont="1" applyFill="1" applyBorder="1" applyAlignment="1" applyProtection="1">
      <alignment vertical="top" wrapText="1"/>
    </xf>
    <xf numFmtId="0" fontId="48" fillId="0" borderId="0" xfId="168" applyFont="1" applyFill="1" applyBorder="1" applyAlignment="1" applyProtection="1">
      <alignment wrapText="1"/>
    </xf>
    <xf numFmtId="0" fontId="48" fillId="0" borderId="0" xfId="168" applyFont="1" applyFill="1" applyBorder="1" applyProtection="1"/>
    <xf numFmtId="0" fontId="21" fillId="0" borderId="0" xfId="168" applyFill="1"/>
    <xf numFmtId="0" fontId="43" fillId="0" borderId="0" xfId="168" applyFont="1" applyFill="1" applyAlignment="1" applyProtection="1">
      <alignment vertical="top" wrapText="1"/>
      <protection locked="0"/>
    </xf>
    <xf numFmtId="0" fontId="43" fillId="0" borderId="0" xfId="168" applyFont="1" applyProtection="1">
      <protection locked="0"/>
    </xf>
    <xf numFmtId="0" fontId="43" fillId="26" borderId="0" xfId="168" applyFont="1" applyFill="1" applyProtection="1">
      <protection locked="0"/>
    </xf>
    <xf numFmtId="0" fontId="21" fillId="0" borderId="0" xfId="168" applyBorder="1"/>
    <xf numFmtId="0" fontId="42" fillId="26" borderId="0" xfId="168" applyFont="1" applyFill="1" applyBorder="1" applyAlignment="1" applyProtection="1">
      <alignment horizontal="left" vertical="top" wrapText="1"/>
    </xf>
    <xf numFmtId="0" fontId="49" fillId="0" borderId="0" xfId="168" applyFont="1" applyAlignment="1" applyProtection="1">
      <alignment vertical="top" wrapText="1"/>
    </xf>
    <xf numFmtId="0" fontId="44" fillId="26" borderId="0" xfId="168" applyFont="1" applyFill="1" applyBorder="1" applyAlignment="1" applyProtection="1">
      <alignment vertical="top" wrapText="1"/>
    </xf>
    <xf numFmtId="9" fontId="43" fillId="0" borderId="67" xfId="171" applyNumberFormat="1" applyFont="1" applyFill="1" applyBorder="1" applyAlignment="1" applyProtection="1">
      <alignment horizontal="center" vertical="top" wrapText="1"/>
      <protection locked="0"/>
    </xf>
    <xf numFmtId="9" fontId="78" fillId="0" borderId="35" xfId="171" applyNumberFormat="1" applyFont="1" applyFill="1" applyBorder="1" applyAlignment="1" applyProtection="1">
      <alignment horizontal="center" vertical="center" wrapText="1"/>
      <protection locked="0"/>
    </xf>
    <xf numFmtId="9" fontId="78" fillId="0" borderId="16" xfId="171" applyNumberFormat="1" applyFont="1" applyFill="1" applyBorder="1" applyAlignment="1" applyProtection="1">
      <alignment horizontal="center" vertical="top" wrapText="1"/>
      <protection locked="0"/>
    </xf>
    <xf numFmtId="9" fontId="78" fillId="0" borderId="66" xfId="171" applyNumberFormat="1" applyFont="1" applyFill="1" applyBorder="1" applyAlignment="1" applyProtection="1">
      <alignment horizontal="center" vertical="top" wrapText="1"/>
      <protection locked="0"/>
    </xf>
    <xf numFmtId="0" fontId="43" fillId="0" borderId="23" xfId="158" applyNumberFormat="1" applyFont="1" applyFill="1" applyBorder="1" applyAlignment="1" applyProtection="1">
      <alignment horizontal="center" vertical="center" wrapText="1"/>
      <protection locked="0"/>
    </xf>
    <xf numFmtId="1" fontId="43" fillId="0" borderId="35" xfId="171"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center" wrapText="1"/>
      <protection locked="0"/>
    </xf>
    <xf numFmtId="165" fontId="78" fillId="0" borderId="16" xfId="158" applyNumberFormat="1" applyFont="1" applyFill="1" applyBorder="1" applyAlignment="1" applyProtection="1">
      <alignment horizontal="center" wrapText="1"/>
      <protection locked="0"/>
    </xf>
    <xf numFmtId="0" fontId="78" fillId="0" borderId="16" xfId="171" applyFont="1" applyFill="1" applyBorder="1" applyAlignment="1" applyProtection="1">
      <alignment horizontal="center" wrapText="1" shrinkToFit="1"/>
      <protection locked="0"/>
    </xf>
    <xf numFmtId="0" fontId="78" fillId="0" borderId="36" xfId="171" applyFont="1" applyFill="1" applyBorder="1" applyAlignment="1" applyProtection="1">
      <alignment horizontal="center" vertical="center" wrapText="1" shrinkToFit="1"/>
      <protection locked="0"/>
    </xf>
    <xf numFmtId="9" fontId="78" fillId="0" borderId="24" xfId="171" applyNumberFormat="1" applyFont="1" applyFill="1" applyBorder="1" applyAlignment="1" applyProtection="1">
      <alignment horizontal="center" wrapText="1"/>
      <protection locked="0"/>
    </xf>
    <xf numFmtId="0" fontId="78" fillId="0" borderId="23" xfId="158" applyNumberFormat="1" applyFont="1" applyFill="1" applyBorder="1" applyAlignment="1" applyProtection="1">
      <alignment horizontal="center" wrapText="1"/>
      <protection locked="0"/>
    </xf>
    <xf numFmtId="1" fontId="78" fillId="0" borderId="10" xfId="171" applyNumberFormat="1" applyFont="1" applyFill="1" applyBorder="1" applyAlignment="1" applyProtection="1">
      <alignment horizontal="center" wrapText="1"/>
      <protection locked="0"/>
    </xf>
    <xf numFmtId="1" fontId="78" fillId="0" borderId="35" xfId="171" applyNumberFormat="1" applyFont="1" applyFill="1" applyBorder="1" applyAlignment="1" applyProtection="1">
      <alignment horizontal="center" wrapText="1"/>
      <protection locked="0"/>
    </xf>
    <xf numFmtId="0" fontId="117" fillId="0" borderId="35" xfId="171" applyFont="1" applyBorder="1" applyAlignment="1" applyProtection="1">
      <alignment horizontal="center" vertical="center" wrapText="1" shrinkToFit="1"/>
      <protection locked="0"/>
    </xf>
    <xf numFmtId="44" fontId="78" fillId="0" borderId="16" xfId="158" applyNumberFormat="1" applyFont="1" applyFill="1" applyBorder="1" applyAlignment="1" applyProtection="1">
      <alignment horizontal="center" vertical="center" wrapText="1"/>
      <protection locked="0"/>
    </xf>
    <xf numFmtId="0" fontId="118" fillId="26" borderId="0" xfId="171" applyFont="1" applyFill="1" applyBorder="1" applyAlignment="1" applyProtection="1">
      <alignment vertical="top"/>
    </xf>
    <xf numFmtId="0" fontId="21" fillId="33" borderId="0" xfId="171" applyFont="1" applyFill="1" applyProtection="1">
      <protection locked="0"/>
    </xf>
    <xf numFmtId="0" fontId="21" fillId="33" borderId="0" xfId="171" applyFont="1" applyFill="1" applyAlignment="1" applyProtection="1">
      <alignment wrapText="1"/>
      <protection locked="0"/>
    </xf>
    <xf numFmtId="0" fontId="21" fillId="33" borderId="0" xfId="171" applyFont="1" applyFill="1" applyBorder="1" applyAlignment="1" applyProtection="1">
      <alignment wrapText="1"/>
      <protection locked="0"/>
    </xf>
    <xf numFmtId="0" fontId="81" fillId="0" borderId="36" xfId="171" applyFont="1" applyFill="1" applyBorder="1" applyAlignment="1" applyProtection="1">
      <alignment vertical="top" wrapText="1"/>
      <protection locked="0"/>
    </xf>
    <xf numFmtId="9" fontId="43" fillId="33" borderId="16" xfId="171" applyNumberFormat="1" applyFont="1" applyFill="1" applyBorder="1" applyAlignment="1" applyProtection="1">
      <alignment horizontal="center" vertical="top" wrapText="1"/>
      <protection locked="0"/>
    </xf>
    <xf numFmtId="9" fontId="43" fillId="33" borderId="66" xfId="171" applyNumberFormat="1" applyFont="1" applyFill="1" applyBorder="1" applyAlignment="1" applyProtection="1">
      <alignment horizontal="center" vertical="top" wrapText="1"/>
      <protection locked="0"/>
    </xf>
    <xf numFmtId="9" fontId="78" fillId="33" borderId="67" xfId="171" applyNumberFormat="1" applyFont="1" applyFill="1" applyBorder="1" applyAlignment="1" applyProtection="1">
      <alignment horizontal="center" vertical="top" wrapText="1"/>
      <protection locked="0"/>
    </xf>
    <xf numFmtId="166" fontId="43" fillId="0" borderId="0" xfId="147" applyNumberFormat="1" applyFont="1" applyBorder="1" applyAlignment="1" applyProtection="1">
      <alignment vertical="center"/>
      <protection locked="0"/>
    </xf>
    <xf numFmtId="9" fontId="43" fillId="0" borderId="40" xfId="171" applyNumberFormat="1" applyFont="1" applyFill="1" applyBorder="1" applyAlignment="1" applyProtection="1">
      <alignment horizontal="center" vertical="center" wrapText="1"/>
      <protection locked="0"/>
    </xf>
    <xf numFmtId="9" fontId="43" fillId="0" borderId="72" xfId="168" applyNumberFormat="1" applyFont="1" applyFill="1" applyBorder="1" applyAlignment="1" applyProtection="1">
      <alignment horizontal="center" vertical="center" wrapText="1"/>
      <protection locked="0"/>
    </xf>
    <xf numFmtId="0" fontId="43" fillId="0" borderId="73" xfId="168" applyFont="1" applyFill="1" applyBorder="1" applyAlignment="1" applyProtection="1">
      <alignment horizontal="center" vertical="top" wrapText="1"/>
      <protection locked="0"/>
    </xf>
    <xf numFmtId="9" fontId="43" fillId="0" borderId="75" xfId="168" applyNumberFormat="1" applyFont="1" applyFill="1" applyBorder="1" applyAlignment="1" applyProtection="1">
      <alignment horizontal="center" vertical="top" wrapText="1"/>
      <protection locked="0"/>
    </xf>
    <xf numFmtId="0" fontId="43" fillId="0" borderId="35" xfId="171" applyFont="1" applyFill="1" applyBorder="1" applyAlignment="1" applyProtection="1">
      <alignment horizontal="center" vertical="center" wrapText="1" shrinkToFit="1"/>
      <protection locked="0"/>
    </xf>
    <xf numFmtId="14" fontId="78" fillId="33" borderId="16" xfId="158" applyNumberFormat="1" applyFont="1" applyFill="1" applyBorder="1" applyAlignment="1" applyProtection="1">
      <alignment horizontal="center" vertical="center" wrapText="1"/>
      <protection locked="0"/>
    </xf>
    <xf numFmtId="0" fontId="54" fillId="32" borderId="0" xfId="475" applyFont="1" applyFill="1" applyBorder="1" applyAlignment="1" applyProtection="1">
      <alignment horizontal="center" vertical="top" wrapText="1"/>
    </xf>
    <xf numFmtId="0" fontId="43" fillId="26" borderId="0" xfId="475" applyFont="1" applyFill="1" applyBorder="1" applyAlignment="1" applyProtection="1">
      <alignment vertical="top" wrapText="1"/>
      <protection locked="0"/>
    </xf>
    <xf numFmtId="0" fontId="43" fillId="26" borderId="0" xfId="475" applyFont="1" applyFill="1" applyBorder="1" applyAlignment="1" applyProtection="1">
      <alignment vertical="top" wrapText="1"/>
    </xf>
    <xf numFmtId="0"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wrapText="1"/>
      <protection locked="0"/>
    </xf>
    <xf numFmtId="0" fontId="43" fillId="26" borderId="0" xfId="475" applyFont="1" applyFill="1" applyBorder="1" applyAlignment="1" applyProtection="1">
      <alignment wrapText="1"/>
    </xf>
    <xf numFmtId="0" fontId="21" fillId="26" borderId="0" xfId="475" applyFont="1" applyFill="1" applyBorder="1" applyProtection="1">
      <protection locked="0"/>
    </xf>
    <xf numFmtId="0" fontId="21" fillId="0" borderId="0" xfId="475" applyProtection="1">
      <protection locked="0"/>
    </xf>
    <xf numFmtId="0" fontId="43" fillId="0" borderId="0" xfId="475" applyFont="1" applyFill="1" applyBorder="1" applyAlignment="1" applyProtection="1">
      <alignment vertical="top" wrapText="1"/>
    </xf>
    <xf numFmtId="0" fontId="43" fillId="0" borderId="0" xfId="475" applyFont="1" applyFill="1" applyBorder="1" applyAlignment="1" applyProtection="1">
      <alignment vertical="top" wrapText="1"/>
      <protection locked="0"/>
    </xf>
    <xf numFmtId="0" fontId="43" fillId="0" borderId="0" xfId="475" applyFont="1" applyBorder="1" applyAlignment="1" applyProtection="1">
      <alignment vertical="top" wrapText="1"/>
    </xf>
    <xf numFmtId="0" fontId="43" fillId="0" borderId="0" xfId="475" applyFont="1" applyBorder="1" applyAlignment="1" applyProtection="1">
      <alignment vertical="top" wrapText="1"/>
      <protection locked="0"/>
    </xf>
    <xf numFmtId="0" fontId="43" fillId="0" borderId="0" xfId="475" applyFont="1" applyBorder="1" applyAlignment="1" applyProtection="1">
      <alignment wrapText="1"/>
      <protection locked="0"/>
    </xf>
    <xf numFmtId="0" fontId="21" fillId="0" borderId="0" xfId="475" applyFont="1" applyBorder="1" applyProtection="1">
      <protection locked="0"/>
    </xf>
    <xf numFmtId="0" fontId="21" fillId="0" borderId="0" xfId="475"/>
    <xf numFmtId="0" fontId="42" fillId="0" borderId="0" xfId="475" applyFont="1" applyFill="1" applyBorder="1" applyAlignment="1" applyProtection="1">
      <alignment vertical="top" wrapText="1"/>
    </xf>
    <xf numFmtId="0" fontId="42" fillId="0" borderId="0" xfId="475" applyFont="1" applyFill="1" applyBorder="1" applyAlignment="1" applyProtection="1">
      <alignment horizontal="left" vertical="top" wrapText="1"/>
    </xf>
    <xf numFmtId="0" fontId="43" fillId="26" borderId="0" xfId="475" applyFont="1" applyFill="1" applyAlignment="1" applyProtection="1">
      <alignment vertical="top" wrapText="1"/>
      <protection locked="0"/>
    </xf>
    <xf numFmtId="0" fontId="43" fillId="0" borderId="0" xfId="475" applyFont="1" applyAlignment="1" applyProtection="1">
      <alignment vertical="top" wrapText="1"/>
      <protection locked="0"/>
    </xf>
    <xf numFmtId="0" fontId="43" fillId="0" borderId="0" xfId="475" applyFont="1" applyAlignment="1" applyProtection="1">
      <alignment wrapText="1"/>
      <protection locked="0"/>
    </xf>
    <xf numFmtId="0" fontId="21" fillId="0" borderId="0" xfId="475" applyFont="1" applyProtection="1">
      <protection locked="0"/>
    </xf>
    <xf numFmtId="0" fontId="21" fillId="26" borderId="0" xfId="475" applyFont="1" applyFill="1" applyProtection="1">
      <protection locked="0"/>
    </xf>
    <xf numFmtId="0" fontId="43" fillId="0" borderId="0" xfId="475" applyFont="1" applyAlignment="1" applyProtection="1">
      <alignment vertical="top" wrapText="1"/>
    </xf>
    <xf numFmtId="0" fontId="43" fillId="26" borderId="0" xfId="475" applyFont="1" applyFill="1" applyAlignment="1" applyProtection="1">
      <alignment vertical="top" wrapText="1"/>
    </xf>
    <xf numFmtId="0" fontId="43" fillId="0" borderId="0" xfId="475" applyFont="1" applyFill="1" applyBorder="1" applyAlignment="1" applyProtection="1">
      <alignment horizontal="left" vertical="top" wrapText="1"/>
      <protection locked="0"/>
    </xf>
    <xf numFmtId="0" fontId="42" fillId="26" borderId="0" xfId="475" applyFont="1" applyFill="1" applyBorder="1" applyAlignment="1" applyProtection="1">
      <alignment horizontal="center" vertical="top" wrapText="1"/>
    </xf>
    <xf numFmtId="0" fontId="42" fillId="26" borderId="0" xfId="475" applyFont="1" applyFill="1" applyBorder="1" applyAlignment="1" applyProtection="1">
      <alignment vertical="top" wrapText="1"/>
      <protection locked="0"/>
    </xf>
    <xf numFmtId="0" fontId="21" fillId="26" borderId="0" xfId="475" applyFont="1" applyFill="1" applyBorder="1" applyAlignment="1" applyProtection="1">
      <alignment vertical="top"/>
      <protection locked="0"/>
    </xf>
    <xf numFmtId="0" fontId="43" fillId="0" borderId="0" xfId="475" applyFont="1" applyBorder="1" applyAlignment="1" applyProtection="1">
      <alignment horizontal="left" vertical="top" wrapText="1"/>
    </xf>
    <xf numFmtId="0" fontId="43" fillId="0" borderId="0" xfId="475" applyFont="1" applyBorder="1" applyProtection="1">
      <protection locked="0"/>
    </xf>
    <xf numFmtId="0" fontId="43" fillId="26" borderId="0" xfId="475" applyFont="1" applyFill="1" applyBorder="1" applyProtection="1">
      <protection locked="0"/>
    </xf>
    <xf numFmtId="9" fontId="43" fillId="26" borderId="0" xfId="475" applyNumberFormat="1" applyFont="1" applyFill="1" applyBorder="1" applyAlignment="1" applyProtection="1">
      <alignment vertical="top" wrapText="1"/>
    </xf>
    <xf numFmtId="0" fontId="43" fillId="26" borderId="0" xfId="475" applyFont="1" applyFill="1" applyBorder="1" applyAlignment="1" applyProtection="1">
      <alignment horizontal="left" vertical="top" wrapText="1"/>
    </xf>
    <xf numFmtId="0" fontId="43" fillId="0" borderId="0" xfId="475" applyFont="1" applyFill="1" applyBorder="1" applyAlignment="1" applyProtection="1">
      <alignment wrapText="1"/>
      <protection locked="0"/>
    </xf>
    <xf numFmtId="0" fontId="43" fillId="0" borderId="0" xfId="475" applyFont="1" applyFill="1" applyBorder="1" applyProtection="1">
      <protection locked="0"/>
    </xf>
    <xf numFmtId="0" fontId="43" fillId="0" borderId="0" xfId="475" applyFont="1" applyFill="1" applyBorder="1" applyAlignment="1" applyProtection="1">
      <alignment horizontal="left" vertical="top" wrapText="1"/>
    </xf>
    <xf numFmtId="0" fontId="42" fillId="0" borderId="0" xfId="475" applyFont="1" applyFill="1" applyBorder="1" applyAlignment="1" applyProtection="1">
      <alignment vertical="top" wrapText="1"/>
      <protection locked="0"/>
    </xf>
    <xf numFmtId="0" fontId="42" fillId="26" borderId="0" xfId="475" applyFont="1" applyFill="1" applyBorder="1" applyAlignment="1" applyProtection="1">
      <alignment vertical="top" wrapText="1"/>
    </xf>
    <xf numFmtId="0" fontId="42" fillId="0" borderId="0" xfId="475" applyFont="1" applyFill="1" applyBorder="1" applyAlignment="1" applyProtection="1">
      <alignment wrapText="1"/>
      <protection locked="0"/>
    </xf>
    <xf numFmtId="0" fontId="23" fillId="0" borderId="0" xfId="475" applyFont="1" applyFill="1" applyBorder="1" applyProtection="1">
      <protection locked="0"/>
    </xf>
    <xf numFmtId="0" fontId="23" fillId="26" borderId="0" xfId="475" applyFont="1" applyFill="1" applyBorder="1" applyProtection="1">
      <protection locked="0"/>
    </xf>
    <xf numFmtId="0" fontId="43" fillId="0" borderId="0" xfId="475" applyFont="1" applyBorder="1" applyAlignment="1" applyProtection="1">
      <alignment vertical="top" wrapText="1" shrinkToFit="1"/>
      <protection locked="0"/>
    </xf>
    <xf numFmtId="0" fontId="43" fillId="0" borderId="13" xfId="475" applyFont="1" applyFill="1" applyBorder="1" applyAlignment="1" applyProtection="1">
      <alignment vertical="top" wrapText="1"/>
      <protection locked="0"/>
    </xf>
    <xf numFmtId="1" fontId="43" fillId="0" borderId="0" xfId="475" applyNumberFormat="1" applyFont="1" applyFill="1" applyBorder="1" applyAlignment="1" applyProtection="1">
      <alignment horizontal="left" vertical="top" wrapText="1"/>
      <protection locked="0"/>
    </xf>
    <xf numFmtId="165" fontId="43" fillId="26" borderId="0" xfId="475" applyNumberFormat="1" applyFont="1" applyFill="1" applyBorder="1" applyAlignment="1" applyProtection="1">
      <alignment vertical="top" wrapText="1"/>
    </xf>
    <xf numFmtId="0" fontId="43" fillId="0" borderId="0" xfId="475" applyFont="1" applyBorder="1" applyAlignment="1" applyProtection="1">
      <alignment wrapText="1"/>
    </xf>
    <xf numFmtId="1" fontId="45" fillId="0" borderId="0" xfId="475" applyNumberFormat="1" applyFont="1" applyFill="1" applyBorder="1" applyAlignment="1" applyProtection="1">
      <alignment vertical="top" wrapText="1"/>
    </xf>
    <xf numFmtId="1" fontId="45" fillId="0" borderId="12" xfId="475" applyNumberFormat="1" applyFont="1" applyFill="1" applyBorder="1" applyAlignment="1" applyProtection="1">
      <alignment vertical="top" wrapText="1"/>
    </xf>
    <xf numFmtId="0" fontId="43" fillId="0" borderId="14" xfId="475" applyFont="1" applyFill="1" applyBorder="1" applyAlignment="1" applyProtection="1">
      <alignment vertical="top" wrapText="1"/>
      <protection locked="0"/>
    </xf>
    <xf numFmtId="0" fontId="43" fillId="0" borderId="0" xfId="475" applyFont="1" applyBorder="1" applyAlignment="1" applyProtection="1">
      <alignment horizontal="left" vertical="top" wrapText="1" shrinkToFit="1"/>
      <protection locked="0"/>
    </xf>
    <xf numFmtId="1" fontId="43" fillId="0" borderId="0" xfId="475" applyNumberFormat="1" applyFont="1" applyFill="1" applyBorder="1" applyAlignment="1" applyProtection="1">
      <alignment horizontal="left" vertical="top" wrapText="1"/>
    </xf>
    <xf numFmtId="0" fontId="43" fillId="0" borderId="13" xfId="475" applyFont="1" applyFill="1" applyBorder="1" applyAlignment="1" applyProtection="1">
      <alignment vertical="top" wrapText="1"/>
    </xf>
    <xf numFmtId="9" fontId="43" fillId="0" borderId="0" xfId="475" applyNumberFormat="1" applyFont="1" applyFill="1" applyBorder="1" applyAlignment="1" applyProtection="1">
      <alignment vertical="top" wrapText="1"/>
      <protection locked="0"/>
    </xf>
    <xf numFmtId="1" fontId="43" fillId="26" borderId="0" xfId="475" applyNumberFormat="1" applyFont="1" applyFill="1" applyBorder="1" applyAlignment="1" applyProtection="1">
      <alignment vertical="top" wrapText="1"/>
    </xf>
    <xf numFmtId="0" fontId="43" fillId="0" borderId="0" xfId="475" applyNumberFormat="1" applyFont="1" applyFill="1" applyBorder="1" applyAlignment="1" applyProtection="1">
      <alignment horizontal="left" vertical="top" wrapText="1"/>
    </xf>
    <xf numFmtId="0" fontId="45" fillId="0" borderId="0" xfId="475" applyFont="1" applyFill="1" applyBorder="1" applyAlignment="1" applyProtection="1">
      <alignment vertical="top" wrapText="1"/>
    </xf>
    <xf numFmtId="0" fontId="42" fillId="0" borderId="13" xfId="475" applyFont="1" applyFill="1" applyBorder="1" applyAlignment="1" applyProtection="1">
      <alignment vertical="top" wrapText="1"/>
      <protection locked="0"/>
    </xf>
    <xf numFmtId="0" fontId="42" fillId="0" borderId="0" xfId="475" applyFont="1" applyBorder="1" applyAlignment="1" applyProtection="1">
      <alignment vertical="top" wrapText="1"/>
      <protection locked="0"/>
    </xf>
    <xf numFmtId="0" fontId="42" fillId="0" borderId="0" xfId="475" applyFont="1" applyBorder="1" applyAlignment="1" applyProtection="1">
      <alignment wrapText="1"/>
      <protection locked="0"/>
    </xf>
    <xf numFmtId="0" fontId="42" fillId="0" borderId="0" xfId="475" applyFont="1" applyBorder="1" applyAlignment="1" applyProtection="1">
      <protection locked="0"/>
    </xf>
    <xf numFmtId="0" fontId="42" fillId="26" borderId="0" xfId="475" applyFont="1" applyFill="1" applyBorder="1" applyAlignment="1" applyProtection="1">
      <protection locked="0"/>
    </xf>
    <xf numFmtId="0" fontId="42" fillId="0" borderId="0" xfId="475" applyFont="1" applyBorder="1" applyProtection="1">
      <protection locked="0"/>
    </xf>
    <xf numFmtId="0" fontId="42" fillId="26" borderId="0" xfId="475" applyFont="1" applyFill="1" applyBorder="1" applyProtection="1">
      <protection locked="0"/>
    </xf>
    <xf numFmtId="9" fontId="43" fillId="0" borderId="0" xfId="475" applyNumberFormat="1" applyFont="1" applyFill="1" applyBorder="1" applyAlignment="1" applyProtection="1">
      <alignment horizontal="left" vertical="top" wrapText="1"/>
    </xf>
    <xf numFmtId="9" fontId="43" fillId="0" borderId="0" xfId="475" applyNumberFormat="1" applyFont="1" applyFill="1" applyBorder="1" applyAlignment="1" applyProtection="1">
      <alignment vertical="top" wrapText="1"/>
    </xf>
    <xf numFmtId="9" fontId="43" fillId="26" borderId="0" xfId="475" applyNumberFormat="1" applyFont="1" applyFill="1" applyBorder="1" applyAlignment="1" applyProtection="1">
      <alignment vertical="top" wrapText="1"/>
      <protection locked="0"/>
    </xf>
    <xf numFmtId="9" fontId="45" fillId="0" borderId="0" xfId="475" applyNumberFormat="1" applyFont="1" applyFill="1" applyBorder="1" applyAlignment="1" applyProtection="1">
      <alignment horizontal="left" vertical="top" wrapText="1"/>
    </xf>
    <xf numFmtId="9" fontId="43" fillId="0" borderId="13" xfId="475" applyNumberFormat="1" applyFont="1" applyFill="1" applyBorder="1" applyAlignment="1" applyProtection="1">
      <alignment vertical="top" wrapText="1"/>
    </xf>
    <xf numFmtId="49" fontId="43" fillId="0" borderId="0" xfId="475" applyNumberFormat="1" applyFont="1" applyBorder="1" applyAlignment="1" applyProtection="1">
      <alignment vertical="top" wrapText="1"/>
      <protection locked="0"/>
    </xf>
    <xf numFmtId="0" fontId="43" fillId="0" borderId="0" xfId="475" applyNumberFormat="1" applyFont="1" applyBorder="1" applyAlignment="1" applyProtection="1">
      <alignment vertical="top" wrapText="1"/>
    </xf>
    <xf numFmtId="9" fontId="43" fillId="0" borderId="0" xfId="475" applyNumberFormat="1" applyFont="1" applyFill="1" applyBorder="1" applyAlignment="1" applyProtection="1">
      <alignment horizontal="left" vertical="top" wrapText="1"/>
      <protection locked="0"/>
    </xf>
    <xf numFmtId="9" fontId="43" fillId="0" borderId="0" xfId="475" applyNumberFormat="1" applyFont="1" applyBorder="1" applyAlignment="1" applyProtection="1">
      <alignment vertical="top" wrapText="1"/>
      <protection locked="0"/>
    </xf>
    <xf numFmtId="9" fontId="48" fillId="0" borderId="0" xfId="475" applyNumberFormat="1" applyFont="1" applyFill="1" applyBorder="1" applyAlignment="1" applyProtection="1">
      <alignment horizontal="left" vertical="top" wrapText="1"/>
    </xf>
    <xf numFmtId="0" fontId="48" fillId="0" borderId="13" xfId="475" applyFont="1" applyFill="1" applyBorder="1" applyAlignment="1" applyProtection="1">
      <alignment vertical="top" wrapText="1"/>
    </xf>
    <xf numFmtId="0" fontId="48" fillId="0" borderId="0" xfId="475" applyFont="1" applyFill="1" applyBorder="1" applyAlignment="1" applyProtection="1">
      <alignment vertical="top" wrapText="1"/>
    </xf>
    <xf numFmtId="0" fontId="48" fillId="0" borderId="0" xfId="475" applyFont="1" applyFill="1" applyBorder="1" applyAlignment="1" applyProtection="1">
      <alignment wrapText="1"/>
    </xf>
    <xf numFmtId="0" fontId="48" fillId="0" borderId="0" xfId="475" applyFont="1" applyFill="1" applyBorder="1" applyProtection="1"/>
    <xf numFmtId="0" fontId="21" fillId="0" borderId="0" xfId="475" applyFill="1"/>
    <xf numFmtId="0" fontId="43" fillId="0" borderId="0" xfId="475" applyFont="1" applyFill="1" applyAlignment="1" applyProtection="1">
      <alignment vertical="top" wrapText="1"/>
      <protection locked="0"/>
    </xf>
    <xf numFmtId="0" fontId="43" fillId="0" borderId="0" xfId="475" applyFont="1" applyProtection="1">
      <protection locked="0"/>
    </xf>
    <xf numFmtId="0" fontId="43" fillId="26" borderId="0" xfId="475" applyFont="1" applyFill="1" applyProtection="1">
      <protection locked="0"/>
    </xf>
    <xf numFmtId="0" fontId="43" fillId="24" borderId="0" xfId="475" applyFont="1" applyFill="1" applyBorder="1" applyAlignment="1" applyProtection="1">
      <alignment horizontal="left" vertical="top" wrapText="1"/>
    </xf>
    <xf numFmtId="0" fontId="21" fillId="0" borderId="0" xfId="475" applyBorder="1"/>
    <xf numFmtId="0" fontId="42" fillId="26" borderId="0" xfId="475" applyFont="1" applyFill="1" applyBorder="1" applyAlignment="1" applyProtection="1">
      <alignment horizontal="left" vertical="top" wrapText="1"/>
    </xf>
    <xf numFmtId="0" fontId="49" fillId="0" borderId="0" xfId="475" applyFont="1" applyAlignment="1" applyProtection="1">
      <alignment vertical="top" wrapText="1"/>
    </xf>
    <xf numFmtId="0" fontId="44" fillId="26" borderId="0" xfId="475" applyFont="1" applyFill="1" applyBorder="1" applyAlignment="1" applyProtection="1">
      <alignment vertical="top" wrapText="1"/>
    </xf>
    <xf numFmtId="16" fontId="78" fillId="0" borderId="23" xfId="158" applyNumberFormat="1" applyFont="1" applyFill="1" applyBorder="1" applyAlignment="1" applyProtection="1">
      <alignment horizontal="center" vertical="center" wrapText="1"/>
      <protection locked="0"/>
    </xf>
    <xf numFmtId="14" fontId="78" fillId="0" borderId="23" xfId="158" applyNumberFormat="1" applyFont="1" applyFill="1" applyBorder="1" applyAlignment="1" applyProtection="1">
      <alignment horizontal="center" vertical="center" wrapText="1"/>
      <protection locked="0"/>
    </xf>
    <xf numFmtId="165" fontId="78" fillId="33" borderId="16" xfId="158" applyNumberFormat="1" applyFont="1" applyFill="1" applyBorder="1" applyAlignment="1" applyProtection="1">
      <alignment horizontal="center" vertical="center" wrapText="1"/>
      <protection locked="0"/>
    </xf>
    <xf numFmtId="0" fontId="78" fillId="33" borderId="16" xfId="171" applyFont="1" applyFill="1" applyBorder="1" applyAlignment="1" applyProtection="1">
      <alignment horizontal="center" vertical="center" wrapText="1" shrinkToFit="1"/>
      <protection locked="0"/>
    </xf>
    <xf numFmtId="165" fontId="78" fillId="0" borderId="35" xfId="171" applyNumberFormat="1" applyFont="1" applyBorder="1" applyAlignment="1" applyProtection="1">
      <alignment horizontal="center" vertical="center" wrapText="1" shrinkToFit="1"/>
      <protection locked="0"/>
    </xf>
    <xf numFmtId="165" fontId="43" fillId="0" borderId="0" xfId="171" applyNumberFormat="1" applyFont="1" applyBorder="1" applyProtection="1">
      <protection locked="0"/>
    </xf>
    <xf numFmtId="0" fontId="50" fillId="0" borderId="16" xfId="80" applyFont="1" applyBorder="1" applyAlignment="1" applyProtection="1">
      <alignment vertical="center" wrapText="1"/>
    </xf>
    <xf numFmtId="1" fontId="78" fillId="0" borderId="16" xfId="171" applyNumberFormat="1" applyFont="1" applyFill="1" applyBorder="1" applyAlignment="1" applyProtection="1">
      <alignment horizontal="center" vertical="center" wrapText="1"/>
      <protection locked="0"/>
    </xf>
    <xf numFmtId="0" fontId="119" fillId="26" borderId="0" xfId="475" applyFont="1" applyFill="1" applyAlignment="1" applyProtection="1">
      <alignment vertical="top" wrapText="1"/>
    </xf>
    <xf numFmtId="0" fontId="21" fillId="26" borderId="0" xfId="475" applyFill="1" applyBorder="1" applyAlignment="1">
      <alignment wrapText="1"/>
    </xf>
    <xf numFmtId="0" fontId="21" fillId="0" borderId="0" xfId="475" applyBorder="1" applyAlignment="1" applyProtection="1">
      <alignment wrapText="1"/>
      <protection locked="0"/>
    </xf>
    <xf numFmtId="0" fontId="42" fillId="26" borderId="0" xfId="475" applyFont="1" applyFill="1" applyBorder="1" applyAlignment="1">
      <alignment horizontal="left" vertical="top" wrapText="1"/>
    </xf>
    <xf numFmtId="0" fontId="42" fillId="0" borderId="0" xfId="475" applyFont="1" applyFill="1" applyBorder="1" applyAlignment="1">
      <alignment horizontal="left" vertical="top" wrapText="1"/>
    </xf>
    <xf numFmtId="0" fontId="49" fillId="0" borderId="0" xfId="475" applyFont="1" applyBorder="1" applyAlignment="1">
      <alignment wrapText="1"/>
    </xf>
    <xf numFmtId="0" fontId="49" fillId="33" borderId="0" xfId="475" applyFont="1" applyFill="1" applyBorder="1" applyAlignment="1" applyProtection="1">
      <alignment wrapText="1"/>
    </xf>
    <xf numFmtId="0" fontId="49" fillId="33" borderId="0" xfId="475" applyFont="1" applyFill="1" applyBorder="1" applyAlignment="1" applyProtection="1">
      <alignment horizontal="center" wrapText="1"/>
    </xf>
    <xf numFmtId="0" fontId="49" fillId="0" borderId="0" xfId="475" applyFont="1" applyBorder="1" applyAlignment="1" applyProtection="1">
      <alignment wrapText="1"/>
      <protection locked="0"/>
    </xf>
    <xf numFmtId="0" fontId="122" fillId="33" borderId="0" xfId="80" applyFont="1" applyFill="1" applyBorder="1" applyAlignment="1" applyProtection="1">
      <protection locked="0"/>
    </xf>
    <xf numFmtId="0" fontId="122" fillId="33" borderId="0" xfId="80" applyFont="1" applyFill="1" applyBorder="1" applyAlignment="1" applyProtection="1">
      <alignment wrapText="1"/>
      <protection locked="0"/>
    </xf>
    <xf numFmtId="0" fontId="21" fillId="0" borderId="0" xfId="475" applyBorder="1" applyAlignment="1">
      <alignment vertical="center"/>
    </xf>
    <xf numFmtId="0" fontId="21" fillId="0" borderId="0" xfId="475" applyBorder="1" applyAlignment="1" applyProtection="1">
      <alignment vertical="center" wrapText="1"/>
      <protection locked="0"/>
    </xf>
    <xf numFmtId="0" fontId="123" fillId="26" borderId="0" xfId="475" applyFont="1" applyFill="1" applyBorder="1" applyAlignment="1" applyProtection="1">
      <alignment wrapText="1"/>
    </xf>
    <xf numFmtId="0" fontId="124" fillId="26" borderId="0" xfId="475" applyFont="1" applyFill="1" applyBorder="1" applyAlignment="1" applyProtection="1">
      <alignment wrapText="1"/>
      <protection locked="0"/>
    </xf>
    <xf numFmtId="0" fontId="49" fillId="26" borderId="0" xfId="475" applyFont="1" applyFill="1" applyBorder="1" applyAlignment="1" applyProtection="1">
      <alignment horizontal="left" vertical="top" wrapText="1"/>
    </xf>
    <xf numFmtId="0" fontId="49" fillId="26" borderId="0" xfId="475" applyFont="1" applyFill="1" applyBorder="1" applyAlignment="1">
      <alignment horizontal="left" vertical="top" wrapText="1"/>
    </xf>
    <xf numFmtId="0" fontId="125" fillId="26" borderId="0" xfId="80" applyFont="1" applyFill="1" applyBorder="1" applyAlignment="1" applyProtection="1">
      <alignment vertical="center" wrapText="1"/>
    </xf>
    <xf numFmtId="0" fontId="78" fillId="24" borderId="21" xfId="171" applyFont="1" applyFill="1" applyBorder="1" applyAlignment="1">
      <alignment horizontal="left" wrapText="1"/>
    </xf>
    <xf numFmtId="0" fontId="21" fillId="0" borderId="0" xfId="0" applyFont="1" applyAlignment="1">
      <alignment wrapText="1"/>
    </xf>
    <xf numFmtId="0" fontId="51" fillId="0" borderId="0" xfId="0" applyFont="1" applyBorder="1" applyAlignment="1"/>
    <xf numFmtId="0" fontId="52" fillId="0" borderId="0" xfId="0" applyFont="1" applyBorder="1" applyAlignment="1"/>
    <xf numFmtId="0" fontId="21"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51" fillId="0" borderId="0" xfId="0" applyFont="1" applyBorder="1"/>
    <xf numFmtId="0" fontId="71" fillId="24" borderId="46" xfId="171" applyFont="1" applyFill="1" applyBorder="1" applyAlignment="1" applyProtection="1">
      <alignment vertical="top" wrapText="1"/>
    </xf>
    <xf numFmtId="1" fontId="71" fillId="24" borderId="48" xfId="171" applyNumberFormat="1" applyFont="1" applyFill="1" applyBorder="1" applyAlignment="1" applyProtection="1">
      <alignment vertical="top" wrapText="1"/>
    </xf>
    <xf numFmtId="1" fontId="71" fillId="24" borderId="27" xfId="171" applyNumberFormat="1" applyFont="1" applyFill="1" applyBorder="1" applyAlignment="1" applyProtection="1">
      <alignment vertical="top" wrapText="1"/>
    </xf>
    <xf numFmtId="1" fontId="71" fillId="24" borderId="43" xfId="171" applyNumberFormat="1" applyFont="1" applyFill="1" applyBorder="1" applyAlignment="1" applyProtection="1">
      <alignment vertical="top" wrapText="1"/>
    </xf>
    <xf numFmtId="1" fontId="71" fillId="24" borderId="40" xfId="171" applyNumberFormat="1" applyFont="1" applyFill="1" applyBorder="1" applyAlignment="1" applyProtection="1">
      <alignment vertical="top" wrapText="1"/>
    </xf>
    <xf numFmtId="0" fontId="43" fillId="24" borderId="33" xfId="171" applyFont="1" applyFill="1" applyBorder="1" applyAlignment="1" applyProtection="1">
      <alignment vertical="top" wrapText="1"/>
    </xf>
    <xf numFmtId="0" fontId="43" fillId="34" borderId="18" xfId="171" applyFont="1" applyFill="1" applyBorder="1" applyAlignment="1" applyProtection="1">
      <alignment vertical="top" wrapText="1"/>
    </xf>
    <xf numFmtId="0" fontId="75" fillId="25" borderId="61" xfId="171" applyFont="1" applyFill="1" applyBorder="1" applyAlignment="1" applyProtection="1">
      <alignment horizontal="left" vertical="top" wrapText="1"/>
    </xf>
    <xf numFmtId="0" fontId="50" fillId="33" borderId="0" xfId="80" applyFont="1" applyFill="1" applyBorder="1" applyAlignment="1" applyProtection="1">
      <alignment horizontal="left" vertical="center" wrapText="1"/>
    </xf>
    <xf numFmtId="0" fontId="74" fillId="0" borderId="0" xfId="171" applyFont="1" applyBorder="1" applyProtection="1"/>
    <xf numFmtId="0" fontId="74" fillId="26" borderId="0" xfId="171" applyFont="1" applyFill="1" applyBorder="1" applyAlignment="1" applyProtection="1">
      <alignment horizontal="center"/>
    </xf>
    <xf numFmtId="0" fontId="74" fillId="26" borderId="0" xfId="171" applyFont="1" applyFill="1" applyBorder="1" applyAlignment="1" applyProtection="1">
      <alignment horizontal="left"/>
    </xf>
    <xf numFmtId="0" fontId="74" fillId="26" borderId="0" xfId="171" applyFont="1" applyFill="1" applyBorder="1" applyProtection="1"/>
    <xf numFmtId="0" fontId="75" fillId="26" borderId="0" xfId="171" applyFont="1" applyFill="1" applyBorder="1" applyAlignment="1" applyProtection="1">
      <alignment vertical="top" wrapText="1"/>
    </xf>
    <xf numFmtId="0" fontId="23" fillId="33" borderId="0" xfId="0" applyFont="1" applyFill="1" applyBorder="1" applyAlignment="1">
      <alignment vertical="center" wrapText="1"/>
    </xf>
    <xf numFmtId="0" fontId="50" fillId="33" borderId="0" xfId="80" applyFont="1" applyFill="1" applyBorder="1" applyAlignment="1" applyProtection="1">
      <alignment vertical="center" wrapText="1"/>
    </xf>
    <xf numFmtId="0" fontId="0" fillId="33" borderId="0" xfId="0" applyFill="1" applyBorder="1" applyAlignment="1">
      <alignment vertical="center"/>
    </xf>
    <xf numFmtId="0" fontId="21" fillId="33" borderId="0" xfId="0" applyFont="1" applyFill="1" applyBorder="1" applyAlignment="1">
      <alignment vertical="center"/>
    </xf>
    <xf numFmtId="0" fontId="50" fillId="33" borderId="18" xfId="80" applyFont="1" applyFill="1" applyBorder="1" applyAlignment="1" applyProtection="1">
      <alignment vertical="center"/>
    </xf>
    <xf numFmtId="0" fontId="43" fillId="33" borderId="0" xfId="0" applyFont="1" applyFill="1" applyBorder="1" applyAlignment="1" applyProtection="1">
      <alignment vertical="top" wrapText="1"/>
    </xf>
    <xf numFmtId="0" fontId="21" fillId="33" borderId="0" xfId="0" applyFont="1" applyFill="1" applyAlignment="1">
      <alignment wrapText="1"/>
    </xf>
    <xf numFmtId="0" fontId="21" fillId="0" borderId="0" xfId="475" applyBorder="1" applyAlignment="1">
      <alignment wrapText="1"/>
    </xf>
    <xf numFmtId="0" fontId="125" fillId="26" borderId="0" xfId="80" applyFont="1" applyFill="1" applyBorder="1" applyAlignment="1" applyProtection="1">
      <alignment horizontal="center" vertical="center" wrapText="1"/>
    </xf>
    <xf numFmtId="0" fontId="49" fillId="33" borderId="0" xfId="475" applyFont="1" applyFill="1" applyBorder="1" applyAlignment="1" applyProtection="1">
      <alignment horizontal="left" wrapText="1"/>
    </xf>
    <xf numFmtId="0" fontId="21" fillId="0" borderId="0" xfId="475" applyFont="1" applyBorder="1" applyAlignment="1">
      <alignment wrapText="1"/>
    </xf>
    <xf numFmtId="0" fontId="21" fillId="26" borderId="0" xfId="475" applyFill="1" applyBorder="1" applyAlignment="1">
      <alignment horizontal="left" wrapText="1"/>
    </xf>
    <xf numFmtId="0" fontId="21" fillId="0" borderId="0" xfId="475" applyBorder="1" applyAlignment="1">
      <alignment horizontal="left" wrapText="1"/>
    </xf>
    <xf numFmtId="0" fontId="49" fillId="33" borderId="0" xfId="475" applyFont="1" applyFill="1" applyBorder="1" applyAlignment="1">
      <alignment vertical="top"/>
    </xf>
    <xf numFmtId="0" fontId="49" fillId="33" borderId="0" xfId="475" applyFont="1" applyFill="1" applyBorder="1" applyAlignment="1">
      <alignment vertical="top" wrapText="1"/>
    </xf>
    <xf numFmtId="0" fontId="133" fillId="33" borderId="0" xfId="475" applyFont="1" applyFill="1" applyAlignment="1">
      <alignment vertical="center"/>
    </xf>
    <xf numFmtId="0" fontId="44" fillId="26" borderId="0" xfId="475" applyFont="1" applyFill="1" applyBorder="1" applyAlignment="1">
      <alignment vertical="top"/>
    </xf>
    <xf numFmtId="0" fontId="24" fillId="33" borderId="0" xfId="80" applyFill="1" applyBorder="1" applyAlignment="1" applyProtection="1">
      <protection locked="0"/>
    </xf>
    <xf numFmtId="0" fontId="43" fillId="26" borderId="0" xfId="108" applyNumberFormat="1" applyFont="1" applyFill="1" applyBorder="1" applyAlignment="1" applyProtection="1">
      <alignment vertical="top"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42" fillId="26" borderId="0" xfId="171" applyFont="1" applyFill="1" applyBorder="1" applyAlignment="1" applyProtection="1">
      <alignment horizontal="left" vertical="top" wrapText="1"/>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65" fontId="106" fillId="24" borderId="22" xfId="158" applyNumberFormat="1" applyFont="1" applyFill="1" applyBorder="1" applyAlignment="1" applyProtection="1">
      <alignment vertical="top" wrapText="1"/>
    </xf>
    <xf numFmtId="0" fontId="78" fillId="0" borderId="16" xfId="171" applyFont="1" applyBorder="1" applyAlignment="1" applyProtection="1">
      <alignment horizontal="left" vertical="top" wrapText="1" shrinkToFit="1"/>
      <protection locked="0"/>
    </xf>
    <xf numFmtId="0" fontId="136" fillId="0" borderId="16" xfId="475" applyFont="1" applyBorder="1" applyAlignment="1">
      <alignment wrapText="1"/>
    </xf>
    <xf numFmtId="165" fontId="106" fillId="24" borderId="16" xfId="158" applyNumberFormat="1" applyFont="1" applyFill="1" applyBorder="1" applyAlignment="1" applyProtection="1">
      <alignment vertical="top" wrapText="1"/>
    </xf>
    <xf numFmtId="9" fontId="75" fillId="24" borderId="11" xfId="183" applyFont="1" applyFill="1" applyBorder="1" applyAlignment="1" applyProtection="1">
      <alignment vertical="top" wrapText="1"/>
    </xf>
    <xf numFmtId="9" fontId="78" fillId="0" borderId="40" xfId="171" applyNumberFormat="1" applyFont="1" applyFill="1" applyBorder="1" applyAlignment="1" applyProtection="1">
      <alignment horizontal="center" vertical="top" wrapText="1"/>
      <protection locked="0"/>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9" fontId="43" fillId="0" borderId="40" xfId="171" applyNumberFormat="1" applyFont="1" applyFill="1" applyBorder="1" applyAlignment="1" applyProtection="1">
      <alignment horizontal="center" vertical="top" wrapText="1"/>
      <protection locked="0"/>
    </xf>
    <xf numFmtId="0" fontId="0" fillId="0" borderId="16" xfId="0" applyBorder="1"/>
    <xf numFmtId="0" fontId="0" fillId="0" borderId="22" xfId="0" applyBorder="1"/>
    <xf numFmtId="0" fontId="23" fillId="0" borderId="0" xfId="0" applyFont="1" applyBorder="1" applyAlignment="1"/>
    <xf numFmtId="0" fontId="21" fillId="0" borderId="0" xfId="0" applyFont="1"/>
    <xf numFmtId="165" fontId="21" fillId="0" borderId="0" xfId="52" applyNumberFormat="1" applyFont="1" applyBorder="1"/>
    <xf numFmtId="9" fontId="21" fillId="0" borderId="0" xfId="108" applyFont="1" applyBorder="1"/>
    <xf numFmtId="0" fontId="21" fillId="0" borderId="0" xfId="0" applyFont="1" applyFill="1" applyBorder="1"/>
    <xf numFmtId="0" fontId="0" fillId="34" borderId="22" xfId="0" applyFill="1" applyBorder="1"/>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9" fontId="78" fillId="0" borderId="16"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71" xfId="168"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 fontId="78" fillId="0" borderId="35" xfId="171" applyNumberFormat="1" applyFont="1" applyFill="1" applyBorder="1" applyAlignment="1" applyProtection="1">
      <alignment horizontal="left" vertical="center" wrapText="1"/>
      <protection locked="0"/>
    </xf>
    <xf numFmtId="9" fontId="78" fillId="0" borderId="11" xfId="171" applyNumberFormat="1" applyFont="1" applyFill="1" applyBorder="1" applyAlignment="1" applyProtection="1">
      <alignment vertical="top" wrapText="1"/>
      <protection locked="0"/>
    </xf>
    <xf numFmtId="9" fontId="43" fillId="0" borderId="16" xfId="475" applyNumberFormat="1" applyFont="1" applyFill="1" applyBorder="1" applyAlignment="1" applyProtection="1">
      <alignment horizontal="center" vertical="center" wrapText="1"/>
      <protection locked="0"/>
    </xf>
    <xf numFmtId="9" fontId="43" fillId="0" borderId="16" xfId="475" applyNumberFormat="1" applyFont="1" applyFill="1" applyBorder="1" applyAlignment="1" applyProtection="1">
      <alignment horizontal="center" vertical="top" wrapText="1"/>
      <protection locked="0"/>
    </xf>
    <xf numFmtId="9" fontId="43" fillId="0" borderId="35" xfId="475" applyNumberFormat="1" applyFont="1" applyFill="1" applyBorder="1" applyAlignment="1" applyProtection="1">
      <alignment horizontal="center" vertical="top" wrapText="1"/>
      <protection locked="0"/>
    </xf>
    <xf numFmtId="0" fontId="21" fillId="0" borderId="0" xfId="475" applyFont="1" applyFill="1" applyProtection="1">
      <protection locked="0"/>
    </xf>
    <xf numFmtId="0" fontId="21" fillId="0" borderId="0" xfId="475" applyFont="1" applyFill="1" applyAlignment="1" applyProtection="1">
      <alignment wrapText="1"/>
      <protection locked="0"/>
    </xf>
    <xf numFmtId="9" fontId="78" fillId="33" borderId="40" xfId="171" applyNumberFormat="1" applyFont="1" applyFill="1" applyBorder="1" applyAlignment="1" applyProtection="1">
      <alignment horizontal="center" vertical="top" wrapText="1"/>
      <protection locked="0"/>
    </xf>
    <xf numFmtId="0" fontId="21" fillId="0" borderId="0" xfId="475" applyFill="1" applyProtection="1">
      <protection locked="0"/>
    </xf>
    <xf numFmtId="0" fontId="21" fillId="0" borderId="0" xfId="475" applyBorder="1" applyProtection="1">
      <protection locked="0"/>
    </xf>
    <xf numFmtId="0" fontId="140" fillId="0" borderId="0" xfId="475" applyFont="1" applyAlignment="1">
      <alignment vertical="center"/>
    </xf>
    <xf numFmtId="0" fontId="117" fillId="0" borderId="16" xfId="171" applyFont="1" applyBorder="1" applyAlignment="1" applyProtection="1">
      <alignment horizontal="center" vertical="center" wrapText="1" shrinkToFit="1"/>
      <protection locked="0"/>
    </xf>
    <xf numFmtId="0" fontId="43" fillId="0" borderId="35" xfId="475" applyFont="1" applyBorder="1" applyAlignment="1" applyProtection="1">
      <alignment horizontal="center" vertical="center" wrapText="1" shrinkToFit="1"/>
      <protection locked="0"/>
    </xf>
    <xf numFmtId="0" fontId="43" fillId="0" borderId="17" xfId="475" applyFont="1" applyFill="1" applyBorder="1" applyAlignment="1" applyProtection="1">
      <alignment horizontal="center" vertical="top" wrapText="1"/>
      <protection locked="0"/>
    </xf>
    <xf numFmtId="14" fontId="78" fillId="0" borderId="16" xfId="158" applyNumberFormat="1" applyFont="1" applyFill="1" applyBorder="1" applyAlignment="1" applyProtection="1">
      <alignment horizontal="center" vertical="center" wrapText="1"/>
      <protection locked="0"/>
    </xf>
    <xf numFmtId="0" fontId="43" fillId="0" borderId="35" xfId="171" applyFont="1" applyBorder="1" applyAlignment="1" applyProtection="1">
      <alignment wrapText="1"/>
      <protection locked="0"/>
    </xf>
    <xf numFmtId="0" fontId="78" fillId="34" borderId="33" xfId="171" applyFont="1" applyFill="1" applyBorder="1" applyAlignment="1" applyProtection="1">
      <alignment vertical="top" wrapText="1"/>
    </xf>
    <xf numFmtId="0" fontId="78" fillId="34" borderId="34" xfId="171" applyFont="1" applyFill="1" applyBorder="1" applyAlignment="1" applyProtection="1">
      <alignment vertical="top" wrapText="1"/>
    </xf>
    <xf numFmtId="0" fontId="78" fillId="34" borderId="26" xfId="171" applyFont="1" applyFill="1" applyBorder="1" applyAlignment="1" applyProtection="1">
      <alignment vertical="top" wrapText="1"/>
    </xf>
    <xf numFmtId="0" fontId="78" fillId="34" borderId="29" xfId="171" applyFont="1" applyFill="1" applyBorder="1" applyAlignment="1" applyProtection="1">
      <alignment vertical="top" wrapText="1"/>
    </xf>
    <xf numFmtId="0" fontId="78" fillId="34" borderId="11" xfId="171" applyFont="1" applyFill="1" applyBorder="1" applyAlignment="1" applyProtection="1">
      <alignment vertical="top" wrapText="1"/>
    </xf>
    <xf numFmtId="0" fontId="78" fillId="0" borderId="36" xfId="171" applyFont="1" applyFill="1" applyBorder="1" applyAlignment="1" applyProtection="1">
      <alignment horizontal="center" vertical="top" wrapText="1"/>
      <protection locked="0"/>
    </xf>
    <xf numFmtId="1" fontId="78" fillId="24" borderId="11" xfId="171" applyNumberFormat="1" applyFont="1" applyFill="1" applyBorder="1" applyAlignment="1" applyProtection="1">
      <alignment vertical="top" wrapText="1"/>
    </xf>
    <xf numFmtId="1" fontId="78" fillId="24" borderId="35" xfId="171" applyNumberFormat="1" applyFont="1" applyFill="1" applyBorder="1" applyAlignment="1" applyProtection="1">
      <alignment vertical="top" wrapText="1"/>
    </xf>
    <xf numFmtId="165" fontId="78" fillId="0" borderId="16" xfId="158" applyNumberFormat="1" applyFont="1" applyFill="1" applyBorder="1" applyAlignment="1" applyProtection="1">
      <alignment horizontal="left" vertical="top" wrapText="1"/>
      <protection locked="0"/>
    </xf>
    <xf numFmtId="49" fontId="78" fillId="0" borderId="16" xfId="158" applyNumberFormat="1" applyFont="1" applyFill="1" applyBorder="1" applyAlignment="1" applyProtection="1">
      <alignment horizontal="center" vertical="top" wrapText="1"/>
      <protection locked="0"/>
    </xf>
    <xf numFmtId="0" fontId="78" fillId="0" borderId="35" xfId="171" applyFont="1" applyBorder="1" applyAlignment="1" applyProtection="1">
      <alignment horizontal="left" vertical="top" wrapText="1" shrinkToFit="1"/>
      <protection locked="0"/>
    </xf>
    <xf numFmtId="0" fontId="78" fillId="0" borderId="16" xfId="171" applyFont="1" applyFill="1" applyBorder="1" applyAlignment="1" applyProtection="1">
      <alignment horizontal="center" vertical="top" wrapText="1" shrinkToFit="1"/>
      <protection locked="0"/>
    </xf>
    <xf numFmtId="0" fontId="78" fillId="0" borderId="35" xfId="171" applyFont="1" applyFill="1" applyBorder="1" applyAlignment="1" applyProtection="1">
      <alignment horizontal="left" vertical="top" wrapText="1" shrinkToFit="1"/>
      <protection locked="0"/>
    </xf>
    <xf numFmtId="9" fontId="78" fillId="0" borderId="35" xfId="171" applyNumberFormat="1" applyFont="1" applyFill="1" applyBorder="1" applyAlignment="1" applyProtection="1">
      <alignment horizontal="left" vertical="top" wrapText="1"/>
      <protection locked="0"/>
    </xf>
    <xf numFmtId="0" fontId="78" fillId="0" borderId="16" xfId="171" applyFont="1" applyFill="1" applyBorder="1" applyAlignment="1" applyProtection="1">
      <alignment horizontal="left" vertical="top" wrapText="1" shrinkToFit="1"/>
      <protection locked="0"/>
    </xf>
    <xf numFmtId="0" fontId="78" fillId="0" borderId="35" xfId="171" applyFont="1" applyBorder="1" applyAlignment="1" applyProtection="1">
      <alignment vertical="center" wrapText="1" shrinkToFit="1"/>
      <protection locked="0"/>
    </xf>
    <xf numFmtId="165" fontId="78" fillId="33" borderId="16" xfId="158" applyNumberFormat="1" applyFont="1" applyFill="1" applyBorder="1" applyAlignment="1" applyProtection="1">
      <alignment horizontal="left" vertical="top" wrapText="1"/>
      <protection locked="0"/>
    </xf>
    <xf numFmtId="1" fontId="78" fillId="0" borderId="10" xfId="171" applyNumberFormat="1" applyFont="1" applyFill="1" applyBorder="1" applyAlignment="1" applyProtection="1">
      <alignment horizontal="left" vertical="top" wrapText="1"/>
      <protection locked="0"/>
    </xf>
    <xf numFmtId="9" fontId="78" fillId="33" borderId="24" xfId="171" applyNumberFormat="1" applyFont="1" applyFill="1" applyBorder="1" applyAlignment="1" applyProtection="1">
      <alignment horizontal="center" vertical="center" wrapText="1"/>
      <protection locked="0"/>
    </xf>
    <xf numFmtId="0" fontId="78" fillId="33" borderId="23" xfId="158" applyNumberFormat="1" applyFont="1" applyFill="1" applyBorder="1" applyAlignment="1" applyProtection="1">
      <alignment horizontal="center" vertical="center" wrapText="1"/>
      <protection locked="0"/>
    </xf>
    <xf numFmtId="1" fontId="78" fillId="33" borderId="10"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left" vertical="top" wrapText="1"/>
      <protection locked="0"/>
    </xf>
    <xf numFmtId="1" fontId="78" fillId="33" borderId="35" xfId="171" applyNumberFormat="1" applyFont="1" applyFill="1" applyBorder="1" applyAlignment="1" applyProtection="1">
      <alignment horizontal="center" vertical="center" wrapText="1"/>
      <protection locked="0"/>
    </xf>
    <xf numFmtId="9" fontId="75" fillId="24" borderId="11" xfId="183" applyNumberFormat="1" applyFont="1" applyFill="1" applyBorder="1" applyAlignment="1" applyProtection="1">
      <alignment horizontal="left" vertical="top" wrapText="1"/>
    </xf>
    <xf numFmtId="9" fontId="75" fillId="24" borderId="11" xfId="1256" applyFont="1" applyFill="1" applyBorder="1" applyAlignment="1" applyProtection="1">
      <alignment vertical="top" wrapText="1"/>
    </xf>
    <xf numFmtId="9" fontId="78" fillId="0" borderId="32" xfId="171" applyNumberFormat="1" applyFont="1" applyFill="1" applyBorder="1" applyAlignment="1" applyProtection="1">
      <alignment horizontal="left" vertical="top" wrapText="1"/>
      <protection locked="0"/>
    </xf>
    <xf numFmtId="9" fontId="78" fillId="34" borderId="0" xfId="171" applyNumberFormat="1" applyFont="1" applyFill="1" applyBorder="1" applyAlignment="1" applyProtection="1">
      <alignment vertical="top" wrapText="1"/>
    </xf>
    <xf numFmtId="9" fontId="78" fillId="34" borderId="13" xfId="171" applyNumberFormat="1" applyFont="1" applyFill="1" applyBorder="1" applyAlignment="1" applyProtection="1">
      <alignment vertical="top" wrapText="1"/>
    </xf>
    <xf numFmtId="0" fontId="71" fillId="34" borderId="27" xfId="171" applyFont="1" applyFill="1" applyBorder="1" applyAlignment="1" applyProtection="1">
      <alignment horizontal="center" vertical="top" wrapText="1"/>
    </xf>
    <xf numFmtId="0" fontId="78" fillId="0" borderId="28" xfId="171" applyFont="1" applyFill="1" applyBorder="1" applyAlignment="1" applyProtection="1">
      <alignment vertical="top" wrapText="1"/>
    </xf>
    <xf numFmtId="9" fontId="78" fillId="0" borderId="40" xfId="171" applyNumberFormat="1" applyFont="1" applyFill="1" applyBorder="1" applyAlignment="1" applyProtection="1">
      <alignment horizontal="left" vertical="top" wrapText="1"/>
      <protection locked="0"/>
    </xf>
    <xf numFmtId="9" fontId="43" fillId="0" borderId="35" xfId="171" applyNumberFormat="1" applyFont="1" applyFill="1" applyBorder="1" applyAlignment="1" applyProtection="1">
      <alignment horizontal="left" vertical="top" wrapText="1"/>
      <protection locked="0"/>
    </xf>
    <xf numFmtId="0" fontId="43" fillId="34" borderId="33" xfId="171" applyFont="1" applyFill="1" applyBorder="1" applyProtection="1"/>
    <xf numFmtId="0" fontId="43" fillId="34" borderId="37" xfId="171" applyFont="1" applyFill="1" applyBorder="1" applyAlignment="1" applyProtection="1">
      <alignment vertical="top" wrapText="1"/>
    </xf>
    <xf numFmtId="0" fontId="43" fillId="34" borderId="29" xfId="171" applyFont="1" applyFill="1" applyBorder="1" applyAlignment="1" applyProtection="1">
      <alignment vertical="top" wrapText="1"/>
    </xf>
    <xf numFmtId="0" fontId="43" fillId="34" borderId="34" xfId="171" applyFont="1" applyFill="1" applyBorder="1" applyAlignment="1" applyProtection="1">
      <alignment vertical="top" wrapText="1"/>
    </xf>
    <xf numFmtId="0" fontId="43" fillId="34" borderId="30" xfId="171" applyFont="1" applyFill="1" applyBorder="1" applyAlignment="1" applyProtection="1">
      <alignment vertical="top" wrapText="1"/>
    </xf>
    <xf numFmtId="0" fontId="78" fillId="34" borderId="24" xfId="171" applyFont="1" applyFill="1" applyBorder="1" applyAlignment="1" applyProtection="1">
      <alignment vertical="top" wrapText="1"/>
    </xf>
    <xf numFmtId="0" fontId="78" fillId="34" borderId="21" xfId="171" applyFont="1" applyFill="1" applyBorder="1" applyAlignment="1" applyProtection="1">
      <alignment vertical="top" wrapText="1"/>
    </xf>
    <xf numFmtId="0" fontId="78" fillId="34" borderId="29" xfId="171" applyFont="1" applyFill="1" applyBorder="1" applyProtection="1"/>
    <xf numFmtId="0" fontId="78" fillId="34" borderId="24" xfId="171" applyFont="1" applyFill="1" applyBorder="1" applyAlignment="1" applyProtection="1">
      <alignment horizontal="left" vertical="top" wrapText="1"/>
    </xf>
    <xf numFmtId="0" fontId="75" fillId="40" borderId="31" xfId="171" applyFont="1" applyFill="1" applyBorder="1" applyAlignment="1" applyProtection="1">
      <alignment vertical="top" wrapText="1"/>
    </xf>
    <xf numFmtId="165" fontId="47" fillId="24" borderId="22" xfId="158" applyNumberFormat="1" applyFont="1" applyFill="1" applyBorder="1" applyAlignment="1" applyProtection="1">
      <alignment vertical="top" wrapText="1"/>
    </xf>
    <xf numFmtId="165" fontId="47" fillId="24" borderId="16" xfId="158" applyNumberFormat="1" applyFont="1" applyFill="1" applyBorder="1" applyAlignment="1" applyProtection="1">
      <alignment vertical="top" wrapText="1"/>
    </xf>
    <xf numFmtId="165" fontId="117" fillId="0" borderId="16" xfId="158"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top" wrapText="1"/>
      <protection locked="0"/>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0" fontId="43" fillId="0" borderId="17" xfId="171" applyFont="1" applyFill="1" applyBorder="1" applyAlignment="1" applyProtection="1">
      <alignment horizontal="center" vertical="top" wrapText="1"/>
      <protection locked="0"/>
    </xf>
    <xf numFmtId="9" fontId="43" fillId="0" borderId="38"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11" xfId="171" applyNumberFormat="1" applyFont="1" applyFill="1" applyBorder="1" applyAlignment="1" applyProtection="1">
      <alignment vertical="top" wrapText="1"/>
      <protection locked="0"/>
    </xf>
    <xf numFmtId="0" fontId="78" fillId="24" borderId="30" xfId="171" applyFont="1" applyFill="1" applyBorder="1" applyAlignment="1" applyProtection="1">
      <alignment horizontal="left" vertical="top" wrapText="1"/>
    </xf>
    <xf numFmtId="9" fontId="43" fillId="0" borderId="16" xfId="0" applyNumberFormat="1" applyFont="1" applyFill="1" applyBorder="1" applyAlignment="1" applyProtection="1">
      <alignment horizontal="center" vertical="center" wrapText="1"/>
      <protection locked="0"/>
    </xf>
    <xf numFmtId="9" fontId="43" fillId="0" borderId="20" xfId="0" applyNumberFormat="1" applyFont="1" applyFill="1" applyBorder="1" applyAlignment="1" applyProtection="1">
      <alignment horizontal="center" vertical="top" wrapText="1"/>
      <protection locked="0"/>
    </xf>
    <xf numFmtId="0" fontId="43" fillId="0" borderId="17" xfId="0" applyFont="1" applyFill="1" applyBorder="1" applyAlignment="1" applyProtection="1">
      <alignment horizontal="center" vertical="top" wrapText="1"/>
      <protection locked="0"/>
    </xf>
    <xf numFmtId="9" fontId="43" fillId="0" borderId="16" xfId="168"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left" vertical="top" wrapText="1"/>
      <protection locked="0"/>
    </xf>
    <xf numFmtId="165" fontId="78" fillId="0" borderId="0" xfId="2063" applyNumberFormat="1" applyFont="1"/>
    <xf numFmtId="44" fontId="0" fillId="0" borderId="0" xfId="2063" applyNumberFormat="1" applyFont="1"/>
    <xf numFmtId="165" fontId="75" fillId="24" borderId="22" xfId="158" applyNumberFormat="1" applyFont="1" applyFill="1" applyBorder="1" applyAlignment="1" applyProtection="1">
      <alignment vertical="top" wrapText="1"/>
    </xf>
    <xf numFmtId="165" fontId="75" fillId="24" borderId="16" xfId="158" applyNumberFormat="1" applyFont="1" applyFill="1" applyBorder="1" applyAlignment="1" applyProtection="1">
      <alignment vertical="top" wrapText="1"/>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top" wrapText="1"/>
      <protection locked="0"/>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43"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33" borderId="17" xfId="171" applyFont="1" applyFill="1" applyBorder="1" applyAlignment="1" applyProtection="1">
      <alignment horizontal="center" vertical="top" wrapText="1"/>
      <protection locked="0"/>
    </xf>
    <xf numFmtId="0" fontId="23" fillId="0" borderId="79" xfId="0" applyFont="1" applyBorder="1" applyAlignment="1">
      <alignment horizontal="right" wrapText="1"/>
    </xf>
    <xf numFmtId="0" fontId="23" fillId="0" borderId="80" xfId="0" applyFont="1" applyBorder="1" applyAlignment="1">
      <alignment horizontal="right" wrapText="1"/>
    </xf>
    <xf numFmtId="0" fontId="23" fillId="0" borderId="80" xfId="0" applyFont="1" applyBorder="1" applyAlignment="1">
      <alignment horizontal="right"/>
    </xf>
    <xf numFmtId="0" fontId="23" fillId="0" borderId="81" xfId="0" applyFont="1" applyBorder="1" applyAlignment="1">
      <alignment horizontal="right"/>
    </xf>
    <xf numFmtId="0" fontId="128" fillId="0" borderId="0" xfId="171" applyFont="1" applyBorder="1" applyAlignment="1" applyProtection="1">
      <alignment vertical="top"/>
    </xf>
    <xf numFmtId="0" fontId="129" fillId="0" borderId="0" xfId="475" applyFont="1" applyBorder="1" applyAlignment="1" applyProtection="1">
      <alignment wrapText="1"/>
      <protection locked="0"/>
    </xf>
    <xf numFmtId="0" fontId="58" fillId="26" borderId="0" xfId="475" applyFont="1" applyFill="1" applyAlignment="1" applyProtection="1">
      <alignment vertical="top" wrapText="1"/>
    </xf>
    <xf numFmtId="0" fontId="74" fillId="33" borderId="35" xfId="171" applyFont="1" applyFill="1" applyBorder="1" applyAlignment="1" applyProtection="1">
      <alignment horizontal="center" vertical="center" wrapText="1" shrinkToFit="1"/>
      <protection locked="0"/>
    </xf>
    <xf numFmtId="1" fontId="78" fillId="33" borderId="10" xfId="171" applyNumberFormat="1" applyFont="1" applyFill="1" applyBorder="1" applyAlignment="1" applyProtection="1">
      <alignment horizontal="center" vertical="center" wrapText="1"/>
      <protection locked="0"/>
    </xf>
    <xf numFmtId="0" fontId="78" fillId="24" borderId="21" xfId="171" applyFont="1" applyFill="1" applyBorder="1" applyAlignment="1">
      <alignment vertical="top" wrapText="1"/>
    </xf>
    <xf numFmtId="9" fontId="78" fillId="33" borderId="22" xfId="171" applyNumberFormat="1" applyFont="1" applyFill="1" applyBorder="1" applyAlignment="1" applyProtection="1">
      <alignment horizontal="center" vertical="center" wrapText="1"/>
      <protection locked="0"/>
    </xf>
    <xf numFmtId="0" fontId="78" fillId="33" borderId="22" xfId="171" applyFont="1" applyFill="1" applyBorder="1" applyAlignment="1" applyProtection="1">
      <alignment vertical="top" wrapText="1"/>
      <protection locked="0"/>
    </xf>
    <xf numFmtId="0" fontId="2" fillId="0" borderId="0" xfId="2066"/>
    <xf numFmtId="0" fontId="146" fillId="0" borderId="0" xfId="2066" applyFont="1"/>
    <xf numFmtId="0" fontId="147" fillId="0" borderId="0" xfId="2066" applyFont="1"/>
    <xf numFmtId="0" fontId="148" fillId="0" borderId="0" xfId="2066" applyFont="1" applyAlignment="1">
      <alignment horizontal="left" vertical="top" wrapText="1"/>
    </xf>
    <xf numFmtId="0" fontId="148" fillId="0" borderId="0" xfId="2066" applyFont="1"/>
    <xf numFmtId="0" fontId="98" fillId="0" borderId="0" xfId="83" applyFont="1" applyAlignment="1" applyProtection="1"/>
    <xf numFmtId="0" fontId="149" fillId="0" borderId="0" xfId="2066" applyFont="1" applyAlignment="1">
      <alignment vertical="center"/>
    </xf>
    <xf numFmtId="0" fontId="2" fillId="0" borderId="0" xfId="2066" applyAlignment="1">
      <alignment vertical="center"/>
    </xf>
    <xf numFmtId="0" fontId="2" fillId="0" borderId="0" xfId="2066" applyAlignment="1"/>
    <xf numFmtId="0" fontId="151" fillId="0" borderId="0" xfId="2066" applyFont="1" applyAlignment="1">
      <alignment horizontal="right" vertical="top"/>
    </xf>
    <xf numFmtId="0" fontId="148" fillId="0" borderId="0" xfId="2066" applyFont="1" applyAlignment="1">
      <alignment horizontal="left" wrapText="1"/>
    </xf>
    <xf numFmtId="9" fontId="0" fillId="0" borderId="0" xfId="183" applyFont="1"/>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9" fontId="43" fillId="33" borderId="20" xfId="171" applyNumberFormat="1" applyFont="1" applyFill="1" applyBorder="1" applyAlignment="1" applyProtection="1">
      <alignment horizontal="center" vertical="top" wrapText="1"/>
      <protection locked="0"/>
    </xf>
    <xf numFmtId="9" fontId="78" fillId="33" borderId="16" xfId="171"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0" fillId="34" borderId="25" xfId="0" applyFill="1" applyBorder="1"/>
    <xf numFmtId="0" fontId="21" fillId="0" borderId="0" xfId="475" applyBorder="1" applyAlignment="1">
      <alignment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8" fillId="33" borderId="16" xfId="158" applyNumberFormat="1" applyFont="1" applyFill="1" applyBorder="1" applyAlignment="1" applyProtection="1">
      <alignment horizontal="center" vertical="center" wrapText="1"/>
      <protection locked="0"/>
    </xf>
    <xf numFmtId="0" fontId="78" fillId="33" borderId="35" xfId="171" applyFont="1" applyFill="1" applyBorder="1" applyAlignment="1" applyProtection="1">
      <alignment horizontal="center" vertical="center" wrapText="1" shrinkToFit="1"/>
      <protection locked="0"/>
    </xf>
    <xf numFmtId="1" fontId="78" fillId="0" borderId="0" xfId="171" applyNumberFormat="1" applyFont="1" applyFill="1" applyBorder="1" applyAlignment="1" applyProtection="1">
      <alignment horizontal="center" vertical="center" wrapText="1"/>
      <protection locked="0"/>
    </xf>
    <xf numFmtId="0" fontId="117" fillId="0" borderId="0" xfId="171" applyFont="1" applyBorder="1" applyProtection="1">
      <protection locked="0"/>
    </xf>
    <xf numFmtId="44" fontId="21" fillId="0" borderId="0" xfId="475" applyNumberFormat="1"/>
    <xf numFmtId="0" fontId="78" fillId="33" borderId="36" xfId="171" applyFont="1" applyFill="1" applyBorder="1" applyAlignment="1" applyProtection="1">
      <alignment vertical="top" wrapText="1"/>
      <protection locked="0"/>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9" fontId="43" fillId="33" borderId="11" xfId="475" applyNumberFormat="1" applyFont="1" applyFill="1" applyBorder="1" applyAlignment="1" applyProtection="1">
      <alignment vertical="top" wrapText="1"/>
      <protection locked="0"/>
    </xf>
    <xf numFmtId="9" fontId="43" fillId="33" borderId="24" xfId="475" applyNumberFormat="1" applyFont="1" applyFill="1" applyBorder="1" applyAlignment="1" applyProtection="1">
      <alignment horizontal="center" vertical="top" wrapText="1"/>
      <protection locked="0"/>
    </xf>
    <xf numFmtId="9" fontId="43" fillId="33" borderId="21" xfId="475" applyNumberFormat="1" applyFont="1" applyFill="1" applyBorder="1" applyAlignment="1" applyProtection="1">
      <alignment horizontal="center" vertical="top" wrapText="1"/>
      <protection locked="0"/>
    </xf>
    <xf numFmtId="0" fontId="43" fillId="24" borderId="82" xfId="171" applyFont="1" applyFill="1" applyBorder="1" applyProtection="1"/>
    <xf numFmtId="0" fontId="78" fillId="0" borderId="35" xfId="158" applyNumberFormat="1" applyFont="1" applyFill="1" applyBorder="1" applyAlignment="1" applyProtection="1">
      <alignment horizontal="center" vertical="center" wrapText="1"/>
      <protection locked="0"/>
    </xf>
    <xf numFmtId="0" fontId="55" fillId="28" borderId="86" xfId="0" applyFont="1" applyFill="1" applyBorder="1" applyAlignment="1">
      <alignment vertical="center" wrapText="1"/>
    </xf>
    <xf numFmtId="0" fontId="55" fillId="28" borderId="89" xfId="0" applyFont="1" applyFill="1" applyBorder="1" applyAlignment="1">
      <alignment vertical="center" wrapText="1"/>
    </xf>
    <xf numFmtId="0" fontId="166" fillId="0" borderId="0" xfId="0" applyFont="1" applyBorder="1" applyAlignment="1">
      <alignment horizontal="center" vertical="center"/>
    </xf>
    <xf numFmtId="1" fontId="74" fillId="0" borderId="35" xfId="171" applyNumberFormat="1" applyFont="1" applyFill="1" applyBorder="1" applyAlignment="1" applyProtection="1">
      <alignment horizontal="center" vertical="center" wrapText="1"/>
      <protection locked="0"/>
    </xf>
    <xf numFmtId="0" fontId="74" fillId="0" borderId="35" xfId="171" applyFont="1" applyFill="1" applyBorder="1" applyAlignment="1" applyProtection="1">
      <alignment horizontal="center" vertical="center" wrapText="1" shrinkToFit="1"/>
      <protection locked="0"/>
    </xf>
    <xf numFmtId="0" fontId="42" fillId="46" borderId="86" xfId="0" applyFont="1" applyFill="1" applyBorder="1" applyAlignment="1">
      <alignment horizontal="center" vertical="center" wrapText="1"/>
    </xf>
    <xf numFmtId="0" fontId="55" fillId="44" borderId="92" xfId="0" applyFont="1" applyFill="1" applyBorder="1" applyAlignment="1">
      <alignment vertical="center" wrapText="1"/>
    </xf>
    <xf numFmtId="9" fontId="55" fillId="44" borderId="92" xfId="108" applyFont="1" applyFill="1" applyBorder="1" applyAlignment="1">
      <alignment vertical="center" wrapText="1"/>
    </xf>
    <xf numFmtId="0" fontId="119" fillId="0" borderId="0" xfId="0" applyFont="1" applyAlignment="1">
      <alignment vertical="center"/>
    </xf>
    <xf numFmtId="0" fontId="21" fillId="0" borderId="16" xfId="0" applyFont="1" applyBorder="1"/>
    <xf numFmtId="0" fontId="0" fillId="33" borderId="93" xfId="0" applyFill="1" applyBorder="1" applyAlignment="1">
      <alignment horizontal="left" vertical="top" wrapText="1"/>
    </xf>
    <xf numFmtId="165" fontId="0" fillId="33" borderId="93" xfId="52" applyNumberFormat="1" applyFont="1" applyFill="1" applyBorder="1" applyAlignment="1">
      <alignment horizontal="left" vertical="top" wrapText="1"/>
    </xf>
    <xf numFmtId="0" fontId="0" fillId="33" borderId="93" xfId="52" applyNumberFormat="1" applyFont="1" applyFill="1" applyBorder="1" applyAlignment="1">
      <alignment horizontal="left" vertical="top" wrapText="1"/>
    </xf>
    <xf numFmtId="165" fontId="23" fillId="33" borderId="93" xfId="52" applyNumberFormat="1" applyFont="1" applyFill="1" applyBorder="1" applyAlignment="1">
      <alignment horizontal="left" vertical="top" wrapText="1"/>
    </xf>
    <xf numFmtId="9" fontId="0" fillId="33" borderId="93" xfId="108" applyFont="1" applyFill="1" applyBorder="1" applyAlignment="1">
      <alignment horizontal="left" vertical="top" wrapText="1"/>
    </xf>
    <xf numFmtId="0" fontId="0" fillId="33" borderId="94" xfId="0" applyFill="1" applyBorder="1" applyAlignment="1">
      <alignment horizontal="left" vertical="top" wrapText="1"/>
    </xf>
    <xf numFmtId="0" fontId="21" fillId="0" borderId="94" xfId="0" applyFont="1" applyFill="1" applyBorder="1" applyAlignment="1">
      <alignment horizontal="left" vertical="top" wrapText="1"/>
    </xf>
    <xf numFmtId="0" fontId="21" fillId="0" borderId="96" xfId="0" applyFont="1" applyFill="1" applyBorder="1" applyAlignment="1">
      <alignment horizontal="center" vertical="top" wrapText="1"/>
    </xf>
    <xf numFmtId="0" fontId="138" fillId="35" borderId="0" xfId="0" applyFont="1" applyFill="1" applyBorder="1" applyAlignment="1">
      <alignment vertical="center" textRotation="90" wrapText="1"/>
    </xf>
    <xf numFmtId="0" fontId="138" fillId="35" borderId="18" xfId="0" applyFont="1" applyFill="1" applyBorder="1" applyAlignment="1">
      <alignment vertical="center" textRotation="90" wrapText="1"/>
    </xf>
    <xf numFmtId="0" fontId="174" fillId="35" borderId="91" xfId="0" applyFont="1" applyFill="1" applyBorder="1" applyAlignment="1">
      <alignment horizontal="left" vertical="top" wrapText="1"/>
    </xf>
    <xf numFmtId="0" fontId="0" fillId="54" borderId="47" xfId="0" applyFill="1" applyBorder="1"/>
    <xf numFmtId="0" fontId="158" fillId="43" borderId="103" xfId="0" applyFont="1" applyFill="1" applyBorder="1" applyAlignment="1">
      <alignment vertical="top" wrapText="1"/>
    </xf>
    <xf numFmtId="0" fontId="158" fillId="43" borderId="104" xfId="0" applyFont="1" applyFill="1" applyBorder="1" applyAlignment="1">
      <alignment vertical="top" wrapText="1"/>
    </xf>
    <xf numFmtId="0" fontId="164" fillId="59" borderId="100" xfId="0" applyFont="1" applyFill="1" applyBorder="1" applyAlignment="1">
      <alignment vertical="center" wrapText="1"/>
    </xf>
    <xf numFmtId="0" fontId="158" fillId="59" borderId="102" xfId="0" applyFont="1" applyFill="1" applyBorder="1" applyAlignment="1">
      <alignment vertical="top" wrapText="1"/>
    </xf>
    <xf numFmtId="0" fontId="158" fillId="59" borderId="103" xfId="0" applyFont="1" applyFill="1" applyBorder="1" applyAlignment="1">
      <alignment vertical="top" wrapText="1"/>
    </xf>
    <xf numFmtId="0" fontId="0" fillId="33" borderId="105" xfId="0" applyFill="1" applyBorder="1" applyAlignment="1">
      <alignment horizontal="left" vertical="top" wrapText="1"/>
    </xf>
    <xf numFmtId="0" fontId="21" fillId="0" borderId="105" xfId="0" applyFont="1" applyFill="1" applyBorder="1" applyAlignment="1">
      <alignment horizontal="left" vertical="top" wrapText="1"/>
    </xf>
    <xf numFmtId="0" fontId="21" fillId="53" borderId="109" xfId="0" applyFont="1" applyFill="1" applyBorder="1" applyAlignment="1">
      <alignment vertical="top" wrapText="1"/>
    </xf>
    <xf numFmtId="0" fontId="158" fillId="49" borderId="109" xfId="0" applyFont="1" applyFill="1" applyBorder="1" applyAlignment="1">
      <alignment vertical="top" wrapText="1"/>
    </xf>
    <xf numFmtId="0" fontId="158" fillId="37" borderId="109" xfId="0" applyFont="1" applyFill="1" applyBorder="1" applyAlignment="1">
      <alignment vertical="top" wrapText="1"/>
    </xf>
    <xf numFmtId="0" fontId="158" fillId="52" borderId="109" xfId="0" applyFont="1" applyFill="1" applyBorder="1" applyAlignment="1">
      <alignment vertical="top" wrapText="1"/>
    </xf>
    <xf numFmtId="0" fontId="74" fillId="51" borderId="109" xfId="0" applyFont="1" applyFill="1" applyBorder="1" applyAlignment="1">
      <alignment vertical="top" wrapText="1"/>
    </xf>
    <xf numFmtId="0" fontId="74" fillId="51" borderId="110" xfId="0" applyFont="1" applyFill="1" applyBorder="1" applyAlignment="1">
      <alignment vertical="top" wrapText="1"/>
    </xf>
    <xf numFmtId="0" fontId="21" fillId="0" borderId="111" xfId="0" applyFont="1" applyFill="1" applyBorder="1" applyAlignment="1">
      <alignment horizontal="center" vertical="top" wrapText="1"/>
    </xf>
    <xf numFmtId="0" fontId="158" fillId="35" borderId="116" xfId="0" applyFont="1" applyFill="1" applyBorder="1" applyAlignment="1">
      <alignment vertical="top" wrapText="1"/>
    </xf>
    <xf numFmtId="0" fontId="21" fillId="55" borderId="116" xfId="0" applyFont="1" applyFill="1" applyBorder="1" applyAlignment="1">
      <alignment vertical="top" wrapText="1"/>
    </xf>
    <xf numFmtId="0" fontId="21" fillId="57" borderId="116" xfId="0" applyFont="1" applyFill="1" applyBorder="1" applyAlignment="1">
      <alignment vertical="top" wrapText="1"/>
    </xf>
    <xf numFmtId="0" fontId="21" fillId="56" borderId="116" xfId="0" applyFont="1" applyFill="1" applyBorder="1" applyAlignment="1">
      <alignment vertical="top" wrapText="1"/>
    </xf>
    <xf numFmtId="0" fontId="21" fillId="56" borderId="117" xfId="0" applyFont="1" applyFill="1" applyBorder="1" applyAlignment="1">
      <alignment vertical="top" wrapText="1"/>
    </xf>
    <xf numFmtId="0" fontId="158" fillId="35" borderId="118" xfId="0" applyFont="1" applyFill="1" applyBorder="1" applyAlignment="1">
      <alignment vertical="top" wrapText="1"/>
    </xf>
    <xf numFmtId="0" fontId="0" fillId="33" borderId="119" xfId="0" applyFill="1" applyBorder="1" applyAlignment="1">
      <alignment horizontal="left" vertical="top" wrapText="1"/>
    </xf>
    <xf numFmtId="165" fontId="0" fillId="33" borderId="119" xfId="52" applyNumberFormat="1" applyFont="1" applyFill="1" applyBorder="1" applyAlignment="1">
      <alignment horizontal="left" vertical="top" wrapText="1"/>
    </xf>
    <xf numFmtId="0" fontId="0" fillId="33" borderId="119" xfId="52" applyNumberFormat="1" applyFont="1" applyFill="1" applyBorder="1" applyAlignment="1">
      <alignment horizontal="left" vertical="top" wrapText="1"/>
    </xf>
    <xf numFmtId="165" fontId="23" fillId="33" borderId="119" xfId="52" applyNumberFormat="1" applyFont="1" applyFill="1" applyBorder="1" applyAlignment="1">
      <alignment horizontal="left" vertical="top" wrapText="1"/>
    </xf>
    <xf numFmtId="9" fontId="0" fillId="33" borderId="119" xfId="108" applyFont="1" applyFill="1" applyBorder="1" applyAlignment="1">
      <alignment horizontal="left" vertical="top" wrapText="1"/>
    </xf>
    <xf numFmtId="0" fontId="131" fillId="44" borderId="125" xfId="0" applyFont="1" applyFill="1" applyBorder="1" applyAlignment="1">
      <alignment horizontal="center" vertical="top" wrapText="1"/>
    </xf>
    <xf numFmtId="0" fontId="131" fillId="44" borderId="126" xfId="0" applyFont="1" applyFill="1" applyBorder="1" applyAlignment="1">
      <alignment vertical="center" wrapText="1"/>
    </xf>
    <xf numFmtId="0" fontId="21" fillId="44" borderId="127" xfId="0" applyFont="1" applyFill="1" applyBorder="1" applyAlignment="1">
      <alignment vertical="top" wrapText="1"/>
    </xf>
    <xf numFmtId="165" fontId="21" fillId="45" borderId="128" xfId="52" applyNumberFormat="1" applyFont="1" applyFill="1" applyBorder="1" applyAlignment="1">
      <alignment vertical="top" wrapText="1"/>
    </xf>
    <xf numFmtId="0" fontId="21" fillId="45" borderId="129" xfId="0" applyFont="1" applyFill="1" applyBorder="1" applyAlignment="1">
      <alignment vertical="top" wrapText="1"/>
    </xf>
    <xf numFmtId="0" fontId="21" fillId="45" borderId="128" xfId="0" applyFont="1" applyFill="1" applyBorder="1" applyAlignment="1">
      <alignment vertical="top" wrapText="1"/>
    </xf>
    <xf numFmtId="0" fontId="21" fillId="46" borderId="127" xfId="0" applyFont="1" applyFill="1" applyBorder="1" applyAlignment="1">
      <alignment vertical="top" wrapText="1"/>
    </xf>
    <xf numFmtId="0" fontId="21" fillId="46" borderId="128" xfId="0" applyFont="1" applyFill="1" applyBorder="1" applyAlignment="1">
      <alignment vertical="top" wrapText="1"/>
    </xf>
    <xf numFmtId="165" fontId="21" fillId="46" borderId="128" xfId="52" applyNumberFormat="1" applyFont="1" applyFill="1" applyBorder="1" applyAlignment="1">
      <alignment vertical="top" wrapText="1"/>
    </xf>
    <xf numFmtId="0" fontId="21" fillId="47" borderId="130" xfId="0" applyFont="1" applyFill="1" applyBorder="1" applyAlignment="1">
      <alignment vertical="top" wrapText="1"/>
    </xf>
    <xf numFmtId="165" fontId="21" fillId="47" borderId="128" xfId="52" applyNumberFormat="1" applyFont="1" applyFill="1" applyBorder="1" applyAlignment="1">
      <alignment vertical="top" wrapText="1"/>
    </xf>
    <xf numFmtId="165" fontId="21" fillId="47" borderId="131" xfId="52" applyNumberFormat="1" applyFont="1" applyFill="1" applyBorder="1" applyAlignment="1">
      <alignment vertical="top" wrapText="1"/>
    </xf>
    <xf numFmtId="0" fontId="21" fillId="47" borderId="129" xfId="0" applyFont="1" applyFill="1" applyBorder="1" applyAlignment="1">
      <alignment vertical="top" wrapText="1"/>
    </xf>
    <xf numFmtId="0" fontId="21" fillId="47" borderId="128" xfId="0" applyFont="1" applyFill="1" applyBorder="1" applyAlignment="1">
      <alignment vertical="top" wrapText="1"/>
    </xf>
    <xf numFmtId="9" fontId="21" fillId="44" borderId="127" xfId="108" applyFont="1" applyFill="1" applyBorder="1" applyAlignment="1">
      <alignment vertical="top" wrapText="1"/>
    </xf>
    <xf numFmtId="0" fontId="21" fillId="44" borderId="132" xfId="0" applyFont="1" applyFill="1" applyBorder="1" applyAlignment="1">
      <alignment vertical="top" wrapText="1"/>
    </xf>
    <xf numFmtId="0" fontId="0" fillId="54" borderId="15" xfId="0" applyFill="1" applyBorder="1"/>
    <xf numFmtId="0" fontId="0" fillId="24" borderId="23" xfId="0" applyFill="1" applyBorder="1" applyAlignment="1">
      <alignment horizontal="left" vertical="top" wrapText="1"/>
    </xf>
    <xf numFmtId="0" fontId="0" fillId="24" borderId="21" xfId="0" applyFill="1" applyBorder="1" applyAlignment="1">
      <alignment horizontal="left" vertical="top" wrapText="1"/>
    </xf>
    <xf numFmtId="0" fontId="0" fillId="33" borderId="133" xfId="0" applyFill="1" applyBorder="1" applyAlignment="1">
      <alignment horizontal="left" vertical="top" wrapText="1"/>
    </xf>
    <xf numFmtId="0" fontId="0" fillId="33" borderId="134" xfId="0" applyFill="1" applyBorder="1" applyAlignment="1">
      <alignment horizontal="left" vertical="top" wrapText="1"/>
    </xf>
    <xf numFmtId="9" fontId="0" fillId="33" borderId="135" xfId="0" applyNumberFormat="1" applyFill="1" applyBorder="1" applyAlignment="1">
      <alignment horizontal="left" vertical="top" wrapText="1"/>
    </xf>
    <xf numFmtId="9" fontId="0" fillId="33" borderId="136" xfId="0" applyNumberFormat="1" applyFill="1" applyBorder="1" applyAlignment="1">
      <alignment horizontal="left" vertical="top" wrapText="1"/>
    </xf>
    <xf numFmtId="0" fontId="95" fillId="28" borderId="138" xfId="0" applyFont="1" applyFill="1" applyBorder="1" applyAlignment="1">
      <alignment vertical="top" wrapText="1"/>
    </xf>
    <xf numFmtId="0" fontId="95" fillId="28" borderId="139" xfId="0" applyFont="1" applyFill="1" applyBorder="1" applyAlignment="1">
      <alignment vertical="top" wrapText="1"/>
    </xf>
    <xf numFmtId="0" fontId="95" fillId="42" borderId="139" xfId="0" applyFont="1" applyFill="1" applyBorder="1" applyAlignment="1">
      <alignment vertical="top" wrapText="1"/>
    </xf>
    <xf numFmtId="0" fontId="95" fillId="28" borderId="140" xfId="0" applyFont="1" applyFill="1" applyBorder="1" applyAlignment="1">
      <alignment vertical="top" wrapText="1"/>
    </xf>
    <xf numFmtId="0" fontId="21" fillId="0" borderId="0" xfId="171" applyFont="1" applyBorder="1" applyAlignment="1" applyProtection="1">
      <alignment horizontal="left"/>
      <protection locked="0"/>
    </xf>
    <xf numFmtId="0" fontId="21" fillId="26" borderId="0" xfId="475" applyFont="1" applyFill="1" applyBorder="1" applyAlignment="1" applyProtection="1">
      <alignment horizontal="left"/>
      <protection locked="0"/>
    </xf>
    <xf numFmtId="0" fontId="42" fillId="26" borderId="0" xfId="475" applyFont="1" applyFill="1" applyBorder="1" applyAlignment="1" applyProtection="1">
      <alignment horizontal="left" wrapText="1"/>
    </xf>
    <xf numFmtId="0" fontId="43" fillId="26" borderId="0" xfId="475" applyFont="1" applyFill="1" applyBorder="1" applyAlignment="1" applyProtection="1">
      <alignment horizontal="left" wrapText="1"/>
      <protection locked="0"/>
    </xf>
    <xf numFmtId="0" fontId="43" fillId="26" borderId="0" xfId="475" applyFont="1" applyFill="1" applyBorder="1" applyAlignment="1" applyProtection="1">
      <alignment horizontal="left" wrapText="1"/>
    </xf>
    <xf numFmtId="0" fontId="43" fillId="0" borderId="0" xfId="171" applyFont="1" applyBorder="1" applyAlignment="1" applyProtection="1">
      <alignment horizontal="left" wrapText="1"/>
      <protection locked="0"/>
    </xf>
    <xf numFmtId="0" fontId="44" fillId="0" borderId="0" xfId="171" applyFont="1" applyFill="1" applyBorder="1" applyAlignment="1" applyProtection="1">
      <alignment horizontal="left"/>
      <protection locked="0"/>
    </xf>
    <xf numFmtId="0" fontId="49" fillId="0" borderId="0" xfId="475" applyFont="1" applyFill="1" applyBorder="1" applyAlignment="1" applyProtection="1">
      <alignment horizontal="left" vertical="center" wrapText="1"/>
      <protection locked="0"/>
    </xf>
    <xf numFmtId="0" fontId="49" fillId="0" borderId="0" xfId="475" applyFont="1" applyFill="1" applyBorder="1" applyAlignment="1" applyProtection="1">
      <alignment vertical="center" wrapText="1"/>
    </xf>
    <xf numFmtId="0" fontId="49" fillId="26" borderId="0" xfId="475" applyFont="1" applyFill="1" applyBorder="1" applyAlignment="1" applyProtection="1">
      <alignment vertical="center" wrapText="1"/>
    </xf>
    <xf numFmtId="0" fontId="49" fillId="26" borderId="0" xfId="475" applyFont="1" applyFill="1" applyBorder="1" applyAlignment="1" applyProtection="1">
      <alignment vertical="center" wrapText="1"/>
      <protection locked="0"/>
    </xf>
    <xf numFmtId="0" fontId="49" fillId="26" borderId="0" xfId="475" applyFont="1" applyFill="1" applyAlignment="1" applyProtection="1">
      <alignment vertical="center" wrapText="1"/>
    </xf>
    <xf numFmtId="0" fontId="49" fillId="0" borderId="0" xfId="475" applyFont="1" applyAlignment="1" applyProtection="1">
      <alignment vertical="center" wrapText="1"/>
      <protection locked="0"/>
    </xf>
    <xf numFmtId="0" fontId="49" fillId="0" borderId="0" xfId="475" applyFont="1" applyAlignment="1" applyProtection="1">
      <alignment vertical="center"/>
      <protection locked="0"/>
    </xf>
    <xf numFmtId="0" fontId="49" fillId="26" borderId="0" xfId="475" applyFont="1" applyFill="1" applyAlignment="1" applyProtection="1">
      <alignment vertical="center"/>
      <protection locked="0"/>
    </xf>
    <xf numFmtId="0" fontId="49" fillId="0" borderId="0" xfId="475" applyFont="1" applyAlignment="1">
      <alignment vertical="center"/>
    </xf>
    <xf numFmtId="0" fontId="49" fillId="0" borderId="0" xfId="171" applyFont="1" applyAlignment="1" applyProtection="1">
      <alignment vertical="center"/>
      <protection locked="0"/>
    </xf>
    <xf numFmtId="0" fontId="49" fillId="33" borderId="0" xfId="171" applyFont="1" applyFill="1" applyAlignment="1" applyProtection="1">
      <alignment vertical="center"/>
      <protection locked="0"/>
    </xf>
    <xf numFmtId="0" fontId="49" fillId="33" borderId="0" xfId="171" applyFont="1" applyFill="1" applyAlignment="1" applyProtection="1">
      <alignment vertical="center" wrapText="1"/>
      <protection locked="0"/>
    </xf>
    <xf numFmtId="0" fontId="49" fillId="33" borderId="0" xfId="171" applyFont="1" applyFill="1" applyBorder="1" applyAlignment="1" applyProtection="1">
      <alignment vertical="center" wrapText="1"/>
      <protection locked="0"/>
    </xf>
    <xf numFmtId="0" fontId="24" fillId="33" borderId="0" xfId="80" applyFill="1" applyBorder="1" applyAlignment="1" applyProtection="1">
      <alignment vertical="center"/>
      <protection locked="0"/>
    </xf>
    <xf numFmtId="0" fontId="50" fillId="33" borderId="0" xfId="80" applyFont="1" applyFill="1" applyBorder="1" applyAlignment="1" applyProtection="1">
      <alignment vertical="center"/>
      <protection locked="0"/>
    </xf>
    <xf numFmtId="0" fontId="21" fillId="33" borderId="111" xfId="0" applyFont="1" applyFill="1" applyBorder="1" applyAlignment="1">
      <alignment horizontal="center" vertical="top" wrapText="1"/>
    </xf>
    <xf numFmtId="0" fontId="0" fillId="33" borderId="111" xfId="0" applyFill="1" applyBorder="1" applyAlignment="1">
      <alignment horizontal="center" vertical="top" wrapText="1"/>
    </xf>
    <xf numFmtId="0" fontId="21" fillId="33" borderId="96" xfId="0" applyFont="1" applyFill="1" applyBorder="1" applyAlignment="1">
      <alignment horizontal="center" vertical="top" wrapText="1"/>
    </xf>
    <xf numFmtId="0" fontId="0" fillId="33" borderId="96" xfId="0" applyFill="1" applyBorder="1" applyAlignment="1">
      <alignment horizontal="center" vertical="top" wrapText="1"/>
    </xf>
    <xf numFmtId="0" fontId="54" fillId="54" borderId="79" xfId="0" applyFont="1" applyFill="1" applyBorder="1" applyAlignment="1">
      <alignment horizontal="right" wrapText="1"/>
    </xf>
    <xf numFmtId="9" fontId="0" fillId="33" borderId="141" xfId="0" applyNumberFormat="1" applyFill="1" applyBorder="1" applyAlignment="1">
      <alignment horizontal="left" vertical="top" wrapText="1"/>
    </xf>
    <xf numFmtId="165" fontId="0" fillId="33" borderId="142" xfId="52" applyNumberFormat="1" applyFont="1" applyFill="1" applyBorder="1" applyAlignment="1">
      <alignment horizontal="left" vertical="top" wrapText="1"/>
    </xf>
    <xf numFmtId="0" fontId="0" fillId="33" borderId="142" xfId="52" applyNumberFormat="1" applyFont="1" applyFill="1" applyBorder="1" applyAlignment="1">
      <alignment horizontal="left" vertical="top" wrapText="1"/>
    </xf>
    <xf numFmtId="0" fontId="0" fillId="33" borderId="142" xfId="0" applyFill="1" applyBorder="1" applyAlignment="1">
      <alignment horizontal="left" vertical="top" wrapText="1"/>
    </xf>
    <xf numFmtId="9" fontId="0" fillId="33" borderId="142" xfId="108" applyFont="1" applyFill="1" applyBorder="1" applyAlignment="1">
      <alignment horizontal="left" vertical="top" wrapText="1"/>
    </xf>
    <xf numFmtId="0" fontId="21" fillId="0" borderId="143" xfId="0" applyFont="1" applyFill="1" applyBorder="1" applyAlignment="1">
      <alignment horizontal="center" vertical="top" wrapText="1"/>
    </xf>
    <xf numFmtId="0" fontId="21" fillId="33" borderId="143" xfId="0" applyFont="1" applyFill="1" applyBorder="1" applyAlignment="1">
      <alignment horizontal="center" vertical="top" wrapText="1"/>
    </xf>
    <xf numFmtId="0" fontId="0" fillId="33" borderId="143" xfId="0" applyFill="1" applyBorder="1" applyAlignment="1">
      <alignment horizontal="center" vertical="top" wrapText="1"/>
    </xf>
    <xf numFmtId="0" fontId="0" fillId="33" borderId="145" xfId="0" applyFill="1" applyBorder="1" applyAlignment="1">
      <alignment horizontal="left" vertical="top" wrapText="1"/>
    </xf>
    <xf numFmtId="0" fontId="21" fillId="0" borderId="145" xfId="0" applyFont="1" applyFill="1" applyBorder="1" applyAlignment="1">
      <alignment horizontal="left" vertical="top" wrapText="1"/>
    </xf>
    <xf numFmtId="0" fontId="0" fillId="33" borderId="146" xfId="0" applyFill="1" applyBorder="1" applyAlignment="1">
      <alignment horizontal="left" vertical="top" wrapText="1"/>
    </xf>
    <xf numFmtId="0" fontId="0" fillId="24" borderId="49" xfId="0" applyFill="1" applyBorder="1" applyAlignment="1">
      <alignment horizontal="left" vertical="top" wrapText="1"/>
    </xf>
    <xf numFmtId="0" fontId="0" fillId="58" borderId="15" xfId="0" applyFill="1" applyBorder="1" applyAlignment="1">
      <alignment horizontal="left" vertical="top" wrapText="1"/>
    </xf>
    <xf numFmtId="0" fontId="0" fillId="58" borderId="0" xfId="0" applyFill="1" applyBorder="1" applyAlignment="1">
      <alignment horizontal="left" vertical="top" wrapText="1"/>
    </xf>
    <xf numFmtId="0" fontId="131" fillId="48" borderId="18" xfId="0" applyFont="1" applyFill="1" applyBorder="1" applyAlignment="1">
      <alignment vertical="center" textRotation="90" wrapText="1"/>
    </xf>
    <xf numFmtId="0" fontId="23" fillId="48" borderId="0" xfId="0" applyFont="1" applyFill="1" applyBorder="1" applyAlignment="1">
      <alignment vertical="center" textRotation="90" wrapText="1"/>
    </xf>
    <xf numFmtId="0" fontId="138" fillId="48" borderId="15" xfId="0" applyFont="1" applyFill="1" applyBorder="1" applyAlignment="1">
      <alignment vertical="center" textRotation="90" wrapText="1"/>
    </xf>
    <xf numFmtId="0" fontId="0" fillId="44" borderId="0" xfId="0" applyFill="1" applyBorder="1" applyAlignment="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49" fontId="78" fillId="0" borderId="11" xfId="158" applyNumberFormat="1" applyFont="1" applyFill="1" applyBorder="1" applyAlignment="1" applyProtection="1">
      <alignment vertical="top"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21" fillId="0" borderId="147" xfId="0" applyFont="1" applyBorder="1"/>
    <xf numFmtId="165" fontId="21" fillId="0" borderId="148" xfId="0" applyNumberFormat="1" applyFont="1" applyBorder="1"/>
    <xf numFmtId="165" fontId="0" fillId="0" borderId="10" xfId="0" applyNumberFormat="1" applyBorder="1"/>
    <xf numFmtId="0" fontId="0" fillId="34" borderId="10" xfId="0" applyFill="1" applyBorder="1"/>
    <xf numFmtId="9" fontId="0" fillId="0" borderId="16" xfId="108" applyFont="1" applyBorder="1"/>
    <xf numFmtId="0" fontId="0" fillId="34" borderId="149" xfId="0" applyFill="1" applyBorder="1"/>
    <xf numFmtId="9" fontId="75" fillId="24" borderId="11" xfId="183" applyNumberFormat="1" applyFont="1" applyFill="1" applyBorder="1" applyAlignment="1" applyProtection="1">
      <alignment vertical="top" wrapText="1"/>
    </xf>
    <xf numFmtId="0" fontId="158" fillId="25" borderId="153" xfId="0" applyFont="1" applyFill="1" applyBorder="1" applyAlignment="1">
      <alignment vertical="top" wrapText="1"/>
    </xf>
    <xf numFmtId="165" fontId="101" fillId="0" borderId="16" xfId="158" applyNumberFormat="1" applyFont="1" applyFill="1" applyBorder="1" applyAlignment="1" applyProtection="1">
      <alignmen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center" wrapText="1"/>
      <protection locked="0"/>
    </xf>
    <xf numFmtId="0" fontId="131" fillId="44" borderId="123" xfId="0" applyFont="1" applyFill="1" applyBorder="1" applyAlignment="1">
      <alignment horizontal="center" vertical="center"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49" fontId="78" fillId="33" borderId="16" xfId="158" applyNumberFormat="1" applyFont="1" applyFill="1" applyBorder="1" applyAlignment="1" applyProtection="1">
      <alignment vertical="top" wrapText="1"/>
      <protection locked="0"/>
    </xf>
    <xf numFmtId="9" fontId="78" fillId="33" borderId="11"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9" fontId="78" fillId="33" borderId="10" xfId="171" applyNumberFormat="1" applyFont="1" applyFill="1" applyBorder="1" applyAlignment="1" applyProtection="1">
      <alignment horizontal="center" vertical="center" wrapText="1"/>
      <protection locked="0"/>
    </xf>
    <xf numFmtId="14" fontId="78" fillId="33" borderId="23" xfId="158" applyNumberFormat="1" applyFont="1" applyFill="1" applyBorder="1" applyAlignment="1" applyProtection="1">
      <alignment horizontal="center" vertical="center" wrapText="1"/>
      <protection locked="0"/>
    </xf>
    <xf numFmtId="0" fontId="78" fillId="34" borderId="33" xfId="171" applyFont="1" applyFill="1" applyBorder="1" applyAlignment="1" applyProtection="1">
      <alignment wrapText="1"/>
    </xf>
    <xf numFmtId="0" fontId="78" fillId="34" borderId="30" xfId="171" applyFont="1" applyFill="1" applyBorder="1" applyAlignment="1" applyProtection="1">
      <alignment vertical="top" wrapText="1"/>
    </xf>
    <xf numFmtId="0" fontId="163" fillId="38" borderId="86" xfId="0" applyFont="1" applyFill="1" applyBorder="1" applyAlignment="1">
      <alignment vertical="center" wrapText="1"/>
    </xf>
    <xf numFmtId="0" fontId="158" fillId="38" borderId="158" xfId="0" applyFont="1" applyFill="1" applyBorder="1" applyAlignment="1">
      <alignment vertical="top" wrapText="1"/>
    </xf>
    <xf numFmtId="0" fontId="163" fillId="36" borderId="86" xfId="0" applyFont="1" applyFill="1" applyBorder="1" applyAlignment="1">
      <alignment vertical="center" wrapText="1"/>
    </xf>
    <xf numFmtId="0" fontId="158" fillId="36" borderId="158" xfId="0" applyFont="1" applyFill="1" applyBorder="1" applyAlignment="1">
      <alignment vertical="top" wrapText="1"/>
    </xf>
    <xf numFmtId="0" fontId="118" fillId="50" borderId="86" xfId="0" applyFont="1" applyFill="1" applyBorder="1" applyAlignment="1">
      <alignment vertical="center" wrapText="1"/>
    </xf>
    <xf numFmtId="0" fontId="74" fillId="50" borderId="158" xfId="0" applyFont="1" applyFill="1" applyBorder="1" applyAlignment="1">
      <alignment vertical="top" wrapText="1"/>
    </xf>
    <xf numFmtId="0" fontId="163" fillId="38" borderId="159" xfId="0" applyFont="1" applyFill="1" applyBorder="1" applyAlignment="1">
      <alignment vertical="center" wrapText="1"/>
    </xf>
    <xf numFmtId="0" fontId="158" fillId="38" borderId="157" xfId="0" applyFont="1" applyFill="1" applyBorder="1" applyAlignment="1">
      <alignment vertical="top" wrapText="1"/>
    </xf>
    <xf numFmtId="0" fontId="163" fillId="48" borderId="86" xfId="0" applyFont="1" applyFill="1" applyBorder="1" applyAlignment="1">
      <alignment vertical="center" wrapText="1"/>
    </xf>
    <xf numFmtId="0" fontId="158" fillId="48" borderId="158" xfId="0" applyFont="1" applyFill="1" applyBorder="1" applyAlignment="1">
      <alignment vertical="top" wrapText="1"/>
    </xf>
    <xf numFmtId="0" fontId="55" fillId="41" borderId="162" xfId="0" applyFont="1" applyFill="1" applyBorder="1" applyAlignment="1">
      <alignment vertical="center" wrapText="1"/>
    </xf>
    <xf numFmtId="0" fontId="55" fillId="41" borderId="86" xfId="0" applyFont="1" applyFill="1" applyBorder="1" applyAlignment="1">
      <alignment vertical="center" wrapText="1"/>
    </xf>
    <xf numFmtId="0" fontId="55" fillId="41" borderId="163" xfId="0" applyFont="1" applyFill="1" applyBorder="1" applyAlignment="1">
      <alignment vertical="center" wrapText="1"/>
    </xf>
    <xf numFmtId="0" fontId="95" fillId="41" borderId="164" xfId="0" applyFont="1" applyFill="1" applyBorder="1" applyAlignment="1">
      <alignment vertical="top" wrapText="1"/>
    </xf>
    <xf numFmtId="0" fontId="95" fillId="41" borderId="138" xfId="0" applyFont="1" applyFill="1" applyBorder="1" applyAlignment="1">
      <alignment vertical="top" wrapText="1"/>
    </xf>
    <xf numFmtId="0" fontId="95" fillId="41" borderId="165" xfId="0" applyFont="1" applyFill="1" applyBorder="1" applyAlignment="1">
      <alignment vertical="top" wrapText="1"/>
    </xf>
    <xf numFmtId="0" fontId="55" fillId="44" borderId="156" xfId="0" applyFont="1" applyFill="1" applyBorder="1" applyAlignment="1">
      <alignment vertical="center" wrapText="1"/>
    </xf>
    <xf numFmtId="0" fontId="21" fillId="44" borderId="166" xfId="0" applyFont="1" applyFill="1" applyBorder="1" applyAlignment="1">
      <alignment vertical="top" wrapText="1"/>
    </xf>
    <xf numFmtId="0" fontId="55" fillId="44" borderId="169" xfId="0" applyFont="1" applyFill="1" applyBorder="1" applyAlignment="1">
      <alignment vertical="center" wrapText="1"/>
    </xf>
    <xf numFmtId="0" fontId="55" fillId="44" borderId="170" xfId="0" applyFont="1" applyFill="1" applyBorder="1" applyAlignment="1">
      <alignment vertical="center" wrapText="1"/>
    </xf>
    <xf numFmtId="0" fontId="21" fillId="44" borderId="171" xfId="0" applyFont="1" applyFill="1" applyBorder="1" applyAlignment="1">
      <alignment vertical="top" wrapText="1"/>
    </xf>
    <xf numFmtId="0" fontId="21" fillId="44" borderId="172" xfId="0" applyFont="1" applyFill="1" applyBorder="1" applyAlignment="1">
      <alignment vertical="top" wrapText="1"/>
    </xf>
    <xf numFmtId="165" fontId="21" fillId="33" borderId="142" xfId="52" applyNumberFormat="1" applyFont="1" applyFill="1" applyBorder="1" applyAlignment="1">
      <alignment horizontal="left" vertical="top" wrapText="1"/>
    </xf>
    <xf numFmtId="0" fontId="23" fillId="0" borderId="80" xfId="0" applyFont="1" applyFill="1" applyBorder="1" applyAlignment="1">
      <alignment horizontal="right"/>
    </xf>
    <xf numFmtId="0" fontId="23" fillId="0" borderId="173" xfId="0" applyFont="1" applyFill="1" applyBorder="1" applyAlignment="1">
      <alignment horizontal="right"/>
    </xf>
    <xf numFmtId="0" fontId="21" fillId="0" borderId="148" xfId="0" applyFont="1" applyBorder="1"/>
    <xf numFmtId="0" fontId="175" fillId="25" borderId="31" xfId="171" applyFont="1" applyFill="1" applyBorder="1" applyAlignment="1" applyProtection="1">
      <alignment horizontal="left" vertical="top" wrapText="1"/>
    </xf>
    <xf numFmtId="0" fontId="101" fillId="24" borderId="33" xfId="171" applyFont="1" applyFill="1" applyBorder="1" applyAlignment="1" applyProtection="1">
      <alignment vertical="top" wrapText="1"/>
    </xf>
    <xf numFmtId="0" fontId="101" fillId="24" borderId="34" xfId="171" applyFont="1" applyFill="1" applyBorder="1" applyAlignment="1" applyProtection="1">
      <alignment vertical="top" wrapText="1"/>
    </xf>
    <xf numFmtId="0" fontId="101" fillId="24" borderId="26" xfId="171" applyFont="1" applyFill="1" applyBorder="1" applyAlignment="1" applyProtection="1">
      <alignment vertical="top" wrapText="1"/>
    </xf>
    <xf numFmtId="0" fontId="101" fillId="24" borderId="29" xfId="171" applyFont="1" applyFill="1" applyBorder="1" applyAlignment="1" applyProtection="1">
      <alignment vertical="top" wrapText="1"/>
    </xf>
    <xf numFmtId="0" fontId="101" fillId="24" borderId="11" xfId="171" applyFont="1" applyFill="1" applyBorder="1" applyAlignment="1" applyProtection="1">
      <alignment vertical="top" wrapText="1"/>
    </xf>
    <xf numFmtId="9" fontId="101" fillId="0" borderId="35" xfId="171" applyNumberFormat="1" applyFont="1" applyFill="1" applyBorder="1" applyAlignment="1" applyProtection="1">
      <alignment horizontal="center" vertical="top" wrapText="1"/>
      <protection locked="0"/>
    </xf>
    <xf numFmtId="9" fontId="101" fillId="0" borderId="22" xfId="171" applyNumberFormat="1" applyFont="1" applyFill="1" applyBorder="1" applyAlignment="1" applyProtection="1">
      <alignment horizontal="center" vertical="center" wrapText="1"/>
      <protection locked="0"/>
    </xf>
    <xf numFmtId="0" fontId="101" fillId="24" borderId="22" xfId="171" applyFont="1" applyFill="1" applyBorder="1" applyAlignment="1" applyProtection="1">
      <alignment horizontal="center" vertical="top" wrapText="1"/>
    </xf>
    <xf numFmtId="0" fontId="101" fillId="0" borderId="22" xfId="171" applyFont="1" applyFill="1" applyBorder="1" applyAlignment="1" applyProtection="1">
      <alignment vertical="top" wrapText="1"/>
      <protection locked="0"/>
    </xf>
    <xf numFmtId="0" fontId="101" fillId="24" borderId="18" xfId="171" applyFont="1" applyFill="1" applyBorder="1" applyAlignment="1" applyProtection="1">
      <alignment vertical="top" wrapText="1"/>
    </xf>
    <xf numFmtId="0" fontId="101" fillId="0" borderId="36" xfId="171" applyFont="1" applyFill="1" applyBorder="1" applyAlignment="1" applyProtection="1">
      <alignment vertical="top" wrapText="1"/>
      <protection locked="0"/>
    </xf>
    <xf numFmtId="9" fontId="101" fillId="0" borderId="10" xfId="171" applyNumberFormat="1" applyFont="1" applyFill="1" applyBorder="1" applyAlignment="1" applyProtection="1">
      <alignment horizontal="center" vertical="center" wrapText="1"/>
      <protection locked="0"/>
    </xf>
    <xf numFmtId="0" fontId="101" fillId="24" borderId="10" xfId="171" applyFont="1" applyFill="1" applyBorder="1" applyAlignment="1" applyProtection="1">
      <alignment vertical="top" wrapText="1"/>
    </xf>
    <xf numFmtId="9" fontId="101" fillId="0" borderId="32" xfId="171" applyNumberFormat="1" applyFont="1" applyFill="1" applyBorder="1" applyAlignment="1" applyProtection="1">
      <alignment horizontal="center" vertical="center" wrapText="1"/>
      <protection locked="0"/>
    </xf>
    <xf numFmtId="49" fontId="101" fillId="0" borderId="16" xfId="158" applyNumberFormat="1" applyFont="1" applyFill="1" applyBorder="1" applyAlignment="1" applyProtection="1">
      <alignment vertical="top" wrapText="1"/>
      <protection locked="0"/>
    </xf>
    <xf numFmtId="0" fontId="101" fillId="24" borderId="21" xfId="171" applyFont="1" applyFill="1" applyBorder="1" applyAlignment="1">
      <alignment wrapText="1"/>
    </xf>
    <xf numFmtId="0" fontId="110" fillId="24" borderId="33" xfId="171" applyFont="1" applyFill="1" applyBorder="1" applyAlignment="1" applyProtection="1">
      <alignment vertical="top" wrapText="1"/>
    </xf>
    <xf numFmtId="1" fontId="110" fillId="24" borderId="21" xfId="171" applyNumberFormat="1" applyFont="1" applyFill="1" applyBorder="1" applyAlignment="1" applyProtection="1">
      <alignment vertical="top" wrapText="1"/>
    </xf>
    <xf numFmtId="1" fontId="110" fillId="24" borderId="16" xfId="171" applyNumberFormat="1" applyFont="1" applyFill="1" applyBorder="1" applyAlignment="1" applyProtection="1">
      <alignment vertical="top" wrapText="1"/>
    </xf>
    <xf numFmtId="1" fontId="110" fillId="24" borderId="11" xfId="171" applyNumberFormat="1" applyFont="1" applyFill="1" applyBorder="1" applyAlignment="1" applyProtection="1">
      <alignment vertical="top" wrapText="1"/>
    </xf>
    <xf numFmtId="1" fontId="110" fillId="24" borderId="35" xfId="171" applyNumberFormat="1" applyFont="1" applyFill="1" applyBorder="1" applyAlignment="1" applyProtection="1">
      <alignment vertical="top" wrapText="1"/>
    </xf>
    <xf numFmtId="165" fontId="101" fillId="0" borderId="16" xfId="158" applyNumberFormat="1" applyFont="1" applyFill="1" applyBorder="1" applyAlignment="1" applyProtection="1">
      <alignment horizontal="center" vertical="center" wrapText="1"/>
      <protection locked="0"/>
    </xf>
    <xf numFmtId="0" fontId="101" fillId="0" borderId="16" xfId="158" applyNumberFormat="1" applyFont="1" applyFill="1" applyBorder="1" applyAlignment="1" applyProtection="1">
      <alignment horizontal="center" vertical="center" wrapText="1"/>
      <protection locked="0"/>
    </xf>
    <xf numFmtId="0" fontId="101" fillId="0" borderId="16" xfId="171" applyFont="1" applyBorder="1" applyAlignment="1" applyProtection="1">
      <alignment horizontal="center" vertical="center" wrapText="1" shrinkToFit="1"/>
      <protection locked="0"/>
    </xf>
    <xf numFmtId="0" fontId="101" fillId="0" borderId="35" xfId="171" applyFont="1" applyBorder="1" applyAlignment="1" applyProtection="1">
      <alignment horizontal="center" vertical="center" wrapText="1" shrinkToFit="1"/>
      <protection locked="0"/>
    </xf>
    <xf numFmtId="0" fontId="101" fillId="0" borderId="35" xfId="171" applyFont="1" applyFill="1" applyBorder="1" applyAlignment="1" applyProtection="1">
      <alignment horizontal="center" vertical="center" wrapText="1" shrinkToFit="1"/>
      <protection locked="0"/>
    </xf>
    <xf numFmtId="9" fontId="101" fillId="29" borderId="22" xfId="171" applyNumberFormat="1" applyFont="1" applyFill="1" applyBorder="1" applyAlignment="1" applyProtection="1">
      <alignment vertical="top" wrapText="1"/>
    </xf>
    <xf numFmtId="0" fontId="101" fillId="0" borderId="36" xfId="171" applyFont="1" applyBorder="1" applyAlignment="1" applyProtection="1">
      <alignment horizontal="center" vertical="center" wrapText="1" shrinkToFit="1"/>
      <protection locked="0"/>
    </xf>
    <xf numFmtId="0" fontId="110" fillId="24" borderId="29" xfId="171" applyFont="1" applyFill="1" applyBorder="1" applyAlignment="1" applyProtection="1">
      <alignment vertical="top" wrapText="1"/>
    </xf>
    <xf numFmtId="1" fontId="176" fillId="24" borderId="21" xfId="171" applyNumberFormat="1" applyFont="1" applyFill="1" applyBorder="1" applyAlignment="1" applyProtection="1">
      <alignment vertical="top" wrapText="1"/>
    </xf>
    <xf numFmtId="9" fontId="101" fillId="0" borderId="24" xfId="171" applyNumberFormat="1" applyFont="1" applyFill="1" applyBorder="1" applyAlignment="1" applyProtection="1">
      <alignment horizontal="center" vertical="center" wrapText="1"/>
      <protection locked="0"/>
    </xf>
    <xf numFmtId="0" fontId="101" fillId="0" borderId="16" xfId="171" applyFont="1" applyFill="1" applyBorder="1" applyAlignment="1" applyProtection="1">
      <alignment horizontal="center" vertical="center" wrapText="1" shrinkToFit="1"/>
      <protection locked="0"/>
    </xf>
    <xf numFmtId="0" fontId="101" fillId="24" borderId="24" xfId="171" applyFont="1" applyFill="1" applyBorder="1" applyAlignment="1" applyProtection="1">
      <alignment vertical="top" wrapText="1"/>
    </xf>
    <xf numFmtId="0" fontId="101" fillId="24" borderId="21" xfId="171" applyFont="1" applyFill="1" applyBorder="1" applyAlignment="1" applyProtection="1">
      <alignment vertical="top" wrapText="1"/>
    </xf>
    <xf numFmtId="9" fontId="101" fillId="29" borderId="21" xfId="171" applyNumberFormat="1" applyFont="1" applyFill="1" applyBorder="1" applyAlignment="1" applyProtection="1">
      <alignment vertical="top" wrapText="1"/>
    </xf>
    <xf numFmtId="9" fontId="101" fillId="29" borderId="16" xfId="171" applyNumberFormat="1" applyFont="1" applyFill="1" applyBorder="1" applyAlignment="1" applyProtection="1">
      <alignment vertical="top" wrapText="1"/>
    </xf>
    <xf numFmtId="0" fontId="114" fillId="25" borderId="34" xfId="171" applyFont="1" applyFill="1" applyBorder="1" applyAlignment="1" applyProtection="1">
      <alignment vertical="top" wrapText="1"/>
    </xf>
    <xf numFmtId="0" fontId="114" fillId="25" borderId="15" xfId="171" applyFont="1" applyFill="1" applyBorder="1" applyAlignment="1" applyProtection="1">
      <alignment horizontal="left" vertical="top" wrapText="1"/>
    </xf>
    <xf numFmtId="6" fontId="114" fillId="25" borderId="15" xfId="171" applyNumberFormat="1" applyFont="1" applyFill="1" applyBorder="1" applyAlignment="1" applyProtection="1">
      <alignment vertical="top" wrapText="1"/>
    </xf>
    <xf numFmtId="44" fontId="114" fillId="25" borderId="15" xfId="158" applyFont="1" applyFill="1" applyBorder="1" applyAlignment="1" applyProtection="1">
      <alignment vertical="top" wrapText="1"/>
    </xf>
    <xf numFmtId="1" fontId="114" fillId="25" borderId="15" xfId="171" applyNumberFormat="1" applyFont="1" applyFill="1" applyBorder="1" applyAlignment="1" applyProtection="1">
      <alignment horizontal="left" vertical="top" wrapText="1"/>
    </xf>
    <xf numFmtId="1" fontId="114" fillId="25" borderId="19" xfId="171" applyNumberFormat="1" applyFont="1" applyFill="1" applyBorder="1" applyAlignment="1" applyProtection="1">
      <alignment horizontal="left" vertical="top" wrapText="1"/>
    </xf>
    <xf numFmtId="1" fontId="101" fillId="0" borderId="10" xfId="171" applyNumberFormat="1" applyFont="1" applyFill="1" applyBorder="1" applyAlignment="1" applyProtection="1">
      <alignment horizontal="center" vertical="center" wrapText="1"/>
      <protection locked="0"/>
    </xf>
    <xf numFmtId="1" fontId="101" fillId="0" borderId="35" xfId="171" applyNumberFormat="1" applyFont="1" applyFill="1" applyBorder="1" applyAlignment="1" applyProtection="1">
      <alignment horizontal="center" vertical="center" wrapText="1"/>
      <protection locked="0"/>
    </xf>
    <xf numFmtId="165" fontId="115" fillId="24" borderId="16" xfId="158" applyNumberFormat="1" applyFont="1" applyFill="1" applyBorder="1" applyAlignment="1" applyProtection="1">
      <alignment vertical="top" wrapText="1"/>
    </xf>
    <xf numFmtId="9" fontId="106" fillId="24" borderId="11" xfId="183" applyFont="1" applyFill="1" applyBorder="1" applyAlignment="1" applyProtection="1">
      <alignment vertical="top" wrapText="1"/>
    </xf>
    <xf numFmtId="9" fontId="101" fillId="0" borderId="11" xfId="171" applyNumberFormat="1" applyFont="1" applyFill="1" applyBorder="1" applyAlignment="1" applyProtection="1">
      <alignment horizontal="center" vertical="center" wrapText="1"/>
      <protection locked="0"/>
    </xf>
    <xf numFmtId="0" fontId="114" fillId="25" borderId="29" xfId="171" applyFont="1" applyFill="1" applyBorder="1" applyAlignment="1" applyProtection="1">
      <alignment vertical="top" wrapText="1"/>
    </xf>
    <xf numFmtId="0" fontId="114" fillId="25" borderId="24" xfId="171" applyFont="1" applyFill="1" applyBorder="1" applyAlignment="1" applyProtection="1">
      <alignment horizontal="left" vertical="top" wrapText="1"/>
    </xf>
    <xf numFmtId="6" fontId="114" fillId="25" borderId="24" xfId="171" applyNumberFormat="1" applyFont="1" applyFill="1" applyBorder="1" applyAlignment="1" applyProtection="1">
      <alignment vertical="top" wrapText="1"/>
    </xf>
    <xf numFmtId="44" fontId="114" fillId="25" borderId="24" xfId="158" applyFont="1" applyFill="1" applyBorder="1" applyAlignment="1" applyProtection="1">
      <alignment vertical="top" wrapText="1"/>
    </xf>
    <xf numFmtId="1" fontId="114" fillId="25" borderId="24" xfId="171" applyNumberFormat="1" applyFont="1" applyFill="1" applyBorder="1" applyAlignment="1" applyProtection="1">
      <alignment horizontal="left" vertical="top" wrapText="1"/>
    </xf>
    <xf numFmtId="1" fontId="114" fillId="25" borderId="38" xfId="171" applyNumberFormat="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6" fillId="25" borderId="51" xfId="171" applyFont="1" applyFill="1" applyBorder="1" applyAlignment="1" applyProtection="1">
      <alignment horizontal="left" vertical="top" wrapText="1"/>
    </xf>
    <xf numFmtId="0" fontId="110" fillId="27" borderId="23" xfId="171" applyFont="1" applyFill="1" applyBorder="1" applyAlignment="1" applyProtection="1">
      <alignment horizontal="center" vertical="top" wrapText="1"/>
    </xf>
    <xf numFmtId="0" fontId="110" fillId="27" borderId="10" xfId="171" applyFont="1" applyFill="1" applyBorder="1" applyAlignment="1" applyProtection="1">
      <alignment horizontal="center" vertical="top" wrapText="1"/>
    </xf>
    <xf numFmtId="0" fontId="110" fillId="27" borderId="32" xfId="171" applyFont="1" applyFill="1" applyBorder="1" applyAlignment="1" applyProtection="1">
      <alignment vertical="top" wrapText="1"/>
    </xf>
    <xf numFmtId="0" fontId="101" fillId="27" borderId="29" xfId="171" applyNumberFormat="1" applyFont="1" applyFill="1" applyBorder="1" applyAlignment="1" applyProtection="1">
      <alignment vertical="top" wrapText="1"/>
    </xf>
    <xf numFmtId="0" fontId="101" fillId="27" borderId="29" xfId="171" applyFont="1" applyFill="1" applyBorder="1" applyAlignment="1" applyProtection="1">
      <alignment vertical="top" wrapText="1"/>
    </xf>
    <xf numFmtId="0" fontId="101" fillId="27" borderId="33" xfId="171" applyFont="1" applyFill="1" applyBorder="1" applyAlignment="1" applyProtection="1">
      <alignment vertical="top" wrapText="1"/>
    </xf>
    <xf numFmtId="0" fontId="106" fillId="25" borderId="31" xfId="171" applyFont="1" applyFill="1" applyBorder="1" applyAlignment="1" applyProtection="1">
      <alignment horizontal="left" vertical="top" wrapText="1"/>
    </xf>
    <xf numFmtId="9" fontId="101" fillId="25" borderId="0" xfId="171" applyNumberFormat="1" applyFont="1" applyFill="1" applyBorder="1" applyAlignment="1" applyProtection="1">
      <alignment vertical="top" wrapText="1"/>
    </xf>
    <xf numFmtId="9" fontId="101" fillId="25" borderId="13" xfId="171" applyNumberFormat="1" applyFont="1" applyFill="1" applyBorder="1" applyAlignment="1" applyProtection="1">
      <alignment vertical="top" wrapText="1"/>
    </xf>
    <xf numFmtId="0" fontId="110" fillId="24" borderId="27" xfId="171" applyFont="1" applyFill="1" applyBorder="1" applyAlignment="1" applyProtection="1">
      <alignment horizontal="center" vertical="top" wrapText="1"/>
    </xf>
    <xf numFmtId="0" fontId="101" fillId="24" borderId="28" xfId="171" applyFont="1" applyFill="1" applyBorder="1" applyAlignment="1" applyProtection="1">
      <alignment vertical="top" wrapText="1"/>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101" fillId="0" borderId="40" xfId="171" applyNumberFormat="1" applyFont="1" applyFill="1" applyBorder="1" applyAlignment="1" applyProtection="1">
      <alignment horizontal="center" vertical="top" wrapText="1"/>
      <protection locked="0"/>
    </xf>
    <xf numFmtId="0" fontId="101" fillId="0" borderId="0" xfId="171" applyFont="1" applyFill="1" applyBorder="1" applyAlignment="1" applyProtection="1">
      <alignment vertical="top" wrapText="1"/>
    </xf>
    <xf numFmtId="0" fontId="101" fillId="24" borderId="27" xfId="171" applyFont="1" applyFill="1" applyBorder="1" applyAlignment="1" applyProtection="1">
      <alignment vertical="top" wrapText="1"/>
    </xf>
    <xf numFmtId="0" fontId="110" fillId="27" borderId="40" xfId="171" applyFont="1" applyFill="1" applyBorder="1" applyAlignment="1" applyProtection="1">
      <alignment vertical="top" wrapText="1"/>
    </xf>
    <xf numFmtId="0" fontId="101" fillId="24" borderId="30" xfId="171" applyFont="1" applyFill="1" applyBorder="1" applyAlignment="1" applyProtection="1">
      <alignment vertical="top" wrapText="1"/>
    </xf>
    <xf numFmtId="9" fontId="101" fillId="0" borderId="66" xfId="171" applyNumberFormat="1" applyFont="1" applyFill="1" applyBorder="1" applyAlignment="1" applyProtection="1">
      <alignment horizontal="center" vertical="top" wrapText="1"/>
      <protection locked="0"/>
    </xf>
    <xf numFmtId="9" fontId="101" fillId="0" borderId="67" xfId="171" applyNumberFormat="1" applyFont="1" applyFill="1" applyBorder="1" applyAlignment="1" applyProtection="1">
      <alignment horizontal="center" vertical="top" wrapText="1"/>
      <protection locked="0"/>
    </xf>
    <xf numFmtId="0" fontId="101" fillId="24" borderId="29" xfId="171" applyFont="1" applyFill="1" applyBorder="1" applyProtection="1"/>
    <xf numFmtId="0" fontId="101" fillId="24" borderId="24" xfId="171" applyFont="1" applyFill="1" applyBorder="1" applyAlignment="1" applyProtection="1">
      <alignment horizontal="left" vertical="top" wrapText="1"/>
    </xf>
    <xf numFmtId="0" fontId="101" fillId="24" borderId="33" xfId="171" applyFont="1" applyFill="1" applyBorder="1" applyAlignment="1" applyProtection="1">
      <alignment wrapText="1"/>
    </xf>
    <xf numFmtId="0" fontId="106" fillId="25" borderId="31" xfId="171" applyFont="1" applyFill="1" applyBorder="1" applyAlignment="1" applyProtection="1">
      <alignment vertical="top" wrapText="1"/>
    </xf>
    <xf numFmtId="0" fontId="101" fillId="24" borderId="29"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78" fillId="32" borderId="23" xfId="158" applyNumberFormat="1" applyFont="1" applyFill="1" applyBorder="1" applyAlignment="1" applyProtection="1">
      <alignment horizontal="center" vertical="center" wrapText="1"/>
      <protection locked="0"/>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177" fillId="0" borderId="0" xfId="475" applyFont="1" applyAlignment="1">
      <alignment horizontal="left" vertical="center" wrapText="1"/>
    </xf>
    <xf numFmtId="0" fontId="78" fillId="2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0" fontId="21" fillId="26" borderId="0" xfId="171" applyFont="1" applyFill="1" applyBorder="1" applyAlignment="1" applyProtection="1">
      <alignment horizontal="center"/>
    </xf>
    <xf numFmtId="0" fontId="78" fillId="34" borderId="2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75" fillId="25" borderId="37" xfId="171" applyFont="1" applyFill="1" applyBorder="1" applyAlignment="1" applyProtection="1">
      <alignment vertical="top" wrapText="1"/>
    </xf>
    <xf numFmtId="0" fontId="131" fillId="58" borderId="174" xfId="0" applyFont="1" applyFill="1" applyBorder="1" applyAlignment="1">
      <alignment vertical="center" textRotation="90" wrapText="1"/>
    </xf>
    <xf numFmtId="0" fontId="23" fillId="58" borderId="175" xfId="0" applyFont="1" applyFill="1" applyBorder="1" applyAlignment="1">
      <alignment vertical="center" textRotation="90" wrapText="1"/>
    </xf>
    <xf numFmtId="0" fontId="138" fillId="58" borderId="176" xfId="0" applyFont="1" applyFill="1" applyBorder="1" applyAlignment="1">
      <alignment vertical="center" textRotation="90" wrapText="1"/>
    </xf>
    <xf numFmtId="0" fontId="43" fillId="34" borderId="21" xfId="171" applyFont="1" applyFill="1" applyBorder="1" applyAlignment="1" applyProtection="1">
      <alignment horizontal="left"/>
      <protection locked="0"/>
    </xf>
    <xf numFmtId="0" fontId="43" fillId="34" borderId="21" xfId="171" applyFont="1" applyFill="1" applyBorder="1" applyProtection="1">
      <protection locked="0"/>
    </xf>
    <xf numFmtId="0" fontId="78" fillId="24" borderId="24" xfId="171" applyFont="1" applyFill="1" applyBorder="1" applyAlignment="1" applyProtection="1">
      <alignment horizontal="left" vertical="top" wrapText="1"/>
    </xf>
    <xf numFmtId="0" fontId="21" fillId="26" borderId="0" xfId="171" applyFont="1" applyFill="1" applyBorder="1" applyAlignment="1" applyProtection="1">
      <alignment horizontal="center"/>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top" wrapText="1"/>
      <protection locked="0"/>
    </xf>
    <xf numFmtId="9" fontId="78" fillId="0" borderId="16" xfId="171" applyNumberFormat="1" applyFont="1" applyFill="1" applyBorder="1" applyAlignment="1" applyProtection="1">
      <alignment horizontal="center" vertical="center" wrapText="1"/>
      <protection locked="0"/>
    </xf>
    <xf numFmtId="9" fontId="78" fillId="0" borderId="20"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0" fontId="78" fillId="0" borderId="17" xfId="17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9" fontId="43" fillId="0" borderId="24"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1" fontId="43" fillId="0" borderId="35" xfId="171" applyNumberFormat="1" applyFont="1" applyFill="1" applyBorder="1" applyAlignment="1" applyProtection="1">
      <alignment horizontal="center" vertical="center" wrapText="1"/>
      <protection locked="0"/>
    </xf>
    <xf numFmtId="0" fontId="0" fillId="48" borderId="0" xfId="0" applyFill="1" applyBorder="1" applyAlignment="1">
      <alignment horizontal="left" vertical="top" wrapText="1"/>
    </xf>
    <xf numFmtId="9" fontId="0" fillId="33" borderId="177" xfId="0" applyNumberFormat="1" applyFill="1" applyBorder="1" applyAlignment="1">
      <alignment horizontal="left" vertical="top" wrapText="1"/>
    </xf>
    <xf numFmtId="9" fontId="21" fillId="33" borderId="177" xfId="0" applyNumberFormat="1" applyFont="1" applyFill="1" applyBorder="1" applyAlignment="1">
      <alignment horizontal="left" vertical="top" wrapText="1"/>
    </xf>
    <xf numFmtId="165" fontId="21" fillId="33" borderId="119" xfId="52" applyNumberFormat="1" applyFont="1" applyFill="1" applyBorder="1" applyAlignment="1">
      <alignment horizontal="left" vertical="top" wrapText="1"/>
    </xf>
    <xf numFmtId="0" fontId="174" fillId="35" borderId="60" xfId="0" applyFont="1" applyFill="1" applyBorder="1" applyAlignment="1">
      <alignment horizontal="left" vertical="top" wrapText="1"/>
    </xf>
    <xf numFmtId="0" fontId="0" fillId="33" borderId="15" xfId="0" applyFill="1" applyBorder="1" applyAlignment="1">
      <alignment horizontal="left" vertical="top" wrapText="1"/>
    </xf>
    <xf numFmtId="0" fontId="21" fillId="33" borderId="15" xfId="0" applyFont="1" applyFill="1" applyBorder="1" applyAlignment="1">
      <alignment horizontal="left" vertical="top" wrapText="1"/>
    </xf>
    <xf numFmtId="0" fontId="21" fillId="33" borderId="180" xfId="0" applyFont="1" applyFill="1" applyBorder="1" applyAlignment="1">
      <alignment horizontal="left" vertical="top" wrapText="1"/>
    </xf>
    <xf numFmtId="0" fontId="0" fillId="33" borderId="180" xfId="0" applyFill="1" applyBorder="1" applyAlignment="1">
      <alignment horizontal="left" vertical="top" wrapText="1"/>
    </xf>
    <xf numFmtId="0" fontId="0" fillId="24" borderId="15" xfId="0" applyFill="1" applyBorder="1" applyAlignment="1">
      <alignment horizontal="left" vertical="top" wrapText="1"/>
    </xf>
    <xf numFmtId="0" fontId="42" fillId="60" borderId="0" xfId="0" applyFont="1" applyFill="1" applyBorder="1" applyAlignment="1">
      <alignment horizontal="center" vertical="center" wrapText="1"/>
    </xf>
    <xf numFmtId="0" fontId="0" fillId="60" borderId="0" xfId="0" applyFill="1" applyBorder="1" applyAlignment="1">
      <alignment horizontal="left" vertical="top" wrapText="1"/>
    </xf>
    <xf numFmtId="9" fontId="0" fillId="60" borderId="0" xfId="0" applyNumberFormat="1" applyFill="1" applyBorder="1" applyAlignment="1">
      <alignment horizontal="left" vertical="top" wrapText="1"/>
    </xf>
    <xf numFmtId="165" fontId="0" fillId="60" borderId="0" xfId="52" applyNumberFormat="1" applyFont="1" applyFill="1" applyBorder="1" applyAlignment="1">
      <alignment horizontal="left" vertical="top" wrapText="1"/>
    </xf>
    <xf numFmtId="0" fontId="0" fillId="60" borderId="0" xfId="52" applyNumberFormat="1" applyFont="1" applyFill="1" applyBorder="1" applyAlignment="1">
      <alignment horizontal="left" vertical="top" wrapText="1"/>
    </xf>
    <xf numFmtId="165" fontId="21" fillId="60" borderId="0" xfId="52" applyNumberFormat="1" applyFont="1" applyFill="1" applyBorder="1" applyAlignment="1">
      <alignment horizontal="left" vertical="top" wrapText="1"/>
    </xf>
    <xf numFmtId="165" fontId="23" fillId="60" borderId="0" xfId="52" applyNumberFormat="1" applyFont="1" applyFill="1" applyBorder="1" applyAlignment="1">
      <alignment horizontal="left" vertical="top" wrapText="1"/>
    </xf>
    <xf numFmtId="9" fontId="0" fillId="60" borderId="0" xfId="108" applyFont="1" applyFill="1" applyBorder="1" applyAlignment="1">
      <alignment horizontal="left" vertical="top" wrapText="1"/>
    </xf>
    <xf numFmtId="0" fontId="174" fillId="60" borderId="0" xfId="0" applyFont="1" applyFill="1" applyBorder="1" applyAlignment="1">
      <alignment horizontal="left" vertical="top" wrapText="1"/>
    </xf>
    <xf numFmtId="0" fontId="21" fillId="60" borderId="0" xfId="0" applyFont="1" applyFill="1" applyBorder="1" applyAlignment="1">
      <alignment horizontal="center" vertical="top" wrapText="1"/>
    </xf>
    <xf numFmtId="0" fontId="0" fillId="60" borderId="0" xfId="0" applyFill="1" applyBorder="1" applyAlignment="1">
      <alignment horizontal="center" vertical="top" wrapText="1"/>
    </xf>
    <xf numFmtId="0" fontId="21" fillId="60" borderId="0" xfId="0" applyFont="1" applyFill="1" applyBorder="1" applyAlignment="1">
      <alignment horizontal="left" vertical="top" wrapText="1"/>
    </xf>
    <xf numFmtId="9" fontId="78" fillId="0" borderId="1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43" fillId="26" borderId="0" xfId="0" applyFont="1" applyFill="1" applyBorder="1" applyAlignment="1" applyProtection="1">
      <alignment wrapText="1"/>
      <protection locked="0"/>
    </xf>
    <xf numFmtId="0" fontId="49" fillId="33" borderId="0" xfId="475" applyFont="1" applyFill="1" applyBorder="1" applyAlignment="1" applyProtection="1">
      <alignment vertical="center" wrapText="1"/>
    </xf>
    <xf numFmtId="0" fontId="122" fillId="0" borderId="0" xfId="80" applyFont="1" applyBorder="1" applyAlignment="1" applyProtection="1">
      <alignment wrapText="1"/>
      <protection locked="0"/>
    </xf>
    <xf numFmtId="0" fontId="21" fillId="0" borderId="0" xfId="475" applyFill="1" applyBorder="1" applyAlignment="1">
      <alignment wrapText="1"/>
    </xf>
    <xf numFmtId="0" fontId="44" fillId="0" borderId="0" xfId="80" applyFont="1" applyFill="1" applyBorder="1" applyAlignment="1" applyProtection="1">
      <alignment vertical="top"/>
    </xf>
    <xf numFmtId="0" fontId="122" fillId="0" borderId="0" xfId="80" applyFont="1" applyFill="1" applyBorder="1" applyAlignment="1" applyProtection="1">
      <alignment horizontal="center" vertical="top" wrapText="1"/>
    </xf>
    <xf numFmtId="0" fontId="122" fillId="0" borderId="0" xfId="80" applyFont="1" applyFill="1" applyBorder="1" applyAlignment="1" applyProtection="1">
      <alignment vertical="top" wrapText="1"/>
    </xf>
    <xf numFmtId="0" fontId="44" fillId="0" borderId="0" xfId="475" applyFont="1" applyFill="1" applyBorder="1" applyAlignment="1">
      <alignment vertical="top" wrapText="1"/>
    </xf>
    <xf numFmtId="0" fontId="49" fillId="0" borderId="0" xfId="475" applyFont="1" applyFill="1" applyBorder="1" applyAlignment="1">
      <alignment horizontal="left" vertical="top" wrapText="1"/>
    </xf>
    <xf numFmtId="0" fontId="21" fillId="0" borderId="0" xfId="475" applyFont="1" applyFill="1" applyBorder="1" applyAlignment="1">
      <alignment wrapText="1"/>
    </xf>
    <xf numFmtId="0" fontId="21" fillId="0" borderId="0" xfId="475" applyFill="1" applyBorder="1"/>
    <xf numFmtId="0" fontId="49" fillId="0" borderId="0" xfId="475" applyFont="1" applyFill="1" applyBorder="1" applyAlignment="1">
      <alignment wrapText="1"/>
    </xf>
    <xf numFmtId="0" fontId="21" fillId="0" borderId="0" xfId="475" applyFill="1" applyBorder="1" applyAlignment="1">
      <alignment vertical="top" wrapText="1"/>
    </xf>
    <xf numFmtId="0" fontId="21" fillId="0" borderId="0" xfId="475" applyFill="1" applyBorder="1" applyAlignment="1">
      <alignment vertical="top"/>
    </xf>
    <xf numFmtId="0" fontId="42" fillId="34" borderId="181" xfId="0" applyFont="1" applyFill="1" applyBorder="1" applyAlignment="1">
      <alignment horizontal="center" vertical="center" wrapText="1"/>
    </xf>
    <xf numFmtId="0" fontId="42" fillId="34" borderId="90" xfId="0" applyFont="1" applyFill="1" applyBorder="1" applyAlignment="1">
      <alignment horizontal="center" vertical="center" wrapText="1"/>
    </xf>
    <xf numFmtId="0" fontId="42" fillId="34" borderId="182" xfId="0" applyFont="1" applyFill="1" applyBorder="1" applyAlignment="1">
      <alignment horizontal="center" vertical="center" wrapText="1"/>
    </xf>
    <xf numFmtId="9" fontId="0" fillId="33" borderId="183" xfId="0" applyNumberFormat="1" applyFill="1" applyBorder="1" applyAlignment="1">
      <alignment horizontal="left" vertical="top" wrapText="1"/>
    </xf>
    <xf numFmtId="9" fontId="0" fillId="33" borderId="184" xfId="0" applyNumberFormat="1" applyFill="1" applyBorder="1" applyAlignment="1">
      <alignment horizontal="left" vertical="top" wrapText="1"/>
    </xf>
    <xf numFmtId="9" fontId="0" fillId="33" borderId="185" xfId="0" applyNumberFormat="1" applyFill="1" applyBorder="1" applyAlignment="1">
      <alignment horizontal="left" vertical="top" wrapText="1"/>
    </xf>
    <xf numFmtId="9" fontId="0" fillId="33" borderId="186" xfId="0" applyNumberFormat="1" applyFill="1" applyBorder="1" applyAlignment="1">
      <alignment horizontal="left" vertical="top" wrapText="1"/>
    </xf>
    <xf numFmtId="0" fontId="0" fillId="28" borderId="187" xfId="0" applyFill="1" applyBorder="1" applyAlignment="1">
      <alignment horizontal="left" vertical="top" wrapText="1"/>
    </xf>
    <xf numFmtId="0" fontId="0" fillId="60" borderId="187" xfId="0" applyFill="1" applyBorder="1" applyAlignment="1">
      <alignment horizontal="left" vertical="top" wrapText="1"/>
    </xf>
    <xf numFmtId="9" fontId="0" fillId="33" borderId="191" xfId="0" applyNumberFormat="1" applyFill="1" applyBorder="1" applyAlignment="1">
      <alignment horizontal="left" vertical="top" wrapText="1"/>
    </xf>
    <xf numFmtId="9" fontId="0" fillId="33" borderId="192" xfId="0" applyNumberFormat="1" applyFill="1" applyBorder="1" applyAlignment="1">
      <alignment horizontal="left" vertical="top" wrapText="1"/>
    </xf>
    <xf numFmtId="9" fontId="0" fillId="33" borderId="193" xfId="0" applyNumberFormat="1" applyFill="1" applyBorder="1" applyAlignment="1">
      <alignment horizontal="left" vertical="top" wrapText="1"/>
    </xf>
    <xf numFmtId="9" fontId="0" fillId="60" borderId="194" xfId="0" applyNumberFormat="1" applyFill="1" applyBorder="1" applyAlignment="1">
      <alignment horizontal="left" vertical="top" wrapText="1"/>
    </xf>
    <xf numFmtId="9" fontId="0" fillId="33" borderId="195" xfId="0" applyNumberFormat="1" applyFill="1" applyBorder="1" applyAlignment="1">
      <alignment horizontal="left" vertical="top" wrapText="1"/>
    </xf>
    <xf numFmtId="0" fontId="0" fillId="34" borderId="41" xfId="0" applyFill="1" applyBorder="1"/>
    <xf numFmtId="0" fontId="0" fillId="34" borderId="91" xfId="0" applyFill="1" applyBorder="1"/>
    <xf numFmtId="0" fontId="0" fillId="34" borderId="196" xfId="0" applyFill="1" applyBorder="1"/>
    <xf numFmtId="0" fontId="0" fillId="34" borderId="49" xfId="0" applyFill="1" applyBorder="1"/>
    <xf numFmtId="0" fontId="0" fillId="34" borderId="144" xfId="0" applyFill="1" applyBorder="1"/>
    <xf numFmtId="0" fontId="0" fillId="34" borderId="151" xfId="0" applyFill="1" applyBorder="1"/>
    <xf numFmtId="0" fontId="0" fillId="44" borderId="197" xfId="0" applyFill="1" applyBorder="1"/>
    <xf numFmtId="0" fontId="0" fillId="44" borderId="198" xfId="0" applyFill="1" applyBorder="1"/>
    <xf numFmtId="0" fontId="0" fillId="44" borderId="199" xfId="0" applyFill="1" applyBorder="1"/>
    <xf numFmtId="165" fontId="21" fillId="33" borderId="93" xfId="52" applyNumberFormat="1" applyFont="1" applyFill="1" applyBorder="1" applyAlignment="1">
      <alignment horizontal="left" vertical="top" wrapText="1"/>
    </xf>
    <xf numFmtId="0" fontId="21" fillId="33" borderId="142" xfId="0" applyFont="1" applyFill="1" applyBorder="1" applyAlignment="1">
      <alignment horizontal="left" vertical="top" wrapText="1"/>
    </xf>
    <xf numFmtId="0" fontId="23" fillId="0" borderId="206" xfId="0" applyFont="1" applyFill="1" applyBorder="1" applyAlignment="1">
      <alignment vertical="top" wrapText="1"/>
    </xf>
    <xf numFmtId="0" fontId="21" fillId="60" borderId="205" xfId="171" applyFill="1" applyBorder="1" applyAlignment="1">
      <alignment vertical="top" wrapText="1"/>
    </xf>
    <xf numFmtId="0" fontId="21" fillId="0" borderId="207" xfId="171" applyBorder="1" applyAlignment="1">
      <alignment vertical="top" wrapText="1"/>
    </xf>
    <xf numFmtId="0" fontId="0" fillId="54" borderId="208" xfId="0" applyFill="1" applyBorder="1"/>
    <xf numFmtId="0" fontId="0" fillId="34" borderId="209" xfId="0" applyFill="1" applyBorder="1"/>
    <xf numFmtId="0" fontId="0" fillId="34" borderId="210" xfId="0" applyFill="1" applyBorder="1"/>
    <xf numFmtId="0" fontId="0" fillId="58" borderId="0" xfId="0" applyFill="1" applyBorder="1"/>
    <xf numFmtId="0" fontId="0" fillId="58" borderId="25" xfId="0" applyFill="1" applyBorder="1"/>
    <xf numFmtId="0" fontId="21" fillId="58" borderId="150" xfId="0" applyFont="1" applyFill="1" applyBorder="1"/>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1" fillId="24" borderId="27" xfId="171" applyFont="1" applyFill="1" applyBorder="1" applyAlignment="1" applyProtection="1">
      <alignment horizontal="center" vertical="top" wrapText="1"/>
    </xf>
    <xf numFmtId="9" fontId="43" fillId="0" borderId="11"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0" fontId="78" fillId="24" borderId="30"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0" fontId="43" fillId="33" borderId="212" xfId="0" applyFont="1" applyFill="1" applyBorder="1" applyAlignment="1" applyProtection="1">
      <alignment vertical="center"/>
    </xf>
    <xf numFmtId="0" fontId="24" fillId="33" borderId="212" xfId="80" applyFill="1" applyBorder="1" applyAlignment="1" applyProtection="1">
      <alignment horizontal="center" vertical="center" wrapText="1"/>
    </xf>
    <xf numFmtId="0" fontId="24" fillId="0" borderId="0" xfId="80" applyAlignment="1" applyProtection="1">
      <alignment horizontal="center" vertical="center" wrapText="1"/>
    </xf>
    <xf numFmtId="0" fontId="122" fillId="0" borderId="0" xfId="80" applyFont="1" applyBorder="1" applyAlignment="1" applyProtection="1">
      <protection locked="0"/>
    </xf>
    <xf numFmtId="9" fontId="43" fillId="0" borderId="67" xfId="171" applyNumberFormat="1" applyFont="1" applyFill="1" applyBorder="1" applyAlignment="1" applyProtection="1">
      <alignment horizontal="center" vertical="center" wrapText="1"/>
      <protection locked="0"/>
    </xf>
    <xf numFmtId="0" fontId="0" fillId="0" borderId="134" xfId="0" applyFill="1" applyBorder="1" applyAlignment="1">
      <alignment horizontal="left" vertical="top" wrapText="1"/>
    </xf>
    <xf numFmtId="0" fontId="78" fillId="24" borderId="24" xfId="171" applyFont="1" applyFill="1" applyBorder="1" applyAlignment="1" applyProtection="1">
      <alignment horizontal="left" vertical="top" wrapText="1"/>
    </xf>
    <xf numFmtId="0" fontId="78" fillId="24" borderId="29" xfId="171" applyFont="1" applyFill="1" applyBorder="1" applyAlignment="1" applyProtection="1">
      <alignment horizontal="left" vertical="top" wrapText="1"/>
    </xf>
    <xf numFmtId="9" fontId="43" fillId="0" borderId="20"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top" wrapText="1"/>
      <protection locked="0"/>
    </xf>
    <xf numFmtId="0" fontId="78" fillId="24" borderId="0"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1" fillId="24" borderId="27" xfId="171" applyFont="1" applyFill="1" applyBorder="1" applyAlignment="1" applyProtection="1">
      <alignment horizontal="center" vertical="top" wrapText="1"/>
    </xf>
    <xf numFmtId="0" fontId="21" fillId="26" borderId="0" xfId="171" applyFont="1" applyFill="1" applyBorder="1" applyAlignment="1" applyProtection="1">
      <alignment horizontal="center"/>
    </xf>
    <xf numFmtId="9" fontId="43" fillId="0" borderId="16" xfId="171" applyNumberFormat="1" applyFont="1" applyFill="1" applyBorder="1" applyAlignment="1" applyProtection="1">
      <alignment horizontal="center" vertical="center" wrapText="1"/>
      <protection locked="0"/>
    </xf>
    <xf numFmtId="0" fontId="43" fillId="0" borderId="17" xfId="17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center" vertical="center" wrapText="1"/>
      <protection locked="0"/>
    </xf>
    <xf numFmtId="0" fontId="74" fillId="33" borderId="0" xfId="171" applyFont="1" applyFill="1" applyProtection="1">
      <protection locked="0"/>
    </xf>
    <xf numFmtId="0" fontId="74" fillId="33" borderId="0" xfId="171" applyFont="1" applyFill="1" applyAlignment="1" applyProtection="1">
      <alignment wrapText="1"/>
      <protection locked="0"/>
    </xf>
    <xf numFmtId="0" fontId="74" fillId="33" borderId="0" xfId="171" applyFont="1" applyFill="1" applyBorder="1" applyAlignment="1" applyProtection="1">
      <alignment wrapText="1"/>
      <protection locked="0"/>
    </xf>
    <xf numFmtId="0" fontId="74" fillId="26" borderId="0" xfId="171" applyFont="1" applyFill="1" applyBorder="1" applyAlignment="1" applyProtection="1">
      <alignment vertical="top" wrapText="1"/>
      <protection locked="0"/>
    </xf>
    <xf numFmtId="0" fontId="180" fillId="26" borderId="0" xfId="475" applyFont="1" applyFill="1" applyBorder="1" applyAlignment="1" applyProtection="1">
      <alignment vertical="top" wrapText="1"/>
    </xf>
    <xf numFmtId="0" fontId="43" fillId="26" borderId="91" xfId="475" applyFont="1" applyFill="1" applyBorder="1" applyProtection="1">
      <protection locked="0"/>
    </xf>
    <xf numFmtId="0" fontId="181" fillId="33" borderId="0" xfId="0" applyFont="1" applyFill="1" applyAlignment="1">
      <alignment horizontal="center" vertical="center" wrapText="1"/>
    </xf>
    <xf numFmtId="0" fontId="0" fillId="33" borderId="213" xfId="0" applyFill="1" applyBorder="1" applyAlignment="1">
      <alignment horizontal="left" vertical="top" wrapText="1"/>
    </xf>
    <xf numFmtId="0" fontId="0" fillId="33" borderId="214" xfId="0" applyFill="1" applyBorder="1" applyAlignment="1">
      <alignment horizontal="left" vertical="top" wrapText="1"/>
    </xf>
    <xf numFmtId="0" fontId="0" fillId="33" borderId="215" xfId="0" applyFill="1" applyBorder="1" applyAlignment="1">
      <alignment horizontal="left" vertical="top" wrapText="1"/>
    </xf>
    <xf numFmtId="0" fontId="174" fillId="35" borderId="0" xfId="0" applyFont="1" applyFill="1" applyBorder="1" applyAlignment="1">
      <alignment horizontal="left" vertical="top" wrapText="1"/>
    </xf>
    <xf numFmtId="0" fontId="0" fillId="33" borderId="216" xfId="0" applyFill="1" applyBorder="1" applyAlignment="1">
      <alignment horizontal="left" vertical="top" wrapText="1"/>
    </xf>
    <xf numFmtId="0" fontId="0" fillId="33" borderId="217" xfId="0" applyFill="1" applyBorder="1" applyAlignment="1">
      <alignment horizontal="left" vertical="top" wrapText="1"/>
    </xf>
    <xf numFmtId="0" fontId="0" fillId="33" borderId="218" xfId="0" applyFill="1" applyBorder="1" applyAlignment="1">
      <alignment horizontal="left" vertical="top" wrapText="1"/>
    </xf>
    <xf numFmtId="165" fontId="0" fillId="0" borderId="93" xfId="52" applyNumberFormat="1" applyFont="1" applyFill="1" applyBorder="1" applyAlignment="1">
      <alignment horizontal="left" vertical="top" wrapText="1"/>
    </xf>
    <xf numFmtId="0" fontId="174" fillId="35" borderId="196" xfId="0" applyFont="1" applyFill="1" applyBorder="1" applyAlignment="1">
      <alignment horizontal="left" vertical="top" wrapText="1"/>
    </xf>
    <xf numFmtId="0" fontId="0" fillId="48" borderId="196" xfId="0" applyFill="1" applyBorder="1" applyAlignment="1">
      <alignment horizontal="left" vertical="top" wrapText="1"/>
    </xf>
    <xf numFmtId="0" fontId="21" fillId="33" borderId="94" xfId="0" applyFont="1" applyFill="1" applyBorder="1" applyAlignment="1">
      <alignment horizontal="left" vertical="top" wrapText="1"/>
    </xf>
    <xf numFmtId="0" fontId="0" fillId="28" borderId="189" xfId="0" applyFill="1" applyBorder="1" applyAlignment="1">
      <alignment horizontal="left" vertical="top" wrapText="1"/>
    </xf>
    <xf numFmtId="0" fontId="0" fillId="28" borderId="219" xfId="0" applyFill="1" applyBorder="1" applyAlignment="1">
      <alignment horizontal="left" vertical="top" wrapText="1"/>
    </xf>
    <xf numFmtId="0" fontId="0" fillId="0" borderId="222" xfId="0" applyBorder="1"/>
    <xf numFmtId="0" fontId="0" fillId="0" borderId="223" xfId="0" applyBorder="1"/>
    <xf numFmtId="9" fontId="0" fillId="0" borderId="222" xfId="108" applyFont="1" applyBorder="1"/>
    <xf numFmtId="0" fontId="23" fillId="0" borderId="224" xfId="0" applyFont="1" applyBorder="1" applyAlignment="1"/>
    <xf numFmtId="0" fontId="55" fillId="44" borderId="226" xfId="0" applyFont="1" applyFill="1" applyBorder="1" applyAlignment="1">
      <alignment vertical="center" wrapText="1"/>
    </xf>
    <xf numFmtId="0" fontId="21" fillId="44" borderId="227" xfId="0" applyFont="1" applyFill="1" applyBorder="1" applyAlignment="1">
      <alignment vertical="top" wrapText="1"/>
    </xf>
    <xf numFmtId="0" fontId="0" fillId="33" borderId="228" xfId="0" applyFill="1" applyBorder="1" applyAlignment="1">
      <alignment horizontal="left" vertical="top" wrapText="1"/>
    </xf>
    <xf numFmtId="0" fontId="0" fillId="33" borderId="229" xfId="0" applyFill="1" applyBorder="1" applyAlignment="1">
      <alignment horizontal="left" vertical="top" wrapText="1"/>
    </xf>
    <xf numFmtId="165" fontId="0" fillId="33" borderId="230" xfId="52" applyNumberFormat="1" applyFont="1" applyFill="1" applyBorder="1" applyAlignment="1">
      <alignment horizontal="left" vertical="top" wrapText="1"/>
    </xf>
    <xf numFmtId="0" fontId="21" fillId="0" borderId="231" xfId="0" applyFont="1" applyFill="1" applyBorder="1" applyAlignment="1">
      <alignment horizontal="center" vertical="top" wrapText="1"/>
    </xf>
    <xf numFmtId="0" fontId="21" fillId="0" borderId="232" xfId="0" applyFont="1" applyFill="1" applyBorder="1" applyAlignment="1">
      <alignment horizontal="center" vertical="top" wrapText="1"/>
    </xf>
    <xf numFmtId="0" fontId="21" fillId="0" borderId="233" xfId="0" applyFont="1" applyFill="1" applyBorder="1" applyAlignment="1">
      <alignment horizontal="center" vertical="top" wrapText="1"/>
    </xf>
    <xf numFmtId="0" fontId="0" fillId="33" borderId="234" xfId="0" applyFill="1" applyBorder="1" applyAlignment="1">
      <alignment horizontal="left" vertical="top" wrapText="1"/>
    </xf>
    <xf numFmtId="0" fontId="0" fillId="33" borderId="235" xfId="0" applyFill="1" applyBorder="1" applyAlignment="1">
      <alignment horizontal="left" vertical="top" wrapText="1"/>
    </xf>
    <xf numFmtId="0" fontId="0" fillId="33" borderId="236" xfId="0" applyFill="1" applyBorder="1" applyAlignment="1">
      <alignment horizontal="left" vertical="top" wrapText="1"/>
    </xf>
    <xf numFmtId="0" fontId="21" fillId="0" borderId="237" xfId="0" applyFont="1" applyFill="1" applyBorder="1" applyAlignment="1">
      <alignment horizontal="left" vertical="top" wrapText="1"/>
    </xf>
    <xf numFmtId="0" fontId="21" fillId="0" borderId="238" xfId="0" applyFont="1" applyFill="1" applyBorder="1" applyAlignment="1">
      <alignment horizontal="left" vertical="top" wrapText="1"/>
    </xf>
    <xf numFmtId="0" fontId="21" fillId="0" borderId="239" xfId="0" applyFont="1" applyFill="1" applyBorder="1" applyAlignment="1">
      <alignment horizontal="left" vertical="top" wrapText="1"/>
    </xf>
    <xf numFmtId="0" fontId="0" fillId="33" borderId="240" xfId="0" applyFill="1" applyBorder="1" applyAlignment="1">
      <alignment horizontal="left" vertical="top" wrapText="1"/>
    </xf>
    <xf numFmtId="0" fontId="0" fillId="33" borderId="241" xfId="0" applyFill="1" applyBorder="1" applyAlignment="1">
      <alignment horizontal="left" vertical="top" wrapText="1"/>
    </xf>
    <xf numFmtId="0" fontId="0" fillId="0" borderId="241" xfId="0" applyFill="1" applyBorder="1" applyAlignment="1">
      <alignment horizontal="left" vertical="top" wrapText="1"/>
    </xf>
    <xf numFmtId="0" fontId="0" fillId="33" borderId="242" xfId="0" applyFill="1" applyBorder="1" applyAlignment="1">
      <alignment horizontal="left" vertical="top" wrapText="1"/>
    </xf>
    <xf numFmtId="0" fontId="0" fillId="33" borderId="243" xfId="0" applyFill="1" applyBorder="1" applyAlignment="1">
      <alignment horizontal="left" vertical="top" wrapText="1"/>
    </xf>
    <xf numFmtId="0" fontId="0" fillId="33" borderId="244" xfId="0" applyFill="1" applyBorder="1" applyAlignment="1">
      <alignment horizontal="left" vertical="top" wrapText="1"/>
    </xf>
    <xf numFmtId="0" fontId="0" fillId="33" borderId="245" xfId="0" applyFill="1" applyBorder="1" applyAlignment="1">
      <alignment horizontal="left" vertical="top" wrapText="1"/>
    </xf>
    <xf numFmtId="0" fontId="0" fillId="34" borderId="246" xfId="0" applyFill="1" applyBorder="1"/>
    <xf numFmtId="0" fontId="21" fillId="0" borderId="247" xfId="171" applyBorder="1" applyAlignment="1">
      <alignment vertical="top" wrapText="1"/>
    </xf>
    <xf numFmtId="0" fontId="21" fillId="0" borderId="248" xfId="171" applyBorder="1" applyAlignment="1">
      <alignment vertical="top" wrapText="1"/>
    </xf>
    <xf numFmtId="0" fontId="21" fillId="0" borderId="210" xfId="171" applyBorder="1" applyAlignment="1">
      <alignment vertical="top" wrapText="1"/>
    </xf>
    <xf numFmtId="0" fontId="49" fillId="0" borderId="0" xfId="80" applyFont="1" applyFill="1" applyBorder="1" applyAlignment="1" applyProtection="1">
      <alignment vertical="top"/>
    </xf>
    <xf numFmtId="0" fontId="49" fillId="0" borderId="0" xfId="475" applyFont="1" applyFill="1" applyBorder="1" applyAlignment="1"/>
    <xf numFmtId="0" fontId="81" fillId="33" borderId="0" xfId="171" applyFont="1" applyFill="1" applyBorder="1" applyAlignment="1" applyProtection="1">
      <alignment horizontal="center"/>
    </xf>
    <xf numFmtId="0" fontId="81" fillId="33" borderId="0" xfId="171" applyFont="1" applyFill="1" applyBorder="1" applyAlignment="1" applyProtection="1">
      <alignment horizontal="left"/>
    </xf>
    <xf numFmtId="0" fontId="81" fillId="33" borderId="0" xfId="171" applyFont="1" applyFill="1" applyBorder="1" applyProtection="1"/>
    <xf numFmtId="0" fontId="89" fillId="33" borderId="0" xfId="171" applyFont="1" applyFill="1" applyBorder="1" applyAlignment="1" applyProtection="1">
      <alignment vertical="top" wrapText="1"/>
    </xf>
    <xf numFmtId="0" fontId="54" fillId="0" borderId="0" xfId="475" applyFont="1" applyFill="1" applyBorder="1" applyAlignment="1" applyProtection="1">
      <alignment vertical="top" wrapText="1"/>
    </xf>
    <xf numFmtId="0" fontId="95" fillId="0" borderId="0" xfId="475" applyFont="1" applyFill="1" applyBorder="1" applyAlignment="1" applyProtection="1">
      <alignment vertical="top" wrapText="1"/>
      <protection locked="0"/>
    </xf>
    <xf numFmtId="0" fontId="95" fillId="26" borderId="0" xfId="475" applyFont="1" applyFill="1" applyBorder="1" applyAlignment="1" applyProtection="1">
      <alignment vertical="top" wrapText="1"/>
    </xf>
    <xf numFmtId="0" fontId="95" fillId="26" borderId="0" xfId="475" applyFont="1" applyFill="1" applyBorder="1" applyAlignment="1" applyProtection="1">
      <alignment vertical="top" wrapText="1"/>
      <protection locked="0"/>
    </xf>
    <xf numFmtId="0" fontId="95" fillId="26" borderId="0" xfId="168" applyFont="1" applyFill="1" applyBorder="1" applyAlignment="1" applyProtection="1">
      <alignment vertical="top" wrapText="1"/>
      <protection locked="0"/>
    </xf>
    <xf numFmtId="0" fontId="95" fillId="0" borderId="0" xfId="475" applyFont="1" applyBorder="1" applyAlignment="1" applyProtection="1">
      <alignment vertical="top" wrapText="1"/>
    </xf>
    <xf numFmtId="0" fontId="95" fillId="0" borderId="0" xfId="475" applyFont="1" applyBorder="1" applyAlignment="1" applyProtection="1">
      <alignment vertical="top" wrapText="1"/>
      <protection locked="0"/>
    </xf>
    <xf numFmtId="0" fontId="95" fillId="0" borderId="0" xfId="171" applyFont="1" applyBorder="1" applyProtection="1">
      <protection locked="0"/>
    </xf>
    <xf numFmtId="0" fontId="95" fillId="0" borderId="0" xfId="475" applyFont="1" applyBorder="1" applyAlignment="1" applyProtection="1">
      <alignment wrapText="1"/>
      <protection locked="0"/>
    </xf>
    <xf numFmtId="0" fontId="95" fillId="0" borderId="0" xfId="475" applyFont="1" applyBorder="1" applyProtection="1">
      <protection locked="0"/>
    </xf>
    <xf numFmtId="0" fontId="95" fillId="26" borderId="0" xfId="475" applyFont="1" applyFill="1" applyBorder="1" applyProtection="1">
      <protection locked="0"/>
    </xf>
    <xf numFmtId="0" fontId="95" fillId="0" borderId="0" xfId="475" applyFont="1"/>
    <xf numFmtId="0" fontId="49" fillId="26" borderId="0" xfId="475" applyFont="1" applyFill="1" applyBorder="1" applyAlignment="1">
      <alignment horizontal="left" wrapText="1"/>
    </xf>
    <xf numFmtId="0" fontId="49" fillId="26" borderId="0" xfId="475" applyFont="1" applyFill="1" applyBorder="1" applyAlignment="1">
      <alignment horizontal="left" vertical="center" wrapText="1"/>
    </xf>
    <xf numFmtId="0" fontId="43" fillId="26" borderId="0" xfId="475" applyFont="1" applyFill="1" applyBorder="1" applyAlignment="1">
      <alignment horizontal="center" wrapText="1"/>
    </xf>
    <xf numFmtId="0" fontId="120" fillId="0" borderId="0" xfId="475" applyFont="1" applyBorder="1" applyAlignment="1">
      <alignment vertical="top" wrapText="1"/>
    </xf>
    <xf numFmtId="0" fontId="21" fillId="0" borderId="0" xfId="475" applyBorder="1" applyAlignment="1">
      <alignment vertical="top" wrapText="1"/>
    </xf>
    <xf numFmtId="0" fontId="121" fillId="26" borderId="0" xfId="475" applyFont="1" applyFill="1" applyBorder="1" applyAlignment="1">
      <alignment horizontal="left" vertical="top" wrapText="1"/>
    </xf>
    <xf numFmtId="0" fontId="49" fillId="33" borderId="0" xfId="475" applyFont="1" applyFill="1" applyBorder="1" applyAlignment="1">
      <alignment horizontal="left" vertical="top" wrapText="1"/>
    </xf>
    <xf numFmtId="0" fontId="21" fillId="0" borderId="0" xfId="475" applyBorder="1" applyAlignment="1">
      <alignment wrapText="1"/>
    </xf>
    <xf numFmtId="0" fontId="169" fillId="26" borderId="0" xfId="475" applyFont="1" applyFill="1" applyBorder="1" applyAlignment="1">
      <alignment wrapText="1"/>
    </xf>
    <xf numFmtId="0" fontId="170" fillId="26" borderId="0" xfId="475" applyFont="1" applyFill="1" applyBorder="1" applyAlignment="1">
      <alignment wrapText="1"/>
    </xf>
    <xf numFmtId="0" fontId="44" fillId="26" borderId="0" xfId="475" applyFont="1" applyFill="1" applyBorder="1" applyAlignment="1" applyProtection="1">
      <alignment horizontal="left" wrapText="1"/>
    </xf>
    <xf numFmtId="0" fontId="134" fillId="26" borderId="0" xfId="80" applyFont="1" applyFill="1" applyBorder="1" applyAlignment="1" applyProtection="1">
      <alignment horizontal="left" vertical="top" wrapText="1"/>
    </xf>
    <xf numFmtId="0" fontId="49" fillId="0" borderId="0" xfId="475" applyFont="1" applyFill="1" applyBorder="1" applyAlignment="1">
      <alignment horizontal="left" wrapText="1"/>
    </xf>
    <xf numFmtId="0" fontId="125" fillId="26" borderId="0" xfId="80" applyFont="1" applyFill="1" applyBorder="1" applyAlignment="1" applyProtection="1">
      <alignment horizontal="center" vertical="center" wrapText="1"/>
    </xf>
    <xf numFmtId="0" fontId="171" fillId="34" borderId="0" xfId="475" applyFont="1" applyFill="1" applyBorder="1" applyAlignment="1">
      <alignment horizontal="left" vertical="top" wrapText="1"/>
    </xf>
    <xf numFmtId="0" fontId="171" fillId="34" borderId="0" xfId="475" applyFont="1" applyFill="1" applyBorder="1" applyAlignment="1">
      <alignment wrapText="1"/>
    </xf>
    <xf numFmtId="0" fontId="130" fillId="39" borderId="0" xfId="475" applyFont="1" applyFill="1" applyBorder="1" applyAlignment="1">
      <alignment horizontal="left" vertical="top" wrapText="1"/>
    </xf>
    <xf numFmtId="0" fontId="130" fillId="39" borderId="0" xfId="475" applyFont="1" applyFill="1" applyBorder="1" applyAlignment="1">
      <alignment wrapText="1"/>
    </xf>
    <xf numFmtId="0" fontId="120" fillId="26" borderId="0" xfId="475" applyFont="1" applyFill="1" applyBorder="1" applyAlignment="1" applyProtection="1">
      <alignment horizontal="left" vertical="top" wrapText="1"/>
    </xf>
    <xf numFmtId="0" fontId="49" fillId="0" borderId="0" xfId="475" applyFont="1" applyBorder="1" applyAlignment="1" applyProtection="1">
      <alignment vertical="top" wrapText="1"/>
    </xf>
    <xf numFmtId="0" fontId="21" fillId="0" borderId="0" xfId="475" applyBorder="1" applyAlignment="1" applyProtection="1">
      <alignment vertical="top" wrapText="1"/>
    </xf>
    <xf numFmtId="0" fontId="120" fillId="0" borderId="0" xfId="475" applyFont="1" applyBorder="1" applyAlignment="1" applyProtection="1">
      <alignment wrapText="1"/>
    </xf>
    <xf numFmtId="0" fontId="49" fillId="0" borderId="0" xfId="475" applyFont="1" applyBorder="1" applyAlignment="1" applyProtection="1">
      <alignment wrapText="1"/>
    </xf>
    <xf numFmtId="0" fontId="49" fillId="33" borderId="0" xfId="475" applyFont="1" applyFill="1" applyBorder="1" applyAlignment="1" applyProtection="1">
      <alignment horizontal="left" wrapText="1"/>
    </xf>
    <xf numFmtId="0" fontId="44" fillId="33" borderId="0" xfId="475" applyFont="1" applyFill="1" applyBorder="1" applyAlignment="1" applyProtection="1">
      <alignment horizontal="left" wrapText="1"/>
    </xf>
    <xf numFmtId="0" fontId="49" fillId="26" borderId="0" xfId="475" applyFont="1" applyFill="1" applyBorder="1" applyAlignment="1">
      <alignment horizontal="center" vertical="top" wrapText="1"/>
    </xf>
    <xf numFmtId="0" fontId="122" fillId="33" borderId="0" xfId="80" applyFont="1" applyFill="1" applyBorder="1" applyAlignment="1" applyProtection="1">
      <alignment horizontal="left"/>
      <protection locked="0"/>
    </xf>
    <xf numFmtId="0" fontId="122" fillId="33" borderId="0" xfId="80" applyFont="1" applyFill="1" applyAlignment="1" applyProtection="1">
      <alignment horizontal="left" vertical="center"/>
    </xf>
    <xf numFmtId="0" fontId="21" fillId="0" borderId="60" xfId="0" applyFont="1" applyFill="1" applyBorder="1" applyAlignment="1">
      <alignment horizontal="left" vertical="top" wrapText="1"/>
    </xf>
    <xf numFmtId="0" fontId="118" fillId="51" borderId="106" xfId="0" applyFont="1" applyFill="1" applyBorder="1" applyAlignment="1">
      <alignment horizontal="center" vertical="center" wrapText="1"/>
    </xf>
    <xf numFmtId="0" fontId="118" fillId="51" borderId="107" xfId="0" applyFont="1" applyFill="1" applyBorder="1" applyAlignment="1">
      <alignment horizontal="center" vertical="center" wrapText="1"/>
    </xf>
    <xf numFmtId="0" fontId="132" fillId="59" borderId="84" xfId="0" applyFont="1" applyFill="1" applyBorder="1" applyAlignment="1">
      <alignment horizontal="center" vertical="center" wrapText="1"/>
    </xf>
    <xf numFmtId="0" fontId="165" fillId="43" borderId="84" xfId="0" applyFont="1" applyFill="1" applyBorder="1" applyAlignment="1">
      <alignment horizontal="center" vertical="center" wrapText="1"/>
    </xf>
    <xf numFmtId="0" fontId="165" fillId="43" borderId="101" xfId="0" applyFont="1" applyFill="1" applyBorder="1" applyAlignment="1">
      <alignment horizontal="center" vertical="center" wrapText="1"/>
    </xf>
    <xf numFmtId="0" fontId="163" fillId="43" borderId="98" xfId="0" applyFont="1" applyFill="1" applyBorder="1" applyAlignment="1">
      <alignment horizontal="center" vertical="center" wrapText="1"/>
    </xf>
    <xf numFmtId="0" fontId="163" fillId="43" borderId="99" xfId="0" applyFont="1" applyFill="1" applyBorder="1" applyAlignment="1">
      <alignment horizontal="center" vertical="center" wrapText="1"/>
    </xf>
    <xf numFmtId="0" fontId="163" fillId="48" borderId="154" xfId="0" applyFont="1" applyFill="1" applyBorder="1" applyAlignment="1">
      <alignment horizontal="center" vertical="center" wrapText="1"/>
    </xf>
    <xf numFmtId="0" fontId="163" fillId="48" borderId="155" xfId="0" applyFont="1" applyFill="1" applyBorder="1" applyAlignment="1">
      <alignment horizontal="center" vertical="center" wrapText="1"/>
    </xf>
    <xf numFmtId="0" fontId="163" fillId="38" borderId="106" xfId="0" applyFont="1" applyFill="1" applyBorder="1" applyAlignment="1">
      <alignment horizontal="center" vertical="center" wrapText="1"/>
    </xf>
    <xf numFmtId="0" fontId="163" fillId="36" borderId="106" xfId="0" applyFont="1" applyFill="1" applyBorder="1" applyAlignment="1">
      <alignment horizontal="center" vertical="center" wrapText="1"/>
    </xf>
    <xf numFmtId="0" fontId="118" fillId="50" borderId="106" xfId="0" applyFont="1" applyFill="1" applyBorder="1" applyAlignment="1">
      <alignment horizontal="center" vertical="center" wrapText="1"/>
    </xf>
    <xf numFmtId="0" fontId="163" fillId="59" borderId="97" xfId="0" applyFont="1" applyFill="1" applyBorder="1" applyAlignment="1">
      <alignment horizontal="center" vertical="center" wrapText="1"/>
    </xf>
    <xf numFmtId="0" fontId="163" fillId="59" borderId="98" xfId="0" applyFont="1" applyFill="1" applyBorder="1" applyAlignment="1">
      <alignment horizontal="center" vertical="center" wrapText="1"/>
    </xf>
    <xf numFmtId="0" fontId="50" fillId="33" borderId="0" xfId="80" applyFont="1" applyFill="1" applyBorder="1" applyAlignment="1" applyProtection="1">
      <alignment horizontal="center" vertical="center" wrapText="1"/>
    </xf>
    <xf numFmtId="0" fontId="50" fillId="33" borderId="18" xfId="80" applyFont="1" applyFill="1" applyBorder="1" applyAlignment="1" applyProtection="1">
      <alignment horizontal="center" vertical="center"/>
    </xf>
    <xf numFmtId="0" fontId="24" fillId="33" borderId="18" xfId="80" applyFill="1" applyBorder="1" applyAlignment="1" applyProtection="1">
      <alignment horizontal="center" vertical="center"/>
    </xf>
    <xf numFmtId="0" fontId="50" fillId="33" borderId="0" xfId="80" applyFont="1" applyFill="1" applyBorder="1" applyAlignment="1" applyProtection="1">
      <alignment horizontal="center" vertical="center"/>
    </xf>
    <xf numFmtId="0" fontId="21" fillId="33" borderId="0" xfId="0" applyFont="1" applyFill="1" applyBorder="1" applyAlignment="1">
      <alignment horizontal="left" vertical="center" wrapText="1"/>
    </xf>
    <xf numFmtId="0" fontId="23" fillId="33" borderId="0" xfId="0" applyFont="1" applyFill="1" applyBorder="1" applyAlignment="1">
      <alignment horizontal="left" vertical="center" wrapText="1"/>
    </xf>
    <xf numFmtId="0" fontId="161" fillId="39" borderId="18" xfId="0" applyFont="1" applyFill="1" applyBorder="1" applyAlignment="1">
      <alignment horizontal="center" vertical="center" wrapText="1"/>
    </xf>
    <xf numFmtId="0" fontId="161" fillId="39" borderId="0" xfId="0" applyFont="1" applyFill="1" applyBorder="1" applyAlignment="1">
      <alignment horizontal="center" vertical="center" wrapText="1"/>
    </xf>
    <xf numFmtId="0" fontId="132" fillId="35" borderId="84" xfId="0" applyFont="1" applyFill="1" applyBorder="1" applyAlignment="1">
      <alignment horizontal="center" vertical="center" wrapText="1"/>
    </xf>
    <xf numFmtId="0" fontId="163" fillId="35" borderId="112" xfId="0" applyFont="1" applyFill="1" applyBorder="1" applyAlignment="1">
      <alignment horizontal="center" vertical="center" wrapText="1"/>
    </xf>
    <xf numFmtId="0" fontId="42" fillId="55" borderId="84" xfId="0" applyFont="1" applyFill="1" applyBorder="1" applyAlignment="1">
      <alignment horizontal="center" vertical="center" wrapText="1"/>
    </xf>
    <xf numFmtId="0" fontId="131" fillId="55" borderId="112" xfId="0" applyFont="1" applyFill="1" applyBorder="1" applyAlignment="1">
      <alignment horizontal="center" vertical="center" wrapText="1"/>
    </xf>
    <xf numFmtId="0" fontId="131" fillId="57" borderId="112" xfId="0" applyFont="1" applyFill="1" applyBorder="1" applyAlignment="1">
      <alignment horizontal="center" vertical="center" wrapText="1"/>
    </xf>
    <xf numFmtId="0" fontId="42" fillId="57" borderId="84" xfId="0" applyFont="1" applyFill="1" applyBorder="1" applyAlignment="1">
      <alignment horizontal="center" vertical="center" wrapText="1"/>
    </xf>
    <xf numFmtId="0" fontId="42" fillId="56" borderId="84" xfId="0" applyFont="1" applyFill="1" applyBorder="1" applyAlignment="1">
      <alignment horizontal="center" vertical="center" wrapText="1"/>
    </xf>
    <xf numFmtId="0" fontId="42" fillId="56" borderId="95" xfId="0" applyFont="1" applyFill="1" applyBorder="1" applyAlignment="1">
      <alignment horizontal="center" vertical="center" wrapText="1"/>
    </xf>
    <xf numFmtId="0" fontId="131" fillId="56" borderId="112" xfId="0" applyFont="1" applyFill="1" applyBorder="1" applyAlignment="1">
      <alignment horizontal="center" vertical="center" wrapText="1"/>
    </xf>
    <xf numFmtId="0" fontId="131" fillId="56" borderId="113" xfId="0" applyFont="1" applyFill="1" applyBorder="1" applyAlignment="1">
      <alignment horizontal="center" vertical="center" wrapText="1"/>
    </xf>
    <xf numFmtId="0" fontId="132" fillId="53" borderId="84" xfId="0" applyFont="1" applyFill="1" applyBorder="1" applyAlignment="1">
      <alignment horizontal="center" vertical="center" wrapText="1"/>
    </xf>
    <xf numFmtId="0" fontId="163" fillId="53" borderId="106" xfId="0" applyFont="1" applyFill="1" applyBorder="1" applyAlignment="1">
      <alignment horizontal="center" vertical="center" wrapText="1"/>
    </xf>
    <xf numFmtId="9" fontId="131" fillId="44" borderId="121" xfId="108" applyFont="1" applyFill="1" applyBorder="1" applyAlignment="1">
      <alignment horizontal="center" vertical="center" wrapText="1"/>
    </xf>
    <xf numFmtId="9" fontId="131" fillId="44" borderId="123" xfId="108" applyFont="1" applyFill="1" applyBorder="1" applyAlignment="1">
      <alignment horizontal="center" vertical="center" wrapText="1"/>
    </xf>
    <xf numFmtId="0" fontId="131" fillId="44" borderId="121" xfId="0" applyFont="1" applyFill="1" applyBorder="1" applyAlignment="1">
      <alignment horizontal="center" vertical="center" wrapText="1"/>
    </xf>
    <xf numFmtId="0" fontId="131" fillId="44" borderId="123" xfId="0" applyFont="1" applyFill="1" applyBorder="1" applyAlignment="1">
      <alignment horizontal="center" vertical="center" wrapText="1"/>
    </xf>
    <xf numFmtId="9" fontId="131" fillId="44" borderId="122" xfId="108" applyFont="1" applyFill="1" applyBorder="1" applyAlignment="1">
      <alignment horizontal="center" vertical="center" wrapText="1"/>
    </xf>
    <xf numFmtId="0" fontId="165" fillId="49" borderId="84" xfId="0" applyFont="1" applyFill="1" applyBorder="1" applyAlignment="1">
      <alignment horizontal="center" vertical="center" wrapText="1"/>
    </xf>
    <xf numFmtId="0" fontId="54" fillId="54" borderId="220" xfId="0" applyFont="1" applyFill="1" applyBorder="1" applyAlignment="1">
      <alignment horizontal="left"/>
    </xf>
    <xf numFmtId="0" fontId="54" fillId="54" borderId="221" xfId="0" applyFont="1" applyFill="1" applyBorder="1" applyAlignment="1">
      <alignment horizontal="left"/>
    </xf>
    <xf numFmtId="44" fontId="131" fillId="45" borderId="120" xfId="52" applyFont="1" applyFill="1" applyBorder="1" applyAlignment="1">
      <alignment horizontal="center" vertical="center" wrapText="1"/>
    </xf>
    <xf numFmtId="44" fontId="131" fillId="45" borderId="124" xfId="52" applyFont="1" applyFill="1" applyBorder="1" applyAlignment="1">
      <alignment horizontal="center" vertical="center" wrapText="1"/>
    </xf>
    <xf numFmtId="0" fontId="131" fillId="46" borderId="121" xfId="0" applyFont="1" applyFill="1" applyBorder="1" applyAlignment="1">
      <alignment horizontal="center" vertical="center" wrapText="1"/>
    </xf>
    <xf numFmtId="0" fontId="131" fillId="46" borderId="122" xfId="0" applyFont="1" applyFill="1" applyBorder="1" applyAlignment="1">
      <alignment horizontal="center" vertical="center"/>
    </xf>
    <xf numFmtId="0" fontId="131" fillId="46" borderId="123" xfId="0" applyFont="1" applyFill="1" applyBorder="1" applyAlignment="1">
      <alignment horizontal="center" vertical="center"/>
    </xf>
    <xf numFmtId="0" fontId="131" fillId="47" borderId="124" xfId="0" applyFont="1" applyFill="1" applyBorder="1" applyAlignment="1">
      <alignment horizontal="center" vertical="center"/>
    </xf>
    <xf numFmtId="0" fontId="131" fillId="47" borderId="120" xfId="0" applyFont="1" applyFill="1" applyBorder="1" applyAlignment="1">
      <alignment horizontal="center" vertical="center"/>
    </xf>
    <xf numFmtId="44" fontId="42" fillId="45" borderId="84" xfId="52" applyFont="1" applyFill="1" applyBorder="1" applyAlignment="1">
      <alignment horizontal="center" vertical="center" wrapText="1"/>
    </xf>
    <xf numFmtId="44" fontId="42" fillId="45" borderId="83" xfId="52" applyFont="1" applyFill="1" applyBorder="1" applyAlignment="1">
      <alignment horizontal="center" vertical="center" wrapText="1"/>
    </xf>
    <xf numFmtId="0" fontId="42" fillId="46" borderId="84" xfId="0" applyFont="1" applyFill="1" applyBorder="1" applyAlignment="1">
      <alignment horizontal="center" vertical="center"/>
    </xf>
    <xf numFmtId="0" fontId="42" fillId="47" borderId="87" xfId="0" applyFont="1" applyFill="1" applyBorder="1" applyAlignment="1">
      <alignment horizontal="center" vertical="center"/>
    </xf>
    <xf numFmtId="0" fontId="42" fillId="47" borderId="85" xfId="0" applyFont="1" applyFill="1" applyBorder="1" applyAlignment="1">
      <alignment horizontal="center" vertical="center"/>
    </xf>
    <xf numFmtId="0" fontId="42" fillId="47" borderId="88" xfId="0" applyFont="1" applyFill="1" applyBorder="1" applyAlignment="1">
      <alignment horizontal="center" vertical="center"/>
    </xf>
    <xf numFmtId="0" fontId="42" fillId="47" borderId="83" xfId="0" applyFont="1" applyFill="1" applyBorder="1" applyAlignment="1">
      <alignment horizontal="center" vertical="center"/>
    </xf>
    <xf numFmtId="0" fontId="42" fillId="47" borderId="84" xfId="0" applyFont="1" applyFill="1" applyBorder="1" applyAlignment="1">
      <alignment horizontal="center" vertical="center"/>
    </xf>
    <xf numFmtId="0" fontId="21" fillId="45" borderId="86" xfId="0" applyFont="1" applyFill="1" applyBorder="1" applyAlignment="1">
      <alignment horizontal="left" vertical="center" wrapText="1"/>
    </xf>
    <xf numFmtId="0" fontId="21" fillId="45" borderId="127" xfId="0" applyFont="1" applyFill="1" applyBorder="1" applyAlignment="1">
      <alignment horizontal="left" vertical="center" wrapText="1"/>
    </xf>
    <xf numFmtId="0" fontId="164" fillId="25" borderId="211" xfId="0" applyFont="1" applyFill="1" applyBorder="1" applyAlignment="1">
      <alignment horizontal="center" vertical="center" wrapText="1"/>
    </xf>
    <xf numFmtId="0" fontId="164" fillId="25" borderId="152" xfId="0" applyFont="1" applyFill="1" applyBorder="1" applyAlignment="1">
      <alignment horizontal="center" vertical="center" wrapText="1"/>
    </xf>
    <xf numFmtId="0" fontId="131" fillId="0" borderId="203" xfId="0" applyFont="1" applyFill="1" applyBorder="1" applyAlignment="1">
      <alignment horizontal="center" vertical="center" wrapText="1"/>
    </xf>
    <xf numFmtId="0" fontId="131" fillId="0" borderId="204" xfId="0" applyFont="1" applyFill="1" applyBorder="1" applyAlignment="1">
      <alignment horizontal="center" vertical="center" wrapText="1"/>
    </xf>
    <xf numFmtId="0" fontId="165" fillId="35" borderId="114" xfId="0" applyFont="1" applyFill="1" applyBorder="1" applyAlignment="1">
      <alignment horizontal="center" vertical="center" wrapText="1"/>
    </xf>
    <xf numFmtId="0" fontId="165" fillId="35" borderId="115" xfId="0" applyFont="1" applyFill="1" applyBorder="1" applyAlignment="1">
      <alignment horizontal="center" vertical="center" wrapText="1"/>
    </xf>
    <xf numFmtId="0" fontId="131" fillId="44" borderId="122" xfId="0" applyFont="1" applyFill="1" applyBorder="1" applyAlignment="1">
      <alignment horizontal="center" vertical="center" wrapText="1"/>
    </xf>
    <xf numFmtId="0" fontId="131" fillId="28" borderId="137" xfId="0" applyFont="1" applyFill="1" applyBorder="1" applyAlignment="1">
      <alignment horizontal="center" vertical="center" wrapText="1"/>
    </xf>
    <xf numFmtId="0" fontId="131" fillId="28" borderId="190" xfId="0" applyFont="1" applyFill="1" applyBorder="1" applyAlignment="1">
      <alignment horizontal="center" vertical="center" wrapText="1"/>
    </xf>
    <xf numFmtId="0" fontId="42" fillId="28" borderId="84" xfId="0" applyFont="1" applyFill="1" applyBorder="1" applyAlignment="1">
      <alignment horizontal="center" vertical="center" wrapText="1"/>
    </xf>
    <xf numFmtId="0" fontId="54" fillId="44" borderId="200" xfId="0" applyFont="1" applyFill="1" applyBorder="1" applyAlignment="1">
      <alignment horizontal="center" vertical="center" textRotation="90" wrapText="1"/>
    </xf>
    <xf numFmtId="0" fontId="54" fillId="44" borderId="189" xfId="0" applyFont="1" applyFill="1" applyBorder="1" applyAlignment="1">
      <alignment horizontal="center" vertical="center" textRotation="90" wrapText="1"/>
    </xf>
    <xf numFmtId="0" fontId="54" fillId="44" borderId="201" xfId="0" applyFont="1" applyFill="1" applyBorder="1" applyAlignment="1">
      <alignment horizontal="center" vertical="center" textRotation="90" wrapText="1"/>
    </xf>
    <xf numFmtId="0" fontId="131" fillId="44" borderId="167" xfId="0" applyFont="1" applyFill="1" applyBorder="1" applyAlignment="1">
      <alignment horizontal="center" vertical="center" wrapText="1"/>
    </xf>
    <xf numFmtId="0" fontId="131" fillId="44" borderId="168" xfId="0" applyFont="1" applyFill="1" applyBorder="1" applyAlignment="1">
      <alignment horizontal="center" vertical="center" wrapText="1"/>
    </xf>
    <xf numFmtId="0" fontId="131" fillId="44" borderId="225" xfId="0" applyFont="1" applyFill="1" applyBorder="1" applyAlignment="1">
      <alignment horizontal="center" vertical="center" wrapText="1"/>
    </xf>
    <xf numFmtId="0" fontId="131" fillId="44" borderId="202" xfId="0" applyFont="1" applyFill="1" applyBorder="1" applyAlignment="1">
      <alignment horizontal="center" vertical="center" wrapText="1"/>
    </xf>
    <xf numFmtId="0" fontId="131" fillId="41" borderId="160" xfId="0" applyFont="1" applyFill="1" applyBorder="1" applyAlignment="1">
      <alignment horizontal="center" vertical="center" wrapText="1"/>
    </xf>
    <xf numFmtId="0" fontId="131" fillId="41" borderId="137" xfId="0" applyFont="1" applyFill="1" applyBorder="1" applyAlignment="1">
      <alignment horizontal="center" vertical="center" wrapText="1"/>
    </xf>
    <xf numFmtId="0" fontId="131" fillId="41" borderId="161" xfId="0" applyFont="1" applyFill="1" applyBorder="1" applyAlignment="1">
      <alignment horizontal="center" vertical="center" wrapText="1"/>
    </xf>
    <xf numFmtId="0" fontId="163" fillId="49" borderId="106" xfId="0" applyFont="1" applyFill="1" applyBorder="1" applyAlignment="1">
      <alignment horizontal="center" vertical="center" wrapText="1"/>
    </xf>
    <xf numFmtId="0" fontId="165" fillId="37" borderId="84" xfId="0" applyFont="1" applyFill="1" applyBorder="1" applyAlignment="1">
      <alignment horizontal="center" vertical="center" wrapText="1"/>
    </xf>
    <xf numFmtId="0" fontId="163" fillId="37" borderId="106" xfId="0" applyFont="1" applyFill="1" applyBorder="1" applyAlignment="1">
      <alignment horizontal="center" vertical="center" wrapText="1"/>
    </xf>
    <xf numFmtId="0" fontId="132" fillId="52" borderId="84" xfId="0" applyFont="1" applyFill="1" applyBorder="1" applyAlignment="1">
      <alignment horizontal="center" vertical="center" wrapText="1"/>
    </xf>
    <xf numFmtId="0" fontId="163" fillId="52" borderId="106" xfId="0" applyFont="1" applyFill="1" applyBorder="1" applyAlignment="1">
      <alignment horizontal="center" vertical="center" wrapText="1"/>
    </xf>
    <xf numFmtId="0" fontId="75" fillId="51" borderId="84" xfId="0" applyFont="1" applyFill="1" applyBorder="1" applyAlignment="1">
      <alignment horizontal="center" vertical="center" wrapText="1"/>
    </xf>
    <xf numFmtId="0" fontId="75" fillId="51" borderId="108" xfId="0" applyFont="1" applyFill="1" applyBorder="1" applyAlignment="1">
      <alignment horizontal="center" vertical="center" wrapText="1"/>
    </xf>
    <xf numFmtId="0" fontId="21" fillId="0" borderId="178" xfId="0" applyFont="1" applyFill="1" applyBorder="1" applyAlignment="1">
      <alignment horizontal="center" vertical="top" wrapText="1"/>
    </xf>
    <xf numFmtId="0" fontId="21" fillId="0" borderId="60" xfId="0" applyFont="1" applyFill="1" applyBorder="1" applyAlignment="1">
      <alignment horizontal="center" vertical="top" wrapText="1"/>
    </xf>
    <xf numFmtId="0" fontId="21" fillId="0" borderId="179" xfId="0" applyFont="1" applyFill="1" applyBorder="1" applyAlignment="1">
      <alignment horizontal="center" vertical="top" wrapText="1"/>
    </xf>
    <xf numFmtId="0" fontId="0" fillId="0" borderId="60" xfId="0" applyFill="1" applyBorder="1" applyAlignment="1">
      <alignment horizontal="center" vertical="top" wrapText="1"/>
    </xf>
    <xf numFmtId="0" fontId="0" fillId="0" borderId="179" xfId="0" applyFill="1" applyBorder="1" applyAlignment="1">
      <alignment horizontal="center" vertical="top" wrapText="1"/>
    </xf>
    <xf numFmtId="0" fontId="54" fillId="28" borderId="188" xfId="0" applyFont="1" applyFill="1" applyBorder="1" applyAlignment="1">
      <alignment horizontal="center" vertical="center" textRotation="90" wrapText="1"/>
    </xf>
    <xf numFmtId="0" fontId="54" fillId="28" borderId="189" xfId="0" applyFont="1" applyFill="1" applyBorder="1" applyAlignment="1">
      <alignment horizontal="center" vertical="center" textRotation="90" wrapText="1"/>
    </xf>
    <xf numFmtId="0" fontId="148" fillId="0" borderId="0" xfId="2066" applyFont="1" applyAlignment="1">
      <alignment horizontal="left" vertical="top" wrapText="1"/>
    </xf>
    <xf numFmtId="0" fontId="144" fillId="0" borderId="0" xfId="2066" applyFont="1" applyAlignment="1">
      <alignment horizontal="center"/>
    </xf>
    <xf numFmtId="0" fontId="145" fillId="0" borderId="0" xfId="2066" applyFont="1" applyAlignment="1">
      <alignment horizontal="center"/>
    </xf>
    <xf numFmtId="0" fontId="148" fillId="0" borderId="0" xfId="2066" applyFont="1" applyAlignment="1">
      <alignment horizontal="left" wrapText="1"/>
    </xf>
    <xf numFmtId="0" fontId="148" fillId="0" borderId="0" xfId="2066" applyFont="1" applyAlignment="1">
      <alignment horizontal="center"/>
    </xf>
    <xf numFmtId="0" fontId="2" fillId="0" borderId="0" xfId="2066" applyAlignment="1">
      <alignment horizontal="left" vertical="top" wrapText="1"/>
    </xf>
    <xf numFmtId="0" fontId="2" fillId="0" borderId="0" xfId="2066" applyAlignment="1">
      <alignment horizontal="left" wrapText="1"/>
    </xf>
    <xf numFmtId="0" fontId="149" fillId="0" borderId="0" xfId="2066" applyFont="1" applyAlignment="1">
      <alignment horizontal="left" vertical="center" wrapText="1"/>
    </xf>
    <xf numFmtId="0" fontId="43" fillId="33" borderId="0" xfId="168" applyFont="1" applyFill="1" applyBorder="1" applyAlignment="1" applyProtection="1">
      <alignment horizontal="left" vertical="center" wrapText="1"/>
    </xf>
    <xf numFmtId="0" fontId="143" fillId="0" borderId="0" xfId="171" applyFont="1" applyFill="1" applyBorder="1" applyAlignment="1" applyProtection="1">
      <alignment horizontal="left" vertical="top" wrapText="1"/>
    </xf>
    <xf numFmtId="0" fontId="128" fillId="0" borderId="0" xfId="171" applyFont="1" applyFill="1" applyBorder="1" applyAlignment="1" applyProtection="1">
      <alignment horizontal="left" vertical="top" wrapText="1"/>
    </xf>
    <xf numFmtId="0" fontId="75" fillId="25" borderId="44" xfId="171" applyFont="1" applyFill="1" applyBorder="1" applyAlignment="1" applyProtection="1">
      <alignment horizontal="left" vertical="top" wrapText="1"/>
    </xf>
    <xf numFmtId="0" fontId="75" fillId="25" borderId="45" xfId="171" applyFont="1" applyFill="1" applyBorder="1" applyAlignment="1" applyProtection="1">
      <alignment horizontal="left" vertical="top" wrapText="1"/>
    </xf>
    <xf numFmtId="0" fontId="78" fillId="24" borderId="46" xfId="171" applyFont="1" applyFill="1" applyBorder="1" applyAlignment="1" applyProtection="1">
      <alignment horizontal="left" vertical="top" wrapText="1"/>
    </xf>
    <xf numFmtId="0" fontId="78" fillId="24" borderId="47" xfId="171" applyFont="1" applyFill="1" applyBorder="1" applyAlignment="1" applyProtection="1">
      <alignment horizontal="left" vertical="top" wrapText="1"/>
    </xf>
    <xf numFmtId="0" fontId="78" fillId="24" borderId="48" xfId="171" applyFont="1" applyFill="1" applyBorder="1" applyAlignment="1" applyProtection="1">
      <alignment horizontal="left" vertical="top" wrapText="1"/>
    </xf>
    <xf numFmtId="0" fontId="78" fillId="24" borderId="24" xfId="171" applyFont="1" applyFill="1" applyBorder="1" applyAlignment="1" applyProtection="1">
      <alignment horizontal="left" vertical="top" wrapText="1"/>
    </xf>
    <xf numFmtId="0" fontId="78" fillId="24" borderId="21" xfId="171" applyFont="1" applyFill="1" applyBorder="1" applyAlignment="1" applyProtection="1">
      <alignment horizontal="left" vertical="top" wrapText="1"/>
    </xf>
    <xf numFmtId="9" fontId="78" fillId="0" borderId="11" xfId="171" applyNumberFormat="1" applyFont="1" applyFill="1" applyBorder="1" applyAlignment="1" applyProtection="1">
      <alignment horizontal="left" vertical="top" wrapText="1"/>
      <protection locked="0"/>
    </xf>
    <xf numFmtId="9" fontId="78" fillId="0" borderId="24" xfId="171" applyNumberFormat="1" applyFont="1" applyFill="1" applyBorder="1" applyAlignment="1" applyProtection="1">
      <alignment horizontal="left" vertical="top" wrapText="1"/>
      <protection locked="0"/>
    </xf>
    <xf numFmtId="9" fontId="78" fillId="0" borderId="38" xfId="171" applyNumberFormat="1" applyFont="1" applyFill="1" applyBorder="1" applyAlignment="1" applyProtection="1">
      <alignment horizontal="left" vertical="top" wrapText="1"/>
      <protection locked="0"/>
    </xf>
    <xf numFmtId="0" fontId="55" fillId="26" borderId="0" xfId="475" applyFont="1" applyFill="1" applyBorder="1" applyAlignment="1" applyProtection="1">
      <alignment horizontal="center" vertical="top" wrapText="1"/>
      <protection locked="0"/>
    </xf>
    <xf numFmtId="0" fontId="42" fillId="26" borderId="0" xfId="171" applyFont="1" applyFill="1" applyBorder="1" applyAlignment="1" applyProtection="1">
      <alignment horizontal="right" vertical="top" wrapText="1"/>
    </xf>
    <xf numFmtId="0" fontId="21" fillId="26" borderId="0" xfId="171" applyFont="1" applyFill="1" applyBorder="1" applyAlignment="1" applyProtection="1">
      <alignment horizontal="center"/>
    </xf>
    <xf numFmtId="0" fontId="42" fillId="26" borderId="0" xfId="171" applyFont="1" applyFill="1" applyBorder="1" applyAlignment="1" applyProtection="1">
      <alignment horizontal="left" vertical="top" wrapText="1"/>
    </xf>
    <xf numFmtId="0" fontId="21" fillId="26" borderId="0" xfId="171" applyFont="1" applyFill="1" applyBorder="1" applyAlignment="1" applyProtection="1">
      <alignment horizontal="left"/>
    </xf>
    <xf numFmtId="0" fontId="23" fillId="26" borderId="0" xfId="171" applyFont="1" applyFill="1" applyBorder="1" applyAlignment="1" applyProtection="1">
      <alignment horizontal="left" vertical="top" wrapText="1"/>
    </xf>
    <xf numFmtId="0" fontId="78" fillId="0" borderId="11" xfId="171" applyFont="1" applyFill="1" applyBorder="1" applyAlignment="1" applyProtection="1">
      <alignment horizontal="left" vertical="top" wrapText="1"/>
      <protection locked="0"/>
    </xf>
    <xf numFmtId="0" fontId="78" fillId="0" borderId="24" xfId="171" applyFont="1" applyFill="1" applyBorder="1" applyAlignment="1" applyProtection="1">
      <alignment horizontal="left" vertical="top" wrapText="1"/>
      <protection locked="0"/>
    </xf>
    <xf numFmtId="0" fontId="78" fillId="0" borderId="38" xfId="171" applyFont="1" applyFill="1" applyBorder="1" applyAlignment="1" applyProtection="1">
      <alignment horizontal="left" vertical="top" wrapText="1"/>
      <protection locked="0"/>
    </xf>
    <xf numFmtId="0" fontId="78" fillId="24" borderId="29" xfId="171" applyFont="1" applyFill="1" applyBorder="1" applyAlignment="1" applyProtection="1">
      <alignment horizontal="left" vertical="center" wrapText="1"/>
    </xf>
    <xf numFmtId="0" fontId="78" fillId="24" borderId="24" xfId="171" applyFont="1" applyFill="1" applyBorder="1" applyAlignment="1" applyProtection="1">
      <alignment horizontal="left" vertical="center" wrapText="1"/>
    </xf>
    <xf numFmtId="0" fontId="74" fillId="24" borderId="24" xfId="171" applyFont="1" applyFill="1" applyBorder="1" applyAlignment="1" applyProtection="1">
      <alignment horizontal="left" wrapText="1"/>
    </xf>
    <xf numFmtId="0" fontId="74" fillId="24" borderId="38" xfId="171" applyFont="1" applyFill="1" applyBorder="1" applyAlignment="1" applyProtection="1">
      <alignment horizontal="left" wrapText="1"/>
    </xf>
    <xf numFmtId="0" fontId="78" fillId="24" borderId="15" xfId="171" applyFont="1" applyFill="1" applyBorder="1" applyAlignment="1" applyProtection="1">
      <alignment horizontal="left" vertical="top" wrapText="1"/>
    </xf>
    <xf numFmtId="0" fontId="78" fillId="24" borderId="23" xfId="171" applyFont="1" applyFill="1" applyBorder="1" applyAlignment="1" applyProtection="1">
      <alignment horizontal="left"/>
    </xf>
    <xf numFmtId="0" fontId="78" fillId="24" borderId="29" xfId="171" applyFont="1" applyFill="1" applyBorder="1" applyAlignment="1" applyProtection="1">
      <alignment horizontal="left" vertical="top" wrapText="1"/>
    </xf>
    <xf numFmtId="0" fontId="78" fillId="24" borderId="37" xfId="171" applyFont="1" applyFill="1" applyBorder="1" applyAlignment="1" applyProtection="1">
      <alignment horizontal="left" vertical="top" wrapText="1"/>
    </xf>
    <xf numFmtId="0" fontId="78" fillId="24" borderId="0" xfId="171" applyFont="1" applyFill="1" applyBorder="1" applyAlignment="1" applyProtection="1">
      <alignment horizontal="left" vertical="top" wrapText="1"/>
    </xf>
    <xf numFmtId="0" fontId="78" fillId="24" borderId="23" xfId="171" applyFont="1" applyFill="1" applyBorder="1" applyAlignment="1" applyProtection="1">
      <alignment horizontal="left" vertical="top" wrapText="1"/>
    </xf>
    <xf numFmtId="0" fontId="78" fillId="24" borderId="33" xfId="171" applyFont="1" applyFill="1" applyBorder="1" applyAlignment="1" applyProtection="1">
      <alignment horizontal="left" vertical="top" wrapText="1"/>
    </xf>
    <xf numFmtId="0" fontId="78" fillId="24" borderId="18" xfId="171" applyFont="1" applyFill="1" applyBorder="1" applyAlignment="1" applyProtection="1">
      <alignment horizontal="left" vertical="top" wrapText="1"/>
    </xf>
    <xf numFmtId="0" fontId="78" fillId="24" borderId="49" xfId="171" applyFont="1" applyFill="1" applyBorder="1" applyAlignment="1" applyProtection="1">
      <alignment horizontal="left" vertical="top" wrapText="1"/>
    </xf>
    <xf numFmtId="0" fontId="43" fillId="24" borderId="29" xfId="171" applyFont="1" applyFill="1" applyBorder="1" applyAlignment="1" applyProtection="1">
      <alignment horizontal="left" vertical="top" wrapText="1"/>
    </xf>
    <xf numFmtId="0" fontId="43" fillId="24" borderId="24" xfId="171" applyFont="1" applyFill="1" applyBorder="1" applyAlignment="1" applyProtection="1">
      <alignment horizontal="left" vertical="top" wrapText="1"/>
    </xf>
    <xf numFmtId="0" fontId="43" fillId="24" borderId="21" xfId="171" applyFont="1" applyFill="1" applyBorder="1" applyAlignment="1" applyProtection="1">
      <alignment horizontal="left" vertical="top" wrapText="1"/>
    </xf>
    <xf numFmtId="0" fontId="78" fillId="24" borderId="39" xfId="171" applyFont="1" applyFill="1" applyBorder="1" applyAlignment="1" applyProtection="1">
      <alignment horizontal="left" vertical="top" wrapText="1"/>
    </xf>
    <xf numFmtId="0" fontId="78" fillId="24" borderId="34" xfId="171" applyFont="1" applyFill="1" applyBorder="1" applyAlignment="1" applyProtection="1">
      <alignment horizontal="left" vertical="top" wrapText="1"/>
    </xf>
    <xf numFmtId="0" fontId="78" fillId="24" borderId="26" xfId="171" applyFont="1" applyFill="1" applyBorder="1" applyAlignment="1" applyProtection="1">
      <alignment horizontal="center" vertical="top" wrapText="1"/>
    </xf>
    <xf numFmtId="0" fontId="78" fillId="24" borderId="23" xfId="171" applyFont="1" applyFill="1" applyBorder="1" applyAlignment="1" applyProtection="1">
      <alignment horizontal="center" vertical="top" wrapText="1"/>
    </xf>
    <xf numFmtId="165" fontId="78" fillId="0" borderId="26" xfId="158" applyNumberFormat="1" applyFont="1" applyFill="1" applyBorder="1" applyAlignment="1" applyProtection="1">
      <alignment horizontal="left" vertical="top" wrapText="1"/>
      <protection locked="0"/>
    </xf>
    <xf numFmtId="165" fontId="78"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horizontal="left" vertical="top" wrapText="1"/>
      <protection locked="0"/>
    </xf>
    <xf numFmtId="49" fontId="78" fillId="0" borderId="38" xfId="158" applyNumberFormat="1" applyFont="1" applyFill="1" applyBorder="1" applyAlignment="1" applyProtection="1">
      <alignment horizontal="left" vertical="top" wrapText="1"/>
      <protection locked="0"/>
    </xf>
    <xf numFmtId="0" fontId="78" fillId="24" borderId="38" xfId="171" applyFont="1" applyFill="1" applyBorder="1" applyAlignment="1" applyProtection="1">
      <alignment horizontal="left" vertical="top" wrapText="1"/>
    </xf>
    <xf numFmtId="0" fontId="71" fillId="24" borderId="24" xfId="171" applyFont="1" applyFill="1" applyBorder="1" applyAlignment="1" applyProtection="1">
      <alignment horizontal="left" vertical="top" wrapText="1"/>
    </xf>
    <xf numFmtId="0" fontId="74" fillId="0" borderId="21" xfId="171" applyFont="1" applyBorder="1"/>
    <xf numFmtId="9" fontId="43" fillId="24" borderId="29" xfId="183" applyFont="1" applyFill="1" applyBorder="1" applyAlignment="1" applyProtection="1">
      <alignment horizontal="left" vertical="top" wrapText="1"/>
    </xf>
    <xf numFmtId="9" fontId="43" fillId="24" borderId="24" xfId="183" applyFont="1" applyFill="1" applyBorder="1" applyAlignment="1" applyProtection="1">
      <alignment horizontal="left" vertical="top" wrapText="1"/>
    </xf>
    <xf numFmtId="9" fontId="43" fillId="24" borderId="21" xfId="183" applyFont="1" applyFill="1" applyBorder="1" applyAlignment="1" applyProtection="1">
      <alignment horizontal="left" vertical="top" wrapText="1"/>
    </xf>
    <xf numFmtId="1" fontId="78" fillId="0" borderId="11" xfId="171" applyNumberFormat="1" applyFont="1" applyFill="1" applyBorder="1" applyAlignment="1" applyProtection="1">
      <alignment horizontal="left" vertical="top" wrapText="1"/>
      <protection locked="0"/>
    </xf>
    <xf numFmtId="1" fontId="78" fillId="0" borderId="38" xfId="171" applyNumberFormat="1" applyFont="1" applyFill="1" applyBorder="1" applyAlignment="1" applyProtection="1">
      <alignment horizontal="left" vertical="top" wrapText="1"/>
      <protection locked="0"/>
    </xf>
    <xf numFmtId="9" fontId="78" fillId="24" borderId="29" xfId="183" applyFont="1" applyFill="1" applyBorder="1" applyAlignment="1" applyProtection="1">
      <alignment horizontal="left" vertical="top" wrapText="1"/>
    </xf>
    <xf numFmtId="0" fontId="74" fillId="24" borderId="24" xfId="171" applyFont="1" applyFill="1" applyBorder="1"/>
    <xf numFmtId="0" fontId="74" fillId="24" borderId="21" xfId="171" applyFont="1" applyFill="1" applyBorder="1"/>
    <xf numFmtId="9" fontId="43" fillId="24" borderId="29" xfId="183" applyFont="1" applyFill="1" applyBorder="1" applyAlignment="1" applyProtection="1">
      <alignment vertical="top" wrapText="1"/>
    </xf>
    <xf numFmtId="9" fontId="43" fillId="24" borderId="24" xfId="183" applyFont="1" applyFill="1" applyBorder="1" applyAlignment="1" applyProtection="1">
      <alignment vertical="top" wrapText="1"/>
    </xf>
    <xf numFmtId="9" fontId="43" fillId="24" borderId="21" xfId="183" applyFont="1" applyFill="1" applyBorder="1" applyAlignment="1" applyProtection="1">
      <alignment vertical="top" wrapText="1"/>
    </xf>
    <xf numFmtId="165" fontId="78" fillId="0" borderId="11" xfId="158" applyNumberFormat="1" applyFont="1" applyFill="1" applyBorder="1" applyAlignment="1" applyProtection="1">
      <alignment horizontal="left" vertical="top" wrapText="1"/>
      <protection locked="0"/>
    </xf>
    <xf numFmtId="165" fontId="78" fillId="0" borderId="24" xfId="158" applyNumberFormat="1" applyFont="1" applyFill="1" applyBorder="1" applyAlignment="1" applyProtection="1">
      <alignment horizontal="left" vertical="top" wrapText="1"/>
      <protection locked="0"/>
    </xf>
    <xf numFmtId="165" fontId="78" fillId="0" borderId="38" xfId="158" applyNumberFormat="1" applyFont="1" applyFill="1" applyBorder="1" applyAlignment="1" applyProtection="1">
      <alignment horizontal="left" vertical="top" wrapText="1"/>
      <protection locked="0"/>
    </xf>
    <xf numFmtId="9" fontId="78" fillId="24" borderId="24" xfId="183" applyFont="1" applyFill="1" applyBorder="1" applyAlignment="1" applyProtection="1">
      <alignment horizontal="left" vertical="top" wrapText="1"/>
    </xf>
    <xf numFmtId="9" fontId="78" fillId="24" borderId="21" xfId="183" applyFont="1" applyFill="1" applyBorder="1" applyAlignment="1" applyProtection="1">
      <alignment horizontal="left" vertical="top" wrapText="1"/>
    </xf>
    <xf numFmtId="0" fontId="75" fillId="25" borderId="30" xfId="171" applyFont="1" applyFill="1" applyBorder="1" applyAlignment="1" applyProtection="1">
      <alignment horizontal="left" vertical="top" wrapText="1"/>
    </xf>
    <xf numFmtId="0" fontId="75" fillId="25" borderId="50" xfId="171" applyFont="1" applyFill="1" applyBorder="1" applyAlignment="1" applyProtection="1">
      <alignment horizontal="left" vertical="top" wrapText="1"/>
    </xf>
    <xf numFmtId="0" fontId="78" fillId="27" borderId="46" xfId="171" applyNumberFormat="1" applyFont="1" applyFill="1" applyBorder="1" applyAlignment="1" applyProtection="1">
      <alignment horizontal="left" vertical="top" wrapText="1"/>
    </xf>
    <xf numFmtId="0" fontId="78" fillId="27" borderId="47" xfId="171" applyNumberFormat="1" applyFont="1" applyFill="1" applyBorder="1" applyAlignment="1" applyProtection="1">
      <alignment horizontal="left" vertical="top" wrapText="1"/>
    </xf>
    <xf numFmtId="0" fontId="78" fillId="27" borderId="52" xfId="171" applyNumberFormat="1" applyFont="1" applyFill="1" applyBorder="1" applyAlignment="1" applyProtection="1">
      <alignment horizontal="left" vertical="top" wrapText="1"/>
    </xf>
    <xf numFmtId="0" fontId="71" fillId="27" borderId="34" xfId="171" applyNumberFormat="1" applyFont="1" applyFill="1" applyBorder="1" applyAlignment="1" applyProtection="1">
      <alignment horizontal="left" vertical="center" wrapText="1"/>
    </xf>
    <xf numFmtId="0" fontId="71" fillId="27" borderId="15" xfId="171" applyFont="1" applyFill="1" applyBorder="1" applyAlignment="1" applyProtection="1">
      <alignment horizontal="left" vertical="center" wrapText="1"/>
    </xf>
    <xf numFmtId="0" fontId="71" fillId="27" borderId="23" xfId="171" applyFont="1" applyFill="1" applyBorder="1" applyAlignment="1" applyProtection="1">
      <alignment horizontal="left" vertical="center" wrapText="1"/>
    </xf>
    <xf numFmtId="0" fontId="71" fillId="27" borderId="11" xfId="171" applyNumberFormat="1" applyFont="1" applyFill="1" applyBorder="1" applyAlignment="1" applyProtection="1">
      <alignment horizontal="center" vertical="top" wrapText="1"/>
    </xf>
    <xf numFmtId="0" fontId="71" fillId="27" borderId="21" xfId="171" applyNumberFormat="1" applyFont="1" applyFill="1" applyBorder="1" applyAlignment="1" applyProtection="1">
      <alignment horizontal="center" vertical="top" wrapText="1"/>
    </xf>
    <xf numFmtId="9" fontId="78" fillId="0" borderId="11" xfId="171" applyNumberFormat="1" applyFont="1" applyFill="1" applyBorder="1" applyAlignment="1" applyProtection="1">
      <alignment horizontal="center" vertical="top" wrapText="1"/>
      <protection locked="0"/>
    </xf>
    <xf numFmtId="9" fontId="78" fillId="0" borderId="24" xfId="171" applyNumberFormat="1" applyFont="1" applyFill="1" applyBorder="1" applyAlignment="1" applyProtection="1">
      <alignment horizontal="center" vertical="top" wrapText="1"/>
      <protection locked="0"/>
    </xf>
    <xf numFmtId="9" fontId="78" fillId="0" borderId="38" xfId="171" applyNumberFormat="1" applyFont="1" applyFill="1" applyBorder="1" applyAlignment="1" applyProtection="1">
      <alignment horizontal="center" vertical="top" wrapText="1"/>
      <protection locked="0"/>
    </xf>
    <xf numFmtId="0" fontId="78" fillId="27" borderId="24" xfId="171" applyNumberFormat="1" applyFont="1" applyFill="1" applyBorder="1" applyAlignment="1" applyProtection="1">
      <alignment horizontal="left" vertical="top" wrapText="1"/>
    </xf>
    <xf numFmtId="0" fontId="78" fillId="27" borderId="21" xfId="171" applyNumberFormat="1" applyFont="1" applyFill="1" applyBorder="1" applyAlignment="1" applyProtection="1">
      <alignment horizontal="left" vertical="top" wrapText="1"/>
    </xf>
    <xf numFmtId="9" fontId="78" fillId="0" borderId="21" xfId="171" applyNumberFormat="1" applyFont="1" applyFill="1" applyBorder="1" applyAlignment="1" applyProtection="1">
      <alignment horizontal="center" vertical="top" wrapText="1"/>
      <protection locked="0"/>
    </xf>
    <xf numFmtId="0" fontId="78" fillId="27" borderId="18" xfId="171" applyNumberFormat="1" applyFont="1" applyFill="1" applyBorder="1" applyAlignment="1" applyProtection="1">
      <alignment horizontal="left" vertical="top" wrapText="1"/>
    </xf>
    <xf numFmtId="0" fontId="78" fillId="27" borderId="49" xfId="171" applyNumberFormat="1" applyFont="1" applyFill="1" applyBorder="1" applyAlignment="1" applyProtection="1">
      <alignment horizontal="left" vertical="top" wrapText="1"/>
    </xf>
    <xf numFmtId="9" fontId="78" fillId="0" borderId="20" xfId="171" applyNumberFormat="1" applyFont="1" applyFill="1" applyBorder="1" applyAlignment="1" applyProtection="1">
      <alignment horizontal="center" vertical="top" wrapText="1"/>
      <protection locked="0"/>
    </xf>
    <xf numFmtId="9" fontId="78" fillId="0" borderId="51" xfId="171" applyNumberFormat="1" applyFont="1" applyFill="1" applyBorder="1" applyAlignment="1" applyProtection="1">
      <alignment horizontal="center" vertical="top" wrapText="1"/>
      <protection locked="0"/>
    </xf>
    <xf numFmtId="9" fontId="78" fillId="0" borderId="26" xfId="171" applyNumberFormat="1" applyFont="1" applyFill="1" applyBorder="1" applyAlignment="1" applyProtection="1">
      <alignment horizontal="center" vertical="top" wrapText="1"/>
      <protection locked="0"/>
    </xf>
    <xf numFmtId="9" fontId="78" fillId="0" borderId="15" xfId="171" applyNumberFormat="1" applyFont="1" applyFill="1" applyBorder="1" applyAlignment="1" applyProtection="1">
      <alignment horizontal="center" vertical="top" wrapText="1"/>
      <protection locked="0"/>
    </xf>
    <xf numFmtId="9" fontId="78" fillId="0" borderId="19" xfId="171" applyNumberFormat="1" applyFont="1" applyFill="1" applyBorder="1" applyAlignment="1" applyProtection="1">
      <alignment horizontal="center" vertical="top" wrapText="1"/>
      <protection locked="0"/>
    </xf>
    <xf numFmtId="0" fontId="78" fillId="0" borderId="20" xfId="171" applyFont="1" applyFill="1" applyBorder="1" applyAlignment="1" applyProtection="1">
      <alignment horizontal="left" vertical="top" wrapText="1"/>
      <protection locked="0"/>
    </xf>
    <xf numFmtId="0" fontId="78" fillId="0" borderId="50" xfId="171" applyFont="1" applyFill="1" applyBorder="1" applyAlignment="1" applyProtection="1">
      <alignment horizontal="left" vertical="top" wrapText="1"/>
      <protection locked="0"/>
    </xf>
    <xf numFmtId="0" fontId="78" fillId="0" borderId="51" xfId="171" applyFont="1" applyFill="1" applyBorder="1" applyAlignment="1" applyProtection="1">
      <alignment horizontal="left" vertical="top" wrapText="1"/>
      <protection locked="0"/>
    </xf>
    <xf numFmtId="0" fontId="75" fillId="30" borderId="44" xfId="171" applyFont="1" applyFill="1" applyBorder="1" applyAlignment="1" applyProtection="1">
      <alignment horizontal="left" vertical="top" wrapText="1"/>
    </xf>
    <xf numFmtId="0" fontId="75" fillId="30" borderId="45" xfId="171" applyFont="1" applyFill="1" applyBorder="1" applyAlignment="1" applyProtection="1">
      <alignment horizontal="left" vertical="top" wrapText="1"/>
    </xf>
    <xf numFmtId="0" fontId="78" fillId="25" borderId="34" xfId="171" applyFont="1" applyFill="1" applyBorder="1" applyAlignment="1" applyProtection="1">
      <alignment horizontal="left" vertical="top" wrapText="1"/>
    </xf>
    <xf numFmtId="0" fontId="78" fillId="25" borderId="0" xfId="171" applyFont="1" applyFill="1" applyBorder="1" applyAlignment="1" applyProtection="1">
      <alignment horizontal="left" vertical="top" wrapText="1"/>
    </xf>
    <xf numFmtId="0" fontId="78" fillId="24" borderId="53" xfId="171" applyFont="1" applyFill="1" applyBorder="1" applyAlignment="1" applyProtection="1">
      <alignment horizontal="center" vertical="top" wrapText="1"/>
    </xf>
    <xf numFmtId="0" fontId="78" fillId="24" borderId="54" xfId="171" applyFont="1" applyFill="1" applyBorder="1" applyAlignment="1" applyProtection="1">
      <alignment horizontal="center" vertical="top" wrapText="1"/>
    </xf>
    <xf numFmtId="0" fontId="71" fillId="24" borderId="42" xfId="171" applyFont="1" applyFill="1" applyBorder="1" applyAlignment="1" applyProtection="1">
      <alignment horizontal="center" vertical="top" wrapText="1"/>
    </xf>
    <xf numFmtId="0" fontId="71" fillId="24" borderId="27" xfId="171" applyFont="1" applyFill="1" applyBorder="1" applyAlignment="1" applyProtection="1">
      <alignment horizontal="center" vertical="top" wrapText="1"/>
    </xf>
    <xf numFmtId="0" fontId="71" fillId="24" borderId="40" xfId="171" applyFont="1" applyFill="1" applyBorder="1" applyAlignment="1" applyProtection="1">
      <alignment horizontal="center" vertical="top" wrapText="1"/>
    </xf>
    <xf numFmtId="0" fontId="78" fillId="0" borderId="20" xfId="171" applyFont="1" applyFill="1" applyBorder="1" applyAlignment="1" applyProtection="1">
      <alignment horizontal="center" vertical="top" wrapText="1"/>
      <protection locked="0"/>
    </xf>
    <xf numFmtId="0" fontId="78" fillId="0" borderId="17" xfId="171" applyFont="1" applyFill="1" applyBorder="1" applyAlignment="1" applyProtection="1">
      <alignment horizontal="center" vertical="top" wrapText="1"/>
      <protection locked="0"/>
    </xf>
    <xf numFmtId="0" fontId="43" fillId="34" borderId="29" xfId="171" applyFont="1" applyFill="1" applyBorder="1" applyAlignment="1" applyProtection="1">
      <alignment horizontal="left" vertical="top" wrapText="1"/>
    </xf>
    <xf numFmtId="0" fontId="43" fillId="34" borderId="18" xfId="171" applyFont="1" applyFill="1" applyBorder="1" applyAlignment="1" applyProtection="1">
      <alignment horizontal="left" vertical="top" wrapText="1"/>
    </xf>
    <xf numFmtId="0" fontId="43" fillId="34" borderId="39" xfId="171" applyFont="1" applyFill="1" applyBorder="1" applyAlignment="1" applyProtection="1">
      <alignment horizontal="left" vertical="top" wrapText="1"/>
    </xf>
    <xf numFmtId="0" fontId="45" fillId="24" borderId="46" xfId="171" applyFont="1" applyFill="1" applyBorder="1" applyAlignment="1" applyProtection="1">
      <alignment horizontal="center" vertical="center" wrapText="1"/>
    </xf>
    <xf numFmtId="0" fontId="45" fillId="24" borderId="48" xfId="171" applyFont="1" applyFill="1" applyBorder="1" applyAlignment="1" applyProtection="1">
      <alignment horizontal="center" vertical="center" wrapText="1"/>
    </xf>
    <xf numFmtId="9" fontId="45" fillId="24" borderId="43" xfId="171" applyNumberFormat="1" applyFont="1" applyFill="1" applyBorder="1" applyAlignment="1" applyProtection="1">
      <alignment horizontal="left" vertical="top" wrapText="1"/>
    </xf>
    <xf numFmtId="9" fontId="45" fillId="24" borderId="47" xfId="171" applyNumberFormat="1" applyFont="1" applyFill="1" applyBorder="1" applyAlignment="1" applyProtection="1">
      <alignment horizontal="left" vertical="top" wrapText="1"/>
    </xf>
    <xf numFmtId="9" fontId="45" fillId="24" borderId="48" xfId="171" applyNumberFormat="1" applyFont="1" applyFill="1" applyBorder="1" applyAlignment="1" applyProtection="1">
      <alignment horizontal="left" vertical="top" wrapText="1"/>
    </xf>
    <xf numFmtId="9" fontId="45" fillId="24" borderId="52" xfId="171" applyNumberFormat="1" applyFont="1" applyFill="1" applyBorder="1" applyAlignment="1" applyProtection="1">
      <alignment horizontal="left" vertical="top" wrapText="1"/>
    </xf>
    <xf numFmtId="9" fontId="43" fillId="0" borderId="11" xfId="171" applyNumberFormat="1" applyFont="1" applyFill="1" applyBorder="1" applyAlignment="1" applyProtection="1">
      <alignment horizontal="center" vertical="top" wrapText="1"/>
      <protection locked="0"/>
    </xf>
    <xf numFmtId="9" fontId="43" fillId="0" borderId="24" xfId="171" applyNumberFormat="1" applyFont="1" applyFill="1" applyBorder="1" applyAlignment="1" applyProtection="1">
      <alignment horizontal="center" vertical="top" wrapText="1"/>
      <protection locked="0"/>
    </xf>
    <xf numFmtId="9" fontId="43" fillId="0" borderId="2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left" vertical="top" wrapText="1"/>
      <protection locked="0"/>
    </xf>
    <xf numFmtId="9" fontId="43" fillId="0" borderId="38" xfId="171" applyNumberFormat="1" applyFont="1" applyFill="1" applyBorder="1" applyAlignment="1" applyProtection="1">
      <alignment horizontal="left" vertical="top" wrapText="1"/>
      <protection locked="0"/>
    </xf>
    <xf numFmtId="9" fontId="78" fillId="0" borderId="21" xfId="171" applyNumberFormat="1" applyFont="1" applyFill="1" applyBorder="1" applyAlignment="1" applyProtection="1">
      <alignment horizontal="left" vertical="top" wrapText="1"/>
      <protection locked="0"/>
    </xf>
    <xf numFmtId="0" fontId="78" fillId="24" borderId="50" xfId="171" applyFont="1" applyFill="1" applyBorder="1" applyAlignment="1" applyProtection="1">
      <alignment horizontal="left" vertical="top" wrapText="1"/>
    </xf>
    <xf numFmtId="9" fontId="78" fillId="0" borderId="20" xfId="171" applyNumberFormat="1" applyFont="1" applyFill="1" applyBorder="1" applyAlignment="1" applyProtection="1">
      <alignment horizontal="left" vertical="top" wrapText="1"/>
      <protection locked="0"/>
    </xf>
    <xf numFmtId="9" fontId="78" fillId="0" borderId="50" xfId="171" applyNumberFormat="1" applyFont="1" applyFill="1" applyBorder="1" applyAlignment="1" applyProtection="1">
      <alignment horizontal="left" vertical="top" wrapText="1"/>
      <protection locked="0"/>
    </xf>
    <xf numFmtId="9" fontId="78" fillId="0" borderId="17" xfId="171" applyNumberFormat="1" applyFont="1" applyFill="1" applyBorder="1" applyAlignment="1" applyProtection="1">
      <alignment horizontal="left" vertical="top" wrapText="1"/>
      <protection locked="0"/>
    </xf>
    <xf numFmtId="9" fontId="43" fillId="0" borderId="20" xfId="171" applyNumberFormat="1" applyFont="1" applyFill="1" applyBorder="1" applyAlignment="1" applyProtection="1">
      <alignment horizontal="center" vertical="top" wrapText="1"/>
      <protection locked="0"/>
    </xf>
    <xf numFmtId="9" fontId="43" fillId="0" borderId="50" xfId="171" applyNumberFormat="1" applyFont="1" applyFill="1" applyBorder="1" applyAlignment="1" applyProtection="1">
      <alignment horizontal="center" vertical="top" wrapText="1"/>
      <protection locked="0"/>
    </xf>
    <xf numFmtId="9" fontId="43" fillId="0" borderId="17" xfId="171" applyNumberFormat="1" applyFont="1" applyFill="1" applyBorder="1" applyAlignment="1" applyProtection="1">
      <alignment horizontal="center" vertical="top" wrapText="1"/>
      <protection locked="0"/>
    </xf>
    <xf numFmtId="9" fontId="43" fillId="0" borderId="20" xfId="171" applyNumberFormat="1" applyFont="1" applyFill="1" applyBorder="1" applyAlignment="1" applyProtection="1">
      <alignment horizontal="left" vertical="top" wrapText="1"/>
      <protection locked="0"/>
    </xf>
    <xf numFmtId="9" fontId="43" fillId="0" borderId="51" xfId="171" applyNumberFormat="1" applyFont="1" applyFill="1" applyBorder="1" applyAlignment="1" applyProtection="1">
      <alignment horizontal="left" vertical="top" wrapText="1"/>
      <protection locked="0"/>
    </xf>
    <xf numFmtId="0" fontId="43" fillId="24" borderId="15" xfId="171" applyFont="1" applyFill="1" applyBorder="1" applyAlignment="1" applyProtection="1">
      <alignment horizontal="left" vertical="top" wrapText="1"/>
    </xf>
    <xf numFmtId="0" fontId="43" fillId="24" borderId="23" xfId="171" applyFont="1" applyFill="1" applyBorder="1" applyAlignment="1" applyProtection="1">
      <alignment horizontal="left" vertical="top" wrapText="1"/>
    </xf>
    <xf numFmtId="0" fontId="43" fillId="0" borderId="26" xfId="171" applyFont="1" applyFill="1" applyBorder="1" applyAlignment="1" applyProtection="1">
      <alignment horizontal="left" vertical="top" wrapText="1"/>
      <protection locked="0"/>
    </xf>
    <xf numFmtId="0" fontId="43" fillId="0" borderId="15" xfId="171" applyFont="1" applyFill="1" applyBorder="1" applyAlignment="1" applyProtection="1">
      <alignment horizontal="left" vertical="top" wrapText="1"/>
      <protection locked="0"/>
    </xf>
    <xf numFmtId="0" fontId="43" fillId="0" borderId="19" xfId="171" applyFont="1" applyFill="1" applyBorder="1" applyAlignment="1" applyProtection="1">
      <alignment horizontal="left" vertical="top" wrapText="1"/>
      <protection locked="0"/>
    </xf>
    <xf numFmtId="0" fontId="78" fillId="25" borderId="34" xfId="171" applyFont="1" applyFill="1" applyBorder="1" applyAlignment="1" applyProtection="1">
      <alignment horizontal="center"/>
    </xf>
    <xf numFmtId="0" fontId="78" fillId="25" borderId="15" xfId="171" applyFont="1" applyFill="1" applyBorder="1" applyAlignment="1" applyProtection="1">
      <alignment horizontal="center"/>
    </xf>
    <xf numFmtId="0" fontId="78" fillId="25" borderId="19" xfId="171" applyFont="1" applyFill="1" applyBorder="1" applyAlignment="1" applyProtection="1">
      <alignment horizontal="center"/>
    </xf>
    <xf numFmtId="9" fontId="71" fillId="24" borderId="43" xfId="171" applyNumberFormat="1" applyFont="1" applyFill="1" applyBorder="1" applyAlignment="1" applyProtection="1">
      <alignment horizontal="left" vertical="top" wrapText="1"/>
    </xf>
    <xf numFmtId="9" fontId="71" fillId="24" borderId="47" xfId="171" applyNumberFormat="1" applyFont="1" applyFill="1" applyBorder="1" applyAlignment="1" applyProtection="1">
      <alignment horizontal="left" vertical="top" wrapText="1"/>
    </xf>
    <xf numFmtId="9" fontId="71" fillId="24" borderId="48" xfId="171" applyNumberFormat="1" applyFont="1" applyFill="1" applyBorder="1" applyAlignment="1" applyProtection="1">
      <alignment horizontal="left" vertical="top" wrapText="1"/>
    </xf>
    <xf numFmtId="0" fontId="78" fillId="0" borderId="11" xfId="171" applyFont="1" applyFill="1" applyBorder="1" applyAlignment="1" applyProtection="1">
      <alignment horizontal="center" vertical="top" wrapText="1"/>
      <protection locked="0"/>
    </xf>
    <xf numFmtId="0" fontId="78" fillId="0" borderId="24" xfId="171" applyFont="1" applyFill="1" applyBorder="1" applyAlignment="1" applyProtection="1">
      <alignment horizontal="center" vertical="top" wrapText="1"/>
      <protection locked="0"/>
    </xf>
    <xf numFmtId="0" fontId="78" fillId="0" borderId="38" xfId="171" applyFont="1" applyFill="1" applyBorder="1" applyAlignment="1" applyProtection="1">
      <alignment horizontal="center" vertical="top" wrapText="1"/>
      <protection locked="0"/>
    </xf>
    <xf numFmtId="0" fontId="78" fillId="24" borderId="29" xfId="171" applyFont="1" applyFill="1" applyBorder="1" applyAlignment="1" applyProtection="1">
      <alignment horizontal="left"/>
    </xf>
    <xf numFmtId="0" fontId="78" fillId="24" borderId="24" xfId="171" applyFont="1" applyFill="1" applyBorder="1" applyAlignment="1" applyProtection="1">
      <alignment horizontal="left"/>
    </xf>
    <xf numFmtId="0" fontId="78" fillId="24" borderId="18" xfId="171" applyFont="1" applyFill="1" applyBorder="1" applyAlignment="1" applyProtection="1">
      <alignment horizontal="left"/>
    </xf>
    <xf numFmtId="0" fontId="78" fillId="24" borderId="49" xfId="171" applyFont="1" applyFill="1" applyBorder="1" applyAlignment="1" applyProtection="1">
      <alignment horizontal="left"/>
    </xf>
    <xf numFmtId="0" fontId="78" fillId="0" borderId="41" xfId="171" applyFont="1" applyFill="1" applyBorder="1" applyAlignment="1" applyProtection="1">
      <alignment horizontal="center" vertical="top" wrapText="1"/>
      <protection locked="0"/>
    </xf>
    <xf numFmtId="0" fontId="78" fillId="0" borderId="18" xfId="171" applyFont="1" applyFill="1" applyBorder="1" applyAlignment="1" applyProtection="1">
      <alignment horizontal="center" vertical="top" wrapText="1"/>
      <protection locked="0"/>
    </xf>
    <xf numFmtId="0" fontId="78" fillId="0" borderId="39" xfId="171" applyFont="1" applyFill="1" applyBorder="1" applyAlignment="1" applyProtection="1">
      <alignment horizontal="center" vertical="top" wrapText="1"/>
      <protection locked="0"/>
    </xf>
    <xf numFmtId="0" fontId="78" fillId="24" borderId="18" xfId="171" applyFont="1" applyFill="1" applyBorder="1" applyAlignment="1" applyProtection="1">
      <alignment horizontal="left" wrapText="1"/>
    </xf>
    <xf numFmtId="0" fontId="74" fillId="0" borderId="18" xfId="171" applyFont="1" applyBorder="1"/>
    <xf numFmtId="0" fontId="74" fillId="0" borderId="49" xfId="171" applyFont="1" applyBorder="1"/>
    <xf numFmtId="0" fontId="78" fillId="26" borderId="41" xfId="171" applyFont="1" applyFill="1" applyBorder="1" applyAlignment="1" applyProtection="1">
      <alignment horizontal="center" vertical="top" wrapText="1"/>
      <protection locked="0"/>
    </xf>
    <xf numFmtId="0" fontId="78" fillId="26" borderId="18" xfId="171" applyFont="1" applyFill="1" applyBorder="1" applyAlignment="1" applyProtection="1">
      <alignment horizontal="center" vertical="top" wrapText="1"/>
      <protection locked="0"/>
    </xf>
    <xf numFmtId="0" fontId="78" fillId="26" borderId="39" xfId="171" applyFont="1" applyFill="1" applyBorder="1" applyAlignment="1" applyProtection="1">
      <alignment horizontal="center" vertical="top" wrapText="1"/>
      <protection locked="0"/>
    </xf>
    <xf numFmtId="0" fontId="75" fillId="25" borderId="44" xfId="171" applyFont="1" applyFill="1" applyBorder="1" applyAlignment="1" applyProtection="1">
      <alignment vertical="top" wrapText="1"/>
    </xf>
    <xf numFmtId="0" fontId="75" fillId="25" borderId="45" xfId="171" applyFont="1" applyFill="1" applyBorder="1" applyAlignment="1" applyProtection="1">
      <alignment vertical="top" wrapText="1"/>
    </xf>
    <xf numFmtId="9" fontId="78" fillId="0" borderId="43" xfId="171" applyNumberFormat="1" applyFont="1" applyFill="1" applyBorder="1" applyAlignment="1" applyProtection="1">
      <alignment horizontal="center" vertical="center" wrapText="1"/>
      <protection locked="0"/>
    </xf>
    <xf numFmtId="9" fontId="78" fillId="0" borderId="52" xfId="171" applyNumberFormat="1" applyFont="1" applyFill="1" applyBorder="1" applyAlignment="1" applyProtection="1">
      <alignment horizontal="center" vertical="center" wrapText="1"/>
      <protection locked="0"/>
    </xf>
    <xf numFmtId="0" fontId="78" fillId="25" borderId="62" xfId="171" applyFont="1" applyFill="1" applyBorder="1" applyAlignment="1" applyProtection="1">
      <alignment horizontal="left" vertical="top" wrapText="1"/>
    </xf>
    <xf numFmtId="0" fontId="78" fillId="25" borderId="63" xfId="171" applyFont="1" applyFill="1" applyBorder="1" applyAlignment="1" applyProtection="1">
      <alignment horizontal="left" vertical="top" wrapText="1"/>
    </xf>
    <xf numFmtId="0" fontId="78" fillId="25" borderId="64" xfId="171" applyFont="1" applyFill="1" applyBorder="1" applyAlignment="1" applyProtection="1">
      <alignment horizontal="left" vertical="top" wrapText="1"/>
    </xf>
    <xf numFmtId="0" fontId="78" fillId="0" borderId="59" xfId="171" applyFont="1" applyFill="1" applyBorder="1" applyAlignment="1" applyProtection="1">
      <alignment horizontal="left" vertical="top" wrapText="1"/>
      <protection locked="0"/>
    </xf>
    <xf numFmtId="0" fontId="78" fillId="0" borderId="60" xfId="171" applyFont="1" applyFill="1" applyBorder="1" applyAlignment="1" applyProtection="1">
      <alignment horizontal="left" vertical="top" wrapText="1"/>
      <protection locked="0"/>
    </xf>
    <xf numFmtId="0" fontId="78" fillId="0" borderId="61" xfId="171" applyFont="1" applyFill="1" applyBorder="1" applyAlignment="1" applyProtection="1">
      <alignment horizontal="left" vertical="top" wrapText="1"/>
      <protection locked="0"/>
    </xf>
    <xf numFmtId="0" fontId="42" fillId="26" borderId="0" xfId="475" applyFont="1" applyFill="1" applyBorder="1" applyAlignment="1" applyProtection="1">
      <alignment horizontal="left" vertical="top" wrapText="1"/>
      <protection locked="0"/>
    </xf>
    <xf numFmtId="0" fontId="57" fillId="26" borderId="0" xfId="168" applyFont="1" applyFill="1" applyBorder="1" applyAlignment="1" applyProtection="1">
      <alignment horizontal="left" vertical="top" wrapText="1"/>
    </xf>
    <xf numFmtId="9" fontId="78" fillId="0" borderId="41" xfId="171" applyNumberFormat="1" applyFont="1" applyFill="1" applyBorder="1" applyAlignment="1" applyProtection="1">
      <alignment horizontal="center" vertical="top" wrapText="1"/>
      <protection locked="0"/>
    </xf>
    <xf numFmtId="9" fontId="78" fillId="0" borderId="39" xfId="171" applyNumberFormat="1" applyFont="1" applyFill="1" applyBorder="1" applyAlignment="1" applyProtection="1">
      <alignment horizontal="center" vertical="top" wrapText="1"/>
      <protection locked="0"/>
    </xf>
    <xf numFmtId="0" fontId="43" fillId="26" borderId="41" xfId="171" applyFont="1" applyFill="1" applyBorder="1" applyAlignment="1" applyProtection="1">
      <alignment horizontal="center" vertical="top" wrapText="1"/>
      <protection locked="0"/>
    </xf>
    <xf numFmtId="0" fontId="43" fillId="26" borderId="18" xfId="171" applyFont="1" applyFill="1" applyBorder="1" applyAlignment="1" applyProtection="1">
      <alignment horizontal="center" vertical="top" wrapText="1"/>
      <protection locked="0"/>
    </xf>
    <xf numFmtId="0" fontId="43" fillId="26" borderId="39" xfId="171" applyFont="1" applyFill="1" applyBorder="1" applyAlignment="1" applyProtection="1">
      <alignment horizontal="center" vertical="top" wrapText="1"/>
      <protection locked="0"/>
    </xf>
    <xf numFmtId="0" fontId="43" fillId="0" borderId="11" xfId="171" applyFont="1" applyFill="1" applyBorder="1" applyAlignment="1" applyProtection="1">
      <alignment horizontal="center" vertical="top" wrapText="1"/>
      <protection locked="0"/>
    </xf>
    <xf numFmtId="0" fontId="43" fillId="0" borderId="38" xfId="171" applyFont="1" applyFill="1" applyBorder="1" applyAlignment="1" applyProtection="1">
      <alignment horizontal="center" vertical="top" wrapText="1"/>
      <protection locked="0"/>
    </xf>
    <xf numFmtId="0" fontId="43" fillId="33" borderId="11" xfId="171" applyFont="1" applyFill="1" applyBorder="1" applyAlignment="1" applyProtection="1">
      <alignment horizontal="left" vertical="top" wrapText="1"/>
      <protection locked="0"/>
    </xf>
    <xf numFmtId="0" fontId="43" fillId="33" borderId="24" xfId="171" applyFont="1" applyFill="1" applyBorder="1" applyAlignment="1" applyProtection="1">
      <alignment horizontal="left" vertical="top" wrapText="1"/>
      <protection locked="0"/>
    </xf>
    <xf numFmtId="0" fontId="43" fillId="33" borderId="38" xfId="171" applyFont="1" applyFill="1" applyBorder="1" applyAlignment="1" applyProtection="1">
      <alignment horizontal="left" vertical="top" wrapText="1"/>
      <protection locked="0"/>
    </xf>
    <xf numFmtId="0" fontId="43" fillId="33" borderId="11" xfId="475" applyFont="1" applyFill="1" applyBorder="1" applyAlignment="1" applyProtection="1">
      <alignment horizontal="left" vertical="top" wrapText="1"/>
      <protection locked="0"/>
    </xf>
    <xf numFmtId="0" fontId="43" fillId="33" borderId="24" xfId="475" applyFont="1" applyFill="1" applyBorder="1" applyAlignment="1" applyProtection="1">
      <alignment horizontal="left" vertical="top" wrapText="1"/>
      <protection locked="0"/>
    </xf>
    <xf numFmtId="0" fontId="43" fillId="33" borderId="38" xfId="475" applyFont="1" applyFill="1" applyBorder="1" applyAlignment="1" applyProtection="1">
      <alignment horizontal="left" vertical="top" wrapText="1"/>
      <protection locked="0"/>
    </xf>
    <xf numFmtId="9" fontId="43" fillId="0" borderId="38"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vertical="top" wrapText="1"/>
      <protection locked="0"/>
    </xf>
    <xf numFmtId="0" fontId="21" fillId="0" borderId="24" xfId="475" applyFill="1" applyBorder="1" applyAlignment="1">
      <alignment vertical="top" wrapText="1"/>
    </xf>
    <xf numFmtId="0" fontId="21" fillId="0" borderId="38" xfId="475" applyFill="1" applyBorder="1" applyAlignment="1">
      <alignment vertical="top" wrapText="1"/>
    </xf>
    <xf numFmtId="9" fontId="43" fillId="0" borderId="24" xfId="171" applyNumberFormat="1" applyFont="1" applyFill="1" applyBorder="1" applyAlignment="1" applyProtection="1">
      <alignment horizontal="left" vertical="top" wrapText="1"/>
      <protection locked="0"/>
    </xf>
    <xf numFmtId="9" fontId="43" fillId="0" borderId="11" xfId="475" applyNumberFormat="1" applyFont="1" applyFill="1" applyBorder="1" applyAlignment="1" applyProtection="1">
      <alignment horizontal="left" vertical="top" wrapText="1"/>
      <protection locked="0"/>
    </xf>
    <xf numFmtId="9" fontId="43" fillId="0" borderId="24" xfId="475" applyNumberFormat="1" applyFont="1" applyFill="1" applyBorder="1" applyAlignment="1" applyProtection="1">
      <alignment horizontal="left" vertical="top" wrapText="1"/>
      <protection locked="0"/>
    </xf>
    <xf numFmtId="9" fontId="43" fillId="0" borderId="38" xfId="475" applyNumberFormat="1" applyFont="1" applyFill="1" applyBorder="1" applyAlignment="1" applyProtection="1">
      <alignment horizontal="left" vertical="top" wrapText="1"/>
      <protection locked="0"/>
    </xf>
    <xf numFmtId="9" fontId="43" fillId="0" borderId="16" xfId="171" applyNumberFormat="1" applyFont="1" applyFill="1" applyBorder="1" applyAlignment="1" applyProtection="1">
      <alignment horizontal="center" vertical="center" wrapText="1"/>
      <protection locked="0"/>
    </xf>
    <xf numFmtId="0" fontId="43" fillId="0" borderId="11" xfId="475" applyFont="1" applyFill="1" applyBorder="1" applyAlignment="1" applyProtection="1">
      <alignment horizontal="left" vertical="top" wrapText="1"/>
      <protection locked="0"/>
    </xf>
    <xf numFmtId="0" fontId="43" fillId="0" borderId="24" xfId="475" applyFont="1" applyFill="1" applyBorder="1" applyAlignment="1" applyProtection="1">
      <alignment horizontal="left" vertical="top" wrapText="1"/>
      <protection locked="0"/>
    </xf>
    <xf numFmtId="0" fontId="43" fillId="0" borderId="38" xfId="475" applyFont="1" applyFill="1" applyBorder="1" applyAlignment="1" applyProtection="1">
      <alignment horizontal="left" vertical="top" wrapText="1"/>
      <protection locked="0"/>
    </xf>
    <xf numFmtId="0" fontId="128" fillId="26" borderId="0" xfId="171" applyFont="1" applyFill="1" applyBorder="1" applyAlignment="1" applyProtection="1">
      <alignment horizontal="left" vertical="center" wrapText="1"/>
      <protection locked="0"/>
    </xf>
    <xf numFmtId="0" fontId="43" fillId="33" borderId="0" xfId="168" applyFont="1" applyFill="1" applyBorder="1" applyAlignment="1" applyProtection="1">
      <alignment horizontal="left" wrapText="1"/>
    </xf>
    <xf numFmtId="0" fontId="43" fillId="33" borderId="60" xfId="168" applyFont="1" applyFill="1" applyBorder="1" applyAlignment="1" applyProtection="1">
      <alignment horizontal="left" vertical="top" wrapText="1"/>
    </xf>
    <xf numFmtId="0" fontId="43" fillId="0" borderId="11" xfId="17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vertical="top" wrapText="1"/>
      <protection locked="0"/>
    </xf>
    <xf numFmtId="0" fontId="43" fillId="0" borderId="38" xfId="171" applyFont="1" applyFill="1" applyBorder="1" applyAlignment="1" applyProtection="1">
      <alignment horizontal="left" vertical="top" wrapText="1"/>
      <protection locked="0"/>
    </xf>
    <xf numFmtId="9" fontId="43" fillId="0" borderId="21" xfId="171" applyNumberFormat="1" applyFont="1" applyFill="1" applyBorder="1" applyAlignment="1" applyProtection="1">
      <alignment horizontal="left" vertical="top" wrapText="1"/>
      <protection locked="0"/>
    </xf>
    <xf numFmtId="0" fontId="43" fillId="0" borderId="20" xfId="171" applyFont="1" applyFill="1" applyBorder="1" applyAlignment="1" applyProtection="1">
      <alignment horizontal="center" vertical="top" wrapText="1"/>
      <protection locked="0"/>
    </xf>
    <xf numFmtId="0" fontId="43" fillId="0" borderId="17" xfId="171" applyFont="1" applyFill="1" applyBorder="1" applyAlignment="1" applyProtection="1">
      <alignment horizontal="center" vertical="top" wrapText="1"/>
      <protection locked="0"/>
    </xf>
    <xf numFmtId="9" fontId="43" fillId="0" borderId="51" xfId="171" applyNumberFormat="1" applyFont="1" applyFill="1" applyBorder="1" applyAlignment="1" applyProtection="1">
      <alignment horizontal="center" vertical="top" wrapText="1"/>
      <protection locked="0"/>
    </xf>
    <xf numFmtId="9" fontId="43" fillId="0" borderId="11" xfId="171" applyNumberFormat="1" applyFont="1" applyFill="1" applyBorder="1" applyAlignment="1" applyProtection="1">
      <alignment horizontal="center" vertical="center" wrapText="1"/>
      <protection locked="0"/>
    </xf>
    <xf numFmtId="9" fontId="43" fillId="0" borderId="21" xfId="171" applyNumberFormat="1" applyFont="1" applyFill="1" applyBorder="1" applyAlignment="1" applyProtection="1">
      <alignment horizontal="center" vertical="center" wrapText="1"/>
      <protection locked="0"/>
    </xf>
    <xf numFmtId="9" fontId="43" fillId="0" borderId="21" xfId="475" applyNumberFormat="1" applyFont="1" applyFill="1" applyBorder="1" applyAlignment="1" applyProtection="1">
      <alignment horizontal="left" vertical="top" wrapText="1"/>
      <protection locked="0"/>
    </xf>
    <xf numFmtId="9" fontId="43" fillId="0" borderId="18" xfId="475" applyNumberFormat="1" applyFont="1" applyFill="1" applyBorder="1" applyAlignment="1" applyProtection="1">
      <alignment horizontal="left" vertical="top" wrapText="1"/>
      <protection locked="0"/>
    </xf>
    <xf numFmtId="9" fontId="43" fillId="0" borderId="49" xfId="475" applyNumberFormat="1" applyFont="1" applyFill="1" applyBorder="1" applyAlignment="1" applyProtection="1">
      <alignment horizontal="left" vertical="top" wrapText="1"/>
      <protection locked="0"/>
    </xf>
    <xf numFmtId="9" fontId="43" fillId="0" borderId="18" xfId="171" applyNumberFormat="1" applyFont="1" applyFill="1" applyBorder="1" applyAlignment="1" applyProtection="1">
      <alignment horizontal="left" vertical="top" wrapText="1"/>
      <protection locked="0"/>
    </xf>
    <xf numFmtId="9" fontId="43" fillId="0" borderId="49" xfId="171" applyNumberFormat="1" applyFont="1" applyFill="1" applyBorder="1" applyAlignment="1" applyProtection="1">
      <alignment horizontal="left" vertical="top" wrapText="1"/>
      <protection locked="0"/>
    </xf>
    <xf numFmtId="0" fontId="76" fillId="0" borderId="0" xfId="171" applyFont="1" applyFill="1" applyBorder="1" applyAlignment="1" applyProtection="1">
      <alignment horizontal="left" vertical="top" wrapText="1"/>
    </xf>
    <xf numFmtId="9" fontId="43" fillId="0" borderId="16" xfId="475" applyNumberFormat="1" applyFont="1" applyFill="1" applyBorder="1" applyAlignment="1" applyProtection="1">
      <alignment horizontal="center" vertical="center" wrapText="1"/>
      <protection locked="0"/>
    </xf>
    <xf numFmtId="0" fontId="43" fillId="0" borderId="20" xfId="171" applyFont="1" applyFill="1" applyBorder="1" applyAlignment="1" applyProtection="1">
      <alignment horizontal="left" vertical="top" wrapText="1"/>
      <protection locked="0"/>
    </xf>
    <xf numFmtId="0" fontId="43" fillId="0" borderId="50" xfId="171" applyFont="1" applyFill="1" applyBorder="1" applyAlignment="1" applyProtection="1">
      <alignment horizontal="left" vertical="top" wrapText="1"/>
      <protection locked="0"/>
    </xf>
    <xf numFmtId="0" fontId="43" fillId="0" borderId="51" xfId="171" applyFont="1" applyFill="1" applyBorder="1" applyAlignment="1" applyProtection="1">
      <alignment horizontal="left" vertical="top" wrapText="1"/>
      <protection locked="0"/>
    </xf>
    <xf numFmtId="49" fontId="43" fillId="0" borderId="11" xfId="158" applyNumberFormat="1" applyFont="1" applyFill="1" applyBorder="1" applyAlignment="1" applyProtection="1">
      <alignment horizontal="left" vertical="top" wrapText="1"/>
      <protection locked="0"/>
    </xf>
    <xf numFmtId="49" fontId="43" fillId="0" borderId="38" xfId="158" applyNumberFormat="1" applyFont="1" applyFill="1" applyBorder="1" applyAlignment="1" applyProtection="1">
      <alignment horizontal="left" vertical="top" wrapText="1"/>
      <protection locked="0"/>
    </xf>
    <xf numFmtId="9" fontId="78" fillId="0" borderId="16" xfId="171" applyNumberFormat="1" applyFont="1" applyFill="1" applyBorder="1" applyAlignment="1" applyProtection="1">
      <alignment horizontal="center" vertical="center" wrapText="1"/>
      <protection locked="0"/>
    </xf>
    <xf numFmtId="0" fontId="78" fillId="34" borderId="29" xfId="171" applyFont="1" applyFill="1" applyBorder="1" applyAlignment="1" applyProtection="1">
      <alignment horizontal="left"/>
    </xf>
    <xf numFmtId="0" fontId="78" fillId="34" borderId="24" xfId="171" applyFont="1" applyFill="1" applyBorder="1" applyAlignment="1" applyProtection="1">
      <alignment horizontal="left"/>
    </xf>
    <xf numFmtId="0" fontId="43" fillId="0" borderId="43" xfId="171" applyFont="1" applyFill="1" applyBorder="1" applyAlignment="1" applyProtection="1">
      <alignment horizontal="left" vertical="top" wrapText="1"/>
      <protection locked="0"/>
    </xf>
    <xf numFmtId="0" fontId="43" fillId="0" borderId="47" xfId="171" applyFont="1" applyFill="1" applyBorder="1" applyAlignment="1" applyProtection="1">
      <alignment horizontal="left" vertical="top" wrapText="1"/>
      <protection locked="0"/>
    </xf>
    <xf numFmtId="0" fontId="43" fillId="0" borderId="52" xfId="171" applyFont="1" applyFill="1" applyBorder="1" applyAlignment="1" applyProtection="1">
      <alignment horizontal="left" vertical="top" wrapText="1"/>
      <protection locked="0"/>
    </xf>
    <xf numFmtId="165" fontId="75" fillId="0" borderId="26" xfId="158" applyNumberFormat="1" applyFont="1" applyFill="1" applyBorder="1" applyAlignment="1" applyProtection="1">
      <alignment horizontal="left" vertical="top" wrapText="1"/>
      <protection locked="0"/>
    </xf>
    <xf numFmtId="165" fontId="75" fillId="0" borderId="19" xfId="158" applyNumberFormat="1" applyFont="1" applyFill="1" applyBorder="1" applyAlignment="1" applyProtection="1">
      <alignment horizontal="left" vertical="top" wrapText="1"/>
      <protection locked="0"/>
    </xf>
    <xf numFmtId="49" fontId="78" fillId="0" borderId="11" xfId="158" applyNumberFormat="1" applyFont="1" applyFill="1" applyBorder="1" applyAlignment="1" applyProtection="1">
      <alignment vertical="top" wrapText="1"/>
      <protection locked="0"/>
    </xf>
    <xf numFmtId="49" fontId="78" fillId="0" borderId="38" xfId="158" applyNumberFormat="1" applyFont="1" applyFill="1" applyBorder="1" applyAlignment="1" applyProtection="1">
      <alignment vertical="top" wrapText="1"/>
      <protection locked="0"/>
    </xf>
    <xf numFmtId="49" fontId="78" fillId="32" borderId="26" xfId="158" applyNumberFormat="1" applyFont="1" applyFill="1" applyBorder="1" applyAlignment="1" applyProtection="1">
      <alignment horizontal="left" vertical="top" wrapText="1"/>
      <protection locked="0"/>
    </xf>
    <xf numFmtId="49" fontId="78" fillId="32" borderId="19" xfId="158" applyNumberFormat="1" applyFont="1" applyFill="1" applyBorder="1" applyAlignment="1" applyProtection="1">
      <alignment horizontal="left" vertical="top" wrapText="1"/>
      <protection locked="0"/>
    </xf>
    <xf numFmtId="49" fontId="78" fillId="0" borderId="24" xfId="158" applyNumberFormat="1" applyFont="1" applyFill="1" applyBorder="1" applyAlignment="1" applyProtection="1">
      <alignment horizontal="left" vertical="top" wrapText="1"/>
      <protection locked="0"/>
    </xf>
    <xf numFmtId="0" fontId="78" fillId="0" borderId="44" xfId="171" applyFont="1" applyFill="1" applyBorder="1" applyAlignment="1" applyProtection="1">
      <alignment horizontal="left" vertical="top" wrapText="1"/>
      <protection locked="0"/>
    </xf>
    <xf numFmtId="0" fontId="78" fillId="0" borderId="45" xfId="171" applyFont="1" applyFill="1" applyBorder="1" applyAlignment="1" applyProtection="1">
      <alignment horizontal="left" vertical="top" wrapText="1"/>
      <protection locked="0"/>
    </xf>
    <xf numFmtId="0" fontId="78" fillId="0" borderId="31" xfId="171" applyFont="1" applyFill="1" applyBorder="1" applyAlignment="1" applyProtection="1">
      <alignment horizontal="left" vertical="top" wrapText="1"/>
      <protection locked="0"/>
    </xf>
    <xf numFmtId="9" fontId="78" fillId="33" borderId="11" xfId="171" applyNumberFormat="1" applyFont="1" applyFill="1" applyBorder="1" applyAlignment="1" applyProtection="1">
      <alignment horizontal="center" vertical="top" wrapText="1"/>
      <protection locked="0"/>
    </xf>
    <xf numFmtId="9" fontId="78" fillId="33" borderId="24" xfId="171" applyNumberFormat="1" applyFont="1" applyFill="1" applyBorder="1" applyAlignment="1" applyProtection="1">
      <alignment horizontal="center" vertical="top" wrapText="1"/>
      <protection locked="0"/>
    </xf>
    <xf numFmtId="9" fontId="78" fillId="33" borderId="38" xfId="171" applyNumberFormat="1" applyFont="1" applyFill="1" applyBorder="1" applyAlignment="1" applyProtection="1">
      <alignment horizontal="center" vertical="top" wrapText="1"/>
      <protection locked="0"/>
    </xf>
    <xf numFmtId="165" fontId="78" fillId="33" borderId="11" xfId="158" applyNumberFormat="1" applyFont="1" applyFill="1" applyBorder="1" applyAlignment="1" applyProtection="1">
      <alignment horizontal="left" vertical="top" wrapText="1"/>
      <protection locked="0"/>
    </xf>
    <xf numFmtId="165" fontId="78" fillId="33" borderId="24" xfId="158" applyNumberFormat="1" applyFont="1" applyFill="1" applyBorder="1" applyAlignment="1" applyProtection="1">
      <alignment horizontal="left" vertical="top" wrapText="1"/>
      <protection locked="0"/>
    </xf>
    <xf numFmtId="165" fontId="78" fillId="33" borderId="38" xfId="158" applyNumberFormat="1" applyFont="1" applyFill="1" applyBorder="1" applyAlignment="1" applyProtection="1">
      <alignment horizontal="left" vertical="top" wrapText="1"/>
      <protection locked="0"/>
    </xf>
    <xf numFmtId="165" fontId="43" fillId="0" borderId="11" xfId="158" applyNumberFormat="1" applyFont="1" applyFill="1" applyBorder="1" applyAlignment="1" applyProtection="1">
      <alignment horizontal="left" vertical="top" wrapText="1"/>
      <protection locked="0"/>
    </xf>
    <xf numFmtId="165" fontId="43" fillId="0" borderId="24" xfId="158" applyNumberFormat="1" applyFont="1" applyFill="1" applyBorder="1" applyAlignment="1" applyProtection="1">
      <alignment horizontal="left" vertical="top" wrapText="1"/>
      <protection locked="0"/>
    </xf>
    <xf numFmtId="165" fontId="43" fillId="0" borderId="38" xfId="158" applyNumberFormat="1" applyFont="1" applyFill="1" applyBorder="1" applyAlignment="1" applyProtection="1">
      <alignment horizontal="left" vertical="top" wrapText="1"/>
      <protection locked="0"/>
    </xf>
    <xf numFmtId="9" fontId="100" fillId="0" borderId="11" xfId="171" applyNumberFormat="1" applyFont="1" applyFill="1" applyBorder="1" applyAlignment="1" applyProtection="1">
      <alignment horizontal="left" vertical="top" wrapText="1"/>
      <protection locked="0"/>
    </xf>
    <xf numFmtId="9" fontId="43" fillId="33" borderId="26" xfId="171" applyNumberFormat="1" applyFont="1" applyFill="1" applyBorder="1" applyAlignment="1" applyProtection="1">
      <alignment horizontal="center" vertical="top" wrapText="1"/>
      <protection locked="0"/>
    </xf>
    <xf numFmtId="9" fontId="43" fillId="33" borderId="15" xfId="171" applyNumberFormat="1" applyFont="1" applyFill="1" applyBorder="1" applyAlignment="1" applyProtection="1">
      <alignment horizontal="center" vertical="top" wrapText="1"/>
      <protection locked="0"/>
    </xf>
    <xf numFmtId="9" fontId="43" fillId="33" borderId="19" xfId="171" applyNumberFormat="1"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left" vertical="top" wrapText="1"/>
      <protection locked="0"/>
    </xf>
    <xf numFmtId="9" fontId="43" fillId="33" borderId="24" xfId="171" applyNumberFormat="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left" vertical="top" wrapText="1"/>
      <protection locked="0"/>
    </xf>
    <xf numFmtId="0" fontId="43" fillId="0" borderId="20" xfId="168" applyFont="1" applyFill="1" applyBorder="1" applyAlignment="1" applyProtection="1">
      <alignment horizontal="center" vertical="top" wrapText="1"/>
      <protection locked="0"/>
    </xf>
    <xf numFmtId="0" fontId="43" fillId="0" borderId="17" xfId="168" applyFont="1" applyFill="1" applyBorder="1" applyAlignment="1" applyProtection="1">
      <alignment horizontal="center" vertical="top" wrapText="1"/>
      <protection locked="0"/>
    </xf>
    <xf numFmtId="9" fontId="43" fillId="33" borderId="11" xfId="171" applyNumberFormat="1" applyFont="1" applyFill="1" applyBorder="1" applyAlignment="1" applyProtection="1">
      <alignment horizontal="center" vertical="top" wrapText="1"/>
      <protection locked="0"/>
    </xf>
    <xf numFmtId="9" fontId="43" fillId="33" borderId="24" xfId="171" applyNumberFormat="1" applyFont="1" applyFill="1" applyBorder="1" applyAlignment="1" applyProtection="1">
      <alignment horizontal="center" vertical="top" wrapText="1"/>
      <protection locked="0"/>
    </xf>
    <xf numFmtId="9" fontId="43" fillId="33" borderId="21" xfId="171" applyNumberFormat="1" applyFont="1" applyFill="1" applyBorder="1" applyAlignment="1" applyProtection="1">
      <alignment horizontal="center" vertical="top" wrapText="1"/>
      <protection locked="0"/>
    </xf>
    <xf numFmtId="0" fontId="43" fillId="0" borderId="59" xfId="171" applyFont="1" applyFill="1" applyBorder="1" applyAlignment="1" applyProtection="1">
      <alignment horizontal="left" vertical="top" wrapText="1"/>
      <protection locked="0"/>
    </xf>
    <xf numFmtId="0" fontId="43" fillId="0" borderId="60" xfId="171" applyFont="1" applyFill="1" applyBorder="1" applyAlignment="1" applyProtection="1">
      <alignment horizontal="left" vertical="top" wrapText="1"/>
      <protection locked="0"/>
    </xf>
    <xf numFmtId="0" fontId="43" fillId="0" borderId="61" xfId="171" applyFont="1" applyFill="1" applyBorder="1" applyAlignment="1" applyProtection="1">
      <alignment horizontal="left" vertical="top" wrapText="1"/>
      <protection locked="0"/>
    </xf>
    <xf numFmtId="14" fontId="78" fillId="0" borderId="11" xfId="171" applyNumberFormat="1" applyFont="1" applyFill="1" applyBorder="1" applyAlignment="1" applyProtection="1">
      <alignment horizontal="left" vertical="center" wrapText="1"/>
      <protection locked="0"/>
    </xf>
    <xf numFmtId="0" fontId="78" fillId="0" borderId="24" xfId="171" applyFont="1" applyFill="1" applyBorder="1" applyAlignment="1" applyProtection="1">
      <alignment horizontal="left" vertical="center" wrapText="1"/>
      <protection locked="0"/>
    </xf>
    <xf numFmtId="0" fontId="78" fillId="0" borderId="38" xfId="171" applyFont="1" applyFill="1" applyBorder="1" applyAlignment="1" applyProtection="1">
      <alignment horizontal="left" vertical="center" wrapText="1"/>
      <protection locked="0"/>
    </xf>
    <xf numFmtId="0" fontId="96" fillId="0" borderId="11" xfId="171" applyFont="1" applyFill="1" applyBorder="1" applyAlignment="1" applyProtection="1">
      <alignment horizontal="left" vertical="top" wrapText="1"/>
      <protection locked="0"/>
    </xf>
    <xf numFmtId="0" fontId="43" fillId="33" borderId="20" xfId="171" applyFont="1" applyFill="1" applyBorder="1" applyAlignment="1" applyProtection="1">
      <alignment horizontal="center" vertical="top" wrapText="1"/>
      <protection locked="0"/>
    </xf>
    <xf numFmtId="0" fontId="43" fillId="33" borderId="17" xfId="171" applyFont="1" applyFill="1" applyBorder="1" applyAlignment="1" applyProtection="1">
      <alignment horizontal="center" vertical="top" wrapText="1"/>
      <protection locked="0"/>
    </xf>
    <xf numFmtId="0" fontId="43" fillId="33" borderId="11" xfId="168" applyFont="1" applyFill="1" applyBorder="1" applyAlignment="1" applyProtection="1">
      <alignment horizontal="center" vertical="top" wrapText="1"/>
      <protection locked="0"/>
    </xf>
    <xf numFmtId="0" fontId="43" fillId="33" borderId="21" xfId="168" applyFont="1" applyFill="1" applyBorder="1" applyAlignment="1" applyProtection="1">
      <alignment horizontal="center" vertical="top" wrapText="1"/>
      <protection locked="0"/>
    </xf>
    <xf numFmtId="0" fontId="43" fillId="33" borderId="11" xfId="168" applyFont="1" applyFill="1" applyBorder="1" applyAlignment="1" applyProtection="1">
      <alignment horizontal="left" vertical="top" wrapText="1"/>
      <protection locked="0"/>
    </xf>
    <xf numFmtId="0" fontId="43" fillId="33" borderId="24" xfId="168" applyFont="1" applyFill="1" applyBorder="1" applyAlignment="1" applyProtection="1">
      <alignment horizontal="left" vertical="top" wrapText="1"/>
      <protection locked="0"/>
    </xf>
    <xf numFmtId="0" fontId="43" fillId="33" borderId="21" xfId="168" applyFont="1" applyFill="1" applyBorder="1" applyAlignment="1" applyProtection="1">
      <alignment horizontal="left" vertical="top" wrapText="1"/>
      <protection locked="0"/>
    </xf>
    <xf numFmtId="0" fontId="78" fillId="33" borderId="11" xfId="171" applyFont="1" applyFill="1" applyBorder="1" applyAlignment="1" applyProtection="1">
      <alignment horizontal="left" vertical="top" wrapText="1"/>
      <protection locked="0"/>
    </xf>
    <xf numFmtId="0" fontId="78" fillId="33" borderId="24" xfId="171" applyFont="1" applyFill="1" applyBorder="1" applyAlignment="1" applyProtection="1">
      <alignment horizontal="left" vertical="top" wrapText="1"/>
      <protection locked="0"/>
    </xf>
    <xf numFmtId="0" fontId="78" fillId="33" borderId="38" xfId="171" applyFont="1" applyFill="1" applyBorder="1" applyAlignment="1" applyProtection="1">
      <alignment horizontal="left" vertical="top" wrapText="1"/>
      <protection locked="0"/>
    </xf>
    <xf numFmtId="9" fontId="43" fillId="33" borderId="38" xfId="171" applyNumberFormat="1" applyFont="1" applyFill="1" applyBorder="1" applyAlignment="1" applyProtection="1">
      <alignment horizontal="center" vertical="top" wrapText="1"/>
      <protection locked="0"/>
    </xf>
    <xf numFmtId="9" fontId="78" fillId="33" borderId="11" xfId="171" applyNumberFormat="1" applyFont="1" applyFill="1" applyBorder="1" applyAlignment="1" applyProtection="1">
      <alignment horizontal="left" vertical="top" wrapText="1"/>
      <protection locked="0"/>
    </xf>
    <xf numFmtId="9" fontId="78" fillId="33" borderId="24" xfId="171" applyNumberFormat="1" applyFont="1" applyFill="1" applyBorder="1" applyAlignment="1" applyProtection="1">
      <alignment horizontal="left" vertical="top" wrapText="1"/>
      <protection locked="0"/>
    </xf>
    <xf numFmtId="9" fontId="78" fillId="33" borderId="38" xfId="171" applyNumberFormat="1" applyFont="1" applyFill="1" applyBorder="1" applyAlignment="1" applyProtection="1">
      <alignment horizontal="left" vertical="top" wrapText="1"/>
      <protection locked="0"/>
    </xf>
    <xf numFmtId="9" fontId="78" fillId="33" borderId="21" xfId="171" applyNumberFormat="1" applyFont="1" applyFill="1" applyBorder="1" applyAlignment="1" applyProtection="1">
      <alignment horizontal="left" vertical="top" wrapText="1"/>
      <protection locked="0"/>
    </xf>
    <xf numFmtId="9" fontId="78" fillId="33" borderId="20" xfId="171" applyNumberFormat="1" applyFont="1" applyFill="1" applyBorder="1" applyAlignment="1" applyProtection="1">
      <alignment horizontal="left" vertical="top" wrapText="1"/>
      <protection locked="0"/>
    </xf>
    <xf numFmtId="9" fontId="78" fillId="33" borderId="50" xfId="171" applyNumberFormat="1" applyFont="1" applyFill="1" applyBorder="1" applyAlignment="1" applyProtection="1">
      <alignment horizontal="left" vertical="top" wrapText="1"/>
      <protection locked="0"/>
    </xf>
    <xf numFmtId="9" fontId="78" fillId="33" borderId="17" xfId="171" applyNumberFormat="1" applyFont="1" applyFill="1" applyBorder="1" applyAlignment="1" applyProtection="1">
      <alignment horizontal="left" vertical="top" wrapText="1"/>
      <protection locked="0"/>
    </xf>
    <xf numFmtId="9" fontId="43" fillId="33" borderId="20" xfId="171" applyNumberFormat="1" applyFont="1" applyFill="1" applyBorder="1" applyAlignment="1" applyProtection="1">
      <alignment horizontal="center" vertical="top" wrapText="1"/>
      <protection locked="0"/>
    </xf>
    <xf numFmtId="9" fontId="43" fillId="33" borderId="50" xfId="171" applyNumberFormat="1" applyFont="1" applyFill="1" applyBorder="1" applyAlignment="1" applyProtection="1">
      <alignment horizontal="center" vertical="top" wrapText="1"/>
      <protection locked="0"/>
    </xf>
    <xf numFmtId="9" fontId="43" fillId="33" borderId="17" xfId="171" applyNumberFormat="1" applyFont="1" applyFill="1" applyBorder="1" applyAlignment="1" applyProtection="1">
      <alignment horizontal="center" vertical="top" wrapText="1"/>
      <protection locked="0"/>
    </xf>
    <xf numFmtId="9" fontId="43" fillId="33" borderId="20" xfId="171" applyNumberFormat="1" applyFont="1" applyFill="1" applyBorder="1" applyAlignment="1" applyProtection="1">
      <alignment horizontal="left" vertical="top" wrapText="1"/>
      <protection locked="0"/>
    </xf>
    <xf numFmtId="9" fontId="43" fillId="33" borderId="51" xfId="171" applyNumberFormat="1" applyFont="1" applyFill="1" applyBorder="1" applyAlignment="1" applyProtection="1">
      <alignment horizontal="left" vertical="top" wrapText="1"/>
      <protection locked="0"/>
    </xf>
    <xf numFmtId="9" fontId="43" fillId="33" borderId="11" xfId="168" applyNumberFormat="1" applyFont="1" applyFill="1" applyBorder="1" applyAlignment="1" applyProtection="1">
      <alignment horizontal="left" vertical="top" wrapText="1"/>
      <protection locked="0"/>
    </xf>
    <xf numFmtId="9" fontId="43" fillId="33" borderId="24" xfId="168" applyNumberFormat="1" applyFont="1" applyFill="1" applyBorder="1" applyAlignment="1" applyProtection="1">
      <alignment horizontal="left" vertical="top" wrapText="1"/>
      <protection locked="0"/>
    </xf>
    <xf numFmtId="9" fontId="43" fillId="33" borderId="21" xfId="168" applyNumberFormat="1" applyFont="1" applyFill="1" applyBorder="1" applyAlignment="1" applyProtection="1">
      <alignment horizontal="left" vertical="top" wrapText="1"/>
      <protection locked="0"/>
    </xf>
    <xf numFmtId="0" fontId="43" fillId="33" borderId="20" xfId="168" applyFont="1" applyFill="1" applyBorder="1" applyAlignment="1" applyProtection="1">
      <alignment horizontal="center" vertical="top" wrapText="1"/>
      <protection locked="0"/>
    </xf>
    <xf numFmtId="0" fontId="43" fillId="33" borderId="17" xfId="168" applyFont="1" applyFill="1" applyBorder="1" applyAlignment="1" applyProtection="1">
      <alignment horizontal="center" vertical="top" wrapText="1"/>
      <protection locked="0"/>
    </xf>
    <xf numFmtId="9" fontId="43" fillId="33" borderId="51" xfId="171" applyNumberFormat="1" applyFont="1" applyFill="1" applyBorder="1" applyAlignment="1" applyProtection="1">
      <alignment horizontal="center" vertical="top" wrapText="1"/>
      <protection locked="0"/>
    </xf>
    <xf numFmtId="9" fontId="43" fillId="33" borderId="16" xfId="171" applyNumberFormat="1" applyFont="1" applyFill="1" applyBorder="1" applyAlignment="1" applyProtection="1">
      <alignment horizontal="center" vertical="center" wrapText="1"/>
      <protection locked="0"/>
    </xf>
    <xf numFmtId="0" fontId="43" fillId="33" borderId="41" xfId="168" applyFont="1" applyFill="1" applyBorder="1" applyAlignment="1" applyProtection="1">
      <alignment horizontal="left" vertical="top" wrapText="1"/>
      <protection locked="0"/>
    </xf>
    <xf numFmtId="0" fontId="43" fillId="33" borderId="18" xfId="168" applyFont="1" applyFill="1" applyBorder="1" applyAlignment="1" applyProtection="1">
      <alignment horizontal="left" vertical="top" wrapText="1"/>
      <protection locked="0"/>
    </xf>
    <xf numFmtId="0" fontId="43" fillId="33" borderId="49" xfId="168" applyFont="1" applyFill="1" applyBorder="1" applyAlignment="1" applyProtection="1">
      <alignment horizontal="left" vertical="top" wrapText="1"/>
      <protection locked="0"/>
    </xf>
    <xf numFmtId="0" fontId="78" fillId="34" borderId="24" xfId="171" applyFont="1" applyFill="1" applyBorder="1" applyAlignment="1" applyProtection="1">
      <alignment horizontal="left" vertical="top" wrapText="1"/>
    </xf>
    <xf numFmtId="0" fontId="78" fillId="34" borderId="21" xfId="171" applyFont="1" applyFill="1" applyBorder="1" applyAlignment="1" applyProtection="1">
      <alignment horizontal="left" vertical="top" wrapText="1"/>
    </xf>
    <xf numFmtId="0" fontId="78" fillId="34" borderId="29" xfId="171" applyFont="1" applyFill="1" applyBorder="1" applyAlignment="1" applyProtection="1">
      <alignment horizontal="left" vertical="top" wrapText="1"/>
    </xf>
    <xf numFmtId="0" fontId="78" fillId="34" borderId="38" xfId="171" applyFont="1" applyFill="1" applyBorder="1" applyAlignment="1" applyProtection="1">
      <alignment horizontal="left" vertical="top" wrapText="1"/>
    </xf>
    <xf numFmtId="0" fontId="43" fillId="33" borderId="11" xfId="171" applyFont="1" applyFill="1" applyBorder="1" applyAlignment="1" applyProtection="1">
      <alignment horizontal="center" vertical="top" wrapText="1"/>
      <protection locked="0"/>
    </xf>
    <xf numFmtId="0" fontId="43" fillId="33" borderId="38" xfId="171" applyFont="1" applyFill="1" applyBorder="1" applyAlignment="1" applyProtection="1">
      <alignment horizontal="center" vertical="top" wrapText="1"/>
      <protection locked="0"/>
    </xf>
    <xf numFmtId="0" fontId="42" fillId="26" borderId="0" xfId="171" applyFont="1" applyFill="1" applyBorder="1" applyAlignment="1" applyProtection="1">
      <alignment horizontal="left" vertical="top" wrapText="1"/>
      <protection locked="0"/>
    </xf>
    <xf numFmtId="0" fontId="72" fillId="24" borderId="24" xfId="171" applyFont="1" applyFill="1" applyBorder="1" applyAlignment="1" applyProtection="1">
      <alignment horizontal="left" vertical="top" wrapText="1"/>
    </xf>
    <xf numFmtId="0" fontId="77" fillId="0" borderId="21" xfId="171" applyFont="1" applyBorder="1"/>
    <xf numFmtId="9" fontId="43" fillId="0" borderId="26" xfId="171" applyNumberFormat="1" applyFont="1" applyFill="1" applyBorder="1" applyAlignment="1" applyProtection="1">
      <alignment horizontal="center" vertical="top" wrapText="1"/>
      <protection locked="0"/>
    </xf>
    <xf numFmtId="9" fontId="43" fillId="0" borderId="15" xfId="171" applyNumberFormat="1" applyFont="1" applyFill="1" applyBorder="1" applyAlignment="1" applyProtection="1">
      <alignment horizontal="center" vertical="top" wrapText="1"/>
      <protection locked="0"/>
    </xf>
    <xf numFmtId="9" fontId="43" fillId="0" borderId="19" xfId="171" applyNumberFormat="1" applyFont="1" applyFill="1" applyBorder="1" applyAlignment="1" applyProtection="1">
      <alignment horizontal="center" vertical="top" wrapText="1"/>
      <protection locked="0"/>
    </xf>
    <xf numFmtId="0" fontId="43" fillId="0" borderId="0" xfId="171" applyFont="1" applyFill="1" applyBorder="1" applyAlignment="1" applyProtection="1">
      <alignment horizontal="left" vertical="top" wrapText="1"/>
    </xf>
    <xf numFmtId="0" fontId="43" fillId="33" borderId="20" xfId="171" applyFont="1" applyFill="1" applyBorder="1" applyAlignment="1" applyProtection="1">
      <alignment horizontal="left" vertical="top" wrapText="1"/>
      <protection locked="0"/>
    </xf>
    <xf numFmtId="0" fontId="43" fillId="33" borderId="50" xfId="171" applyFont="1" applyFill="1" applyBorder="1" applyAlignment="1" applyProtection="1">
      <alignment horizontal="left" vertical="top" wrapText="1"/>
      <protection locked="0"/>
    </xf>
    <xf numFmtId="0" fontId="43" fillId="33" borderId="51" xfId="171" applyFont="1" applyFill="1" applyBorder="1" applyAlignment="1" applyProtection="1">
      <alignment horizontal="left" vertical="top" wrapText="1"/>
      <protection locked="0"/>
    </xf>
    <xf numFmtId="9" fontId="43" fillId="0" borderId="11" xfId="168" applyNumberFormat="1" applyFont="1" applyFill="1" applyBorder="1" applyAlignment="1" applyProtection="1">
      <alignment horizontal="left" vertical="top" wrapText="1"/>
      <protection locked="0"/>
    </xf>
    <xf numFmtId="9" fontId="43" fillId="0" borderId="24" xfId="168" applyNumberFormat="1" applyFont="1" applyFill="1" applyBorder="1" applyAlignment="1" applyProtection="1">
      <alignment horizontal="left" vertical="top" wrapText="1"/>
      <protection locked="0"/>
    </xf>
    <xf numFmtId="9" fontId="43" fillId="0" borderId="21" xfId="168" applyNumberFormat="1" applyFont="1" applyFill="1" applyBorder="1" applyAlignment="1" applyProtection="1">
      <alignment horizontal="left" vertical="top" wrapText="1"/>
      <protection locked="0"/>
    </xf>
    <xf numFmtId="0" fontId="45" fillId="33" borderId="0" xfId="168" applyFont="1" applyFill="1" applyBorder="1" applyAlignment="1" applyProtection="1">
      <alignment horizontal="left" vertical="center" wrapText="1"/>
    </xf>
    <xf numFmtId="0" fontId="49" fillId="33" borderId="0" xfId="168" applyFont="1" applyFill="1" applyBorder="1" applyAlignment="1" applyProtection="1">
      <alignment horizontal="left" vertical="center"/>
    </xf>
    <xf numFmtId="0" fontId="98" fillId="33" borderId="0" xfId="83" applyFont="1" applyFill="1" applyBorder="1" applyAlignment="1" applyProtection="1">
      <alignment horizontal="left" vertical="center"/>
      <protection locked="0"/>
    </xf>
    <xf numFmtId="0" fontId="74" fillId="26" borderId="0" xfId="171" applyFont="1" applyFill="1" applyBorder="1" applyAlignment="1" applyProtection="1">
      <alignment horizontal="left" vertical="top" wrapText="1"/>
      <protection locked="0"/>
    </xf>
    <xf numFmtId="0" fontId="179" fillId="26" borderId="0" xfId="171" applyFont="1" applyFill="1" applyBorder="1" applyAlignment="1" applyProtection="1">
      <alignment horizontal="left" vertical="top" wrapText="1"/>
      <protection locked="0"/>
    </xf>
    <xf numFmtId="0" fontId="75" fillId="26" borderId="0" xfId="171" applyFont="1" applyFill="1" applyBorder="1" applyAlignment="1" applyProtection="1">
      <alignment horizontal="left" vertical="top" wrapText="1"/>
      <protection locked="0"/>
    </xf>
    <xf numFmtId="165" fontId="78" fillId="33" borderId="26" xfId="158" applyNumberFormat="1" applyFont="1" applyFill="1" applyBorder="1" applyAlignment="1" applyProtection="1">
      <alignment horizontal="left" vertical="top" wrapText="1"/>
      <protection locked="0"/>
    </xf>
    <xf numFmtId="165" fontId="78" fillId="33" borderId="19" xfId="158" applyNumberFormat="1" applyFont="1" applyFill="1" applyBorder="1" applyAlignment="1" applyProtection="1">
      <alignment horizontal="left" vertical="top" wrapText="1"/>
      <protection locked="0"/>
    </xf>
    <xf numFmtId="49" fontId="78" fillId="33" borderId="11" xfId="158" applyNumberFormat="1" applyFont="1" applyFill="1" applyBorder="1" applyAlignment="1" applyProtection="1">
      <alignment horizontal="left" vertical="top" wrapText="1"/>
      <protection locked="0"/>
    </xf>
    <xf numFmtId="49" fontId="78" fillId="33" borderId="38" xfId="158" applyNumberFormat="1" applyFont="1" applyFill="1" applyBorder="1" applyAlignment="1" applyProtection="1">
      <alignment horizontal="left" vertical="top" wrapText="1"/>
      <protection locked="0"/>
    </xf>
    <xf numFmtId="6" fontId="78" fillId="33" borderId="11" xfId="171" applyNumberFormat="1" applyFont="1" applyFill="1" applyBorder="1" applyAlignment="1" applyProtection="1">
      <alignment horizontal="left" vertical="top" wrapText="1"/>
      <protection locked="0"/>
    </xf>
    <xf numFmtId="0" fontId="43" fillId="0" borderId="24" xfId="171" applyFont="1" applyFill="1" applyBorder="1" applyAlignment="1" applyProtection="1">
      <alignment horizontal="center" vertical="top" wrapText="1"/>
      <protection locked="0"/>
    </xf>
    <xf numFmtId="0" fontId="43" fillId="0" borderId="41" xfId="171" applyFont="1" applyFill="1" applyBorder="1" applyAlignment="1" applyProtection="1">
      <alignment horizontal="center" vertical="top" wrapText="1"/>
      <protection locked="0"/>
    </xf>
    <xf numFmtId="0" fontId="43" fillId="0" borderId="18" xfId="171" applyFont="1" applyFill="1" applyBorder="1" applyAlignment="1" applyProtection="1">
      <alignment horizontal="center" vertical="top" wrapText="1"/>
      <protection locked="0"/>
    </xf>
    <xf numFmtId="0" fontId="43" fillId="0" borderId="39" xfId="171" applyFont="1" applyFill="1" applyBorder="1" applyAlignment="1" applyProtection="1">
      <alignment horizontal="center" vertical="top" wrapText="1"/>
      <protection locked="0"/>
    </xf>
    <xf numFmtId="0" fontId="78" fillId="33" borderId="59" xfId="171" applyFont="1" applyFill="1" applyBorder="1" applyAlignment="1" applyProtection="1">
      <alignment horizontal="left" vertical="top" wrapText="1"/>
      <protection locked="0"/>
    </xf>
    <xf numFmtId="0" fontId="78" fillId="33" borderId="60" xfId="171" applyFont="1" applyFill="1" applyBorder="1" applyAlignment="1" applyProtection="1">
      <alignment horizontal="left" vertical="top" wrapText="1"/>
      <protection locked="0"/>
    </xf>
    <xf numFmtId="0" fontId="78" fillId="33" borderId="61" xfId="171" applyFont="1" applyFill="1" applyBorder="1" applyAlignment="1" applyProtection="1">
      <alignment horizontal="left" vertical="top" wrapText="1"/>
      <protection locked="0"/>
    </xf>
    <xf numFmtId="0" fontId="78" fillId="34" borderId="50" xfId="171" applyFont="1" applyFill="1" applyBorder="1" applyAlignment="1" applyProtection="1">
      <alignment horizontal="left" vertical="top" wrapText="1"/>
    </xf>
    <xf numFmtId="0" fontId="43" fillId="0" borderId="70" xfId="475" applyFont="1" applyFill="1" applyBorder="1" applyAlignment="1" applyProtection="1">
      <alignment horizontal="left" vertical="top" wrapText="1"/>
      <protection locked="0"/>
    </xf>
    <xf numFmtId="0" fontId="43" fillId="0" borderId="68" xfId="475" applyFont="1" applyFill="1" applyBorder="1" applyAlignment="1" applyProtection="1">
      <alignment horizontal="left" vertical="top" wrapText="1"/>
      <protection locked="0"/>
    </xf>
    <xf numFmtId="0" fontId="43" fillId="0" borderId="69" xfId="475" applyFont="1" applyFill="1" applyBorder="1" applyAlignment="1" applyProtection="1">
      <alignment horizontal="left" vertical="top" wrapText="1"/>
      <protection locked="0"/>
    </xf>
    <xf numFmtId="0" fontId="43" fillId="0" borderId="21" xfId="475" applyFont="1" applyFill="1" applyBorder="1" applyAlignment="1" applyProtection="1">
      <alignment horizontal="left" vertical="top" wrapText="1"/>
      <protection locked="0"/>
    </xf>
    <xf numFmtId="0" fontId="43" fillId="0" borderId="20" xfId="475" applyFont="1" applyFill="1" applyBorder="1" applyAlignment="1" applyProtection="1">
      <alignment horizontal="center" vertical="top" wrapText="1"/>
      <protection locked="0"/>
    </xf>
    <xf numFmtId="0" fontId="43" fillId="0" borderId="17" xfId="475" applyFont="1" applyFill="1" applyBorder="1" applyAlignment="1" applyProtection="1">
      <alignment horizontal="center" vertical="top" wrapText="1"/>
      <protection locked="0"/>
    </xf>
    <xf numFmtId="0" fontId="43" fillId="33" borderId="41" xfId="475" applyFont="1" applyFill="1" applyBorder="1" applyAlignment="1" applyProtection="1">
      <alignment horizontal="left" vertical="top" wrapText="1"/>
      <protection locked="0"/>
    </xf>
    <xf numFmtId="0" fontId="43" fillId="33" borderId="18" xfId="475" applyFont="1" applyFill="1" applyBorder="1" applyAlignment="1" applyProtection="1">
      <alignment horizontal="left" vertical="top" wrapText="1"/>
      <protection locked="0"/>
    </xf>
    <xf numFmtId="0" fontId="43" fillId="33" borderId="49" xfId="475" applyFont="1" applyFill="1" applyBorder="1" applyAlignment="1" applyProtection="1">
      <alignment horizontal="left" vertical="top" wrapText="1"/>
      <protection locked="0"/>
    </xf>
    <xf numFmtId="49" fontId="43" fillId="0" borderId="11" xfId="164" applyNumberFormat="1" applyFont="1" applyFill="1" applyBorder="1" applyAlignment="1" applyProtection="1">
      <alignment horizontal="left" vertical="top" wrapText="1"/>
      <protection locked="0"/>
    </xf>
    <xf numFmtId="49" fontId="43" fillId="0" borderId="38" xfId="164" applyNumberFormat="1" applyFont="1" applyFill="1" applyBorder="1" applyAlignment="1" applyProtection="1">
      <alignment horizontal="left" vertical="top" wrapText="1"/>
      <protection locked="0"/>
    </xf>
    <xf numFmtId="165" fontId="78" fillId="0" borderId="0" xfId="158" applyNumberFormat="1" applyFont="1" applyFill="1" applyBorder="1" applyAlignment="1" applyProtection="1">
      <alignment horizontal="left" vertical="top" wrapText="1"/>
      <protection locked="0"/>
    </xf>
    <xf numFmtId="0" fontId="42" fillId="26" borderId="0" xfId="0" applyFont="1" applyFill="1" applyBorder="1" applyAlignment="1" applyProtection="1">
      <alignment horizontal="left" vertical="top" wrapText="1"/>
      <protection locked="0"/>
    </xf>
    <xf numFmtId="9" fontId="96" fillId="33" borderId="11" xfId="171" applyNumberFormat="1" applyFont="1" applyFill="1" applyBorder="1" applyAlignment="1" applyProtection="1">
      <alignment horizontal="left" vertical="top" wrapText="1"/>
      <protection locked="0"/>
    </xf>
    <xf numFmtId="0" fontId="43" fillId="0" borderId="24" xfId="171" applyFont="1" applyFill="1" applyBorder="1" applyAlignment="1" applyProtection="1">
      <alignment horizontal="left"/>
      <protection locked="0"/>
    </xf>
    <xf numFmtId="49" fontId="101" fillId="0" borderId="11" xfId="158" applyNumberFormat="1" applyFont="1" applyFill="1" applyBorder="1" applyAlignment="1" applyProtection="1">
      <alignment horizontal="left" vertical="top" wrapText="1"/>
      <protection locked="0"/>
    </xf>
    <xf numFmtId="49" fontId="101" fillId="0" borderId="38" xfId="158" applyNumberFormat="1" applyFont="1" applyFill="1" applyBorder="1" applyAlignment="1" applyProtection="1">
      <alignment horizontal="left" vertical="top" wrapText="1"/>
      <protection locked="0"/>
    </xf>
    <xf numFmtId="0" fontId="78" fillId="33" borderId="11" xfId="171" applyFont="1" applyFill="1" applyBorder="1" applyAlignment="1" applyProtection="1">
      <alignment horizontal="center" vertical="top" wrapText="1"/>
      <protection locked="0"/>
    </xf>
    <xf numFmtId="0" fontId="78" fillId="33" borderId="24" xfId="171" applyFont="1" applyFill="1" applyBorder="1" applyAlignment="1" applyProtection="1">
      <alignment horizontal="center" vertical="top" wrapText="1"/>
      <protection locked="0"/>
    </xf>
    <xf numFmtId="0" fontId="78" fillId="33" borderId="38" xfId="171" applyFont="1" applyFill="1" applyBorder="1" applyAlignment="1" applyProtection="1">
      <alignment horizontal="center" vertical="top" wrapText="1"/>
      <protection locked="0"/>
    </xf>
    <xf numFmtId="9" fontId="78" fillId="33" borderId="16" xfId="171" applyNumberFormat="1" applyFont="1" applyFill="1" applyBorder="1" applyAlignment="1" applyProtection="1">
      <alignment horizontal="center" vertical="center" wrapText="1"/>
      <protection locked="0"/>
    </xf>
    <xf numFmtId="0" fontId="78" fillId="33" borderId="20" xfId="171" applyFont="1" applyFill="1" applyBorder="1" applyAlignment="1" applyProtection="1">
      <alignment horizontal="left" vertical="top" wrapText="1"/>
      <protection locked="0"/>
    </xf>
    <xf numFmtId="0" fontId="78" fillId="33" borderId="50" xfId="171" applyFont="1" applyFill="1" applyBorder="1" applyAlignment="1" applyProtection="1">
      <alignment horizontal="left" vertical="top" wrapText="1"/>
      <protection locked="0"/>
    </xf>
    <xf numFmtId="0" fontId="78" fillId="33" borderId="51" xfId="171" applyFont="1" applyFill="1" applyBorder="1" applyAlignment="1" applyProtection="1">
      <alignment horizontal="left" vertical="top" wrapText="1"/>
      <protection locked="0"/>
    </xf>
    <xf numFmtId="0" fontId="43" fillId="33" borderId="26" xfId="171" applyFont="1" applyFill="1" applyBorder="1" applyAlignment="1" applyProtection="1">
      <alignment horizontal="left" vertical="top" wrapText="1"/>
      <protection locked="0"/>
    </xf>
    <xf numFmtId="0" fontId="43" fillId="33" borderId="15" xfId="171" applyFont="1" applyFill="1" applyBorder="1" applyAlignment="1" applyProtection="1">
      <alignment horizontal="left" vertical="top" wrapText="1"/>
      <protection locked="0"/>
    </xf>
    <xf numFmtId="0" fontId="43" fillId="33" borderId="19" xfId="171" applyFont="1" applyFill="1" applyBorder="1" applyAlignment="1" applyProtection="1">
      <alignment horizontal="left" vertical="top" wrapText="1"/>
      <protection locked="0"/>
    </xf>
    <xf numFmtId="17" fontId="43" fillId="33" borderId="11" xfId="171" applyNumberFormat="1" applyFont="1" applyFill="1" applyBorder="1" applyAlignment="1" applyProtection="1">
      <alignment horizontal="center" vertical="top" wrapText="1"/>
      <protection locked="0"/>
    </xf>
    <xf numFmtId="0" fontId="78" fillId="25" borderId="18" xfId="171" applyFont="1" applyFill="1" applyBorder="1" applyAlignment="1" applyProtection="1">
      <alignment horizontal="center" vertical="top" wrapText="1"/>
    </xf>
    <xf numFmtId="0" fontId="78" fillId="25" borderId="15" xfId="171" applyFont="1" applyFill="1" applyBorder="1" applyAlignment="1" applyProtection="1">
      <alignment horizontal="center" vertical="top" wrapText="1"/>
    </xf>
    <xf numFmtId="0" fontId="78" fillId="0" borderId="42" xfId="171" applyFont="1" applyFill="1" applyBorder="1" applyAlignment="1" applyProtection="1">
      <alignment horizontal="left" vertical="top" wrapText="1"/>
      <protection locked="0"/>
    </xf>
    <xf numFmtId="0" fontId="78" fillId="0" borderId="27" xfId="171" applyFont="1" applyFill="1" applyBorder="1" applyAlignment="1" applyProtection="1">
      <alignment horizontal="left" vertical="top" wrapText="1"/>
      <protection locked="0"/>
    </xf>
    <xf numFmtId="0" fontId="78" fillId="0" borderId="40" xfId="171" applyFont="1" applyFill="1" applyBorder="1" applyAlignment="1" applyProtection="1">
      <alignment horizontal="left" vertical="top" wrapText="1"/>
      <protection locked="0"/>
    </xf>
    <xf numFmtId="0" fontId="78" fillId="0" borderId="28" xfId="171" applyFont="1" applyFill="1" applyBorder="1" applyAlignment="1" applyProtection="1">
      <alignment horizontal="left" vertical="top" wrapText="1"/>
      <protection locked="0"/>
    </xf>
    <xf numFmtId="0" fontId="78" fillId="0" borderId="66" xfId="171" applyFont="1" applyFill="1" applyBorder="1" applyAlignment="1" applyProtection="1">
      <alignment horizontal="left" vertical="top" wrapText="1"/>
      <protection locked="0"/>
    </xf>
    <xf numFmtId="0" fontId="78" fillId="0" borderId="67" xfId="171" applyFont="1" applyFill="1" applyBorder="1" applyAlignment="1" applyProtection="1">
      <alignment horizontal="left" vertical="top" wrapText="1"/>
      <protection locked="0"/>
    </xf>
    <xf numFmtId="0" fontId="78" fillId="34" borderId="46" xfId="171" applyFont="1" applyFill="1" applyBorder="1" applyAlignment="1" applyProtection="1">
      <alignment horizontal="left" vertical="top" wrapText="1"/>
    </xf>
    <xf numFmtId="0" fontId="78" fillId="34" borderId="47" xfId="171" applyFont="1" applyFill="1" applyBorder="1" applyAlignment="1" applyProtection="1">
      <alignment horizontal="left" vertical="top" wrapText="1"/>
    </xf>
    <xf numFmtId="0" fontId="78" fillId="34" borderId="48" xfId="171" applyFont="1" applyFill="1" applyBorder="1" applyAlignment="1" applyProtection="1">
      <alignment horizontal="left" vertical="top" wrapText="1"/>
    </xf>
    <xf numFmtId="0" fontId="78" fillId="34" borderId="29" xfId="171" applyFont="1" applyFill="1" applyBorder="1" applyAlignment="1" applyProtection="1">
      <alignment horizontal="left" vertical="center" wrapText="1"/>
    </xf>
    <xf numFmtId="0" fontId="78" fillId="34" borderId="24" xfId="171" applyFont="1" applyFill="1" applyBorder="1" applyAlignment="1" applyProtection="1">
      <alignment horizontal="left" vertical="center" wrapText="1"/>
    </xf>
    <xf numFmtId="0" fontId="74" fillId="34" borderId="24" xfId="171" applyFont="1" applyFill="1" applyBorder="1" applyAlignment="1" applyProtection="1">
      <alignment horizontal="left" wrapText="1"/>
    </xf>
    <xf numFmtId="0" fontId="74" fillId="34" borderId="38" xfId="171" applyFont="1" applyFill="1" applyBorder="1" applyAlignment="1" applyProtection="1">
      <alignment horizontal="left" wrapText="1"/>
    </xf>
    <xf numFmtId="0" fontId="78" fillId="34" borderId="15" xfId="171" applyFont="1" applyFill="1" applyBorder="1" applyAlignment="1" applyProtection="1">
      <alignment horizontal="left" vertical="top" wrapText="1"/>
    </xf>
    <xf numFmtId="0" fontId="78" fillId="34" borderId="23" xfId="171" applyFont="1" applyFill="1" applyBorder="1" applyAlignment="1" applyProtection="1">
      <alignment horizontal="left"/>
    </xf>
    <xf numFmtId="0" fontId="78" fillId="34" borderId="37" xfId="171" applyFont="1" applyFill="1" applyBorder="1" applyAlignment="1" applyProtection="1">
      <alignment horizontal="left" vertical="top" wrapText="1"/>
    </xf>
    <xf numFmtId="0" fontId="78" fillId="34" borderId="0" xfId="171" applyFont="1" applyFill="1" applyBorder="1" applyAlignment="1" applyProtection="1">
      <alignment horizontal="left" vertical="top" wrapText="1"/>
    </xf>
    <xf numFmtId="0" fontId="78" fillId="34" borderId="23" xfId="171" applyFont="1" applyFill="1" applyBorder="1" applyAlignment="1" applyProtection="1">
      <alignment horizontal="left" vertical="top" wrapText="1"/>
    </xf>
    <xf numFmtId="0" fontId="78" fillId="34" borderId="34" xfId="171" applyFont="1" applyFill="1" applyBorder="1" applyAlignment="1" applyProtection="1">
      <alignment horizontal="left" vertical="top" wrapText="1"/>
    </xf>
    <xf numFmtId="0" fontId="78" fillId="34" borderId="53" xfId="171" applyFont="1" applyFill="1" applyBorder="1" applyAlignment="1" applyProtection="1">
      <alignment horizontal="center" vertical="top" wrapText="1"/>
    </xf>
    <xf numFmtId="0" fontId="78" fillId="34" borderId="54" xfId="171" applyFont="1" applyFill="1" applyBorder="1" applyAlignment="1" applyProtection="1">
      <alignment horizontal="center" vertical="top" wrapText="1"/>
    </xf>
    <xf numFmtId="0" fontId="71" fillId="34" borderId="42" xfId="171" applyFont="1" applyFill="1" applyBorder="1" applyAlignment="1" applyProtection="1">
      <alignment horizontal="center" vertical="top" wrapText="1"/>
    </xf>
    <xf numFmtId="0" fontId="71" fillId="34" borderId="27" xfId="171" applyFont="1" applyFill="1" applyBorder="1" applyAlignment="1" applyProtection="1">
      <alignment horizontal="center" vertical="top" wrapText="1"/>
    </xf>
    <xf numFmtId="0" fontId="71" fillId="34" borderId="40" xfId="171" applyFont="1" applyFill="1" applyBorder="1" applyAlignment="1" applyProtection="1">
      <alignment horizontal="center" vertical="top" wrapText="1"/>
    </xf>
    <xf numFmtId="0" fontId="45" fillId="34" borderId="46" xfId="171" applyFont="1" applyFill="1" applyBorder="1" applyAlignment="1" applyProtection="1">
      <alignment horizontal="center" vertical="center" wrapText="1"/>
    </xf>
    <xf numFmtId="0" fontId="45" fillId="34" borderId="48" xfId="171" applyFont="1" applyFill="1" applyBorder="1" applyAlignment="1" applyProtection="1">
      <alignment horizontal="center" vertical="center" wrapText="1"/>
    </xf>
    <xf numFmtId="9" fontId="45" fillId="34" borderId="43" xfId="171" applyNumberFormat="1" applyFont="1" applyFill="1" applyBorder="1" applyAlignment="1" applyProtection="1">
      <alignment horizontal="left" vertical="top" wrapText="1"/>
    </xf>
    <xf numFmtId="9" fontId="45" fillId="34" borderId="47" xfId="171" applyNumberFormat="1" applyFont="1" applyFill="1" applyBorder="1" applyAlignment="1" applyProtection="1">
      <alignment horizontal="left" vertical="top" wrapText="1"/>
    </xf>
    <xf numFmtId="9" fontId="45" fillId="34" borderId="48" xfId="171" applyNumberFormat="1" applyFont="1" applyFill="1" applyBorder="1" applyAlignment="1" applyProtection="1">
      <alignment horizontal="left" vertical="top" wrapText="1"/>
    </xf>
    <xf numFmtId="9" fontId="45" fillId="34" borderId="52" xfId="171" applyNumberFormat="1" applyFont="1" applyFill="1" applyBorder="1" applyAlignment="1" applyProtection="1">
      <alignment horizontal="left" vertical="top" wrapText="1"/>
    </xf>
    <xf numFmtId="9" fontId="43" fillId="33" borderId="21" xfId="171" applyNumberFormat="1" applyFont="1" applyFill="1" applyBorder="1" applyAlignment="1" applyProtection="1">
      <alignment horizontal="left" vertical="top" wrapText="1"/>
      <protection locked="0"/>
    </xf>
    <xf numFmtId="9" fontId="43" fillId="0" borderId="50" xfId="171" applyNumberFormat="1" applyFont="1" applyFill="1" applyBorder="1" applyAlignment="1" applyProtection="1">
      <alignment horizontal="left" vertical="top" wrapText="1"/>
      <protection locked="0"/>
    </xf>
    <xf numFmtId="9" fontId="43" fillId="0" borderId="17" xfId="171" applyNumberFormat="1" applyFont="1" applyFill="1" applyBorder="1" applyAlignment="1" applyProtection="1">
      <alignment horizontal="left" vertical="top" wrapText="1"/>
      <protection locked="0"/>
    </xf>
    <xf numFmtId="0" fontId="43" fillId="34" borderId="15" xfId="171" applyFont="1" applyFill="1" applyBorder="1" applyAlignment="1" applyProtection="1">
      <alignment horizontal="left" vertical="top" wrapText="1"/>
    </xf>
    <xf numFmtId="0" fontId="43" fillId="34" borderId="23" xfId="171" applyFont="1" applyFill="1" applyBorder="1" applyAlignment="1" applyProtection="1">
      <alignment horizontal="left" vertical="top" wrapText="1"/>
    </xf>
    <xf numFmtId="0" fontId="78" fillId="34" borderId="18" xfId="171" applyFont="1" applyFill="1" applyBorder="1" applyAlignment="1" applyProtection="1">
      <alignment horizontal="left" wrapText="1"/>
    </xf>
    <xf numFmtId="0" fontId="74" fillId="34" borderId="18" xfId="171" applyFont="1" applyFill="1" applyBorder="1"/>
    <xf numFmtId="0" fontId="74" fillId="34" borderId="49" xfId="171" applyFont="1" applyFill="1" applyBorder="1"/>
    <xf numFmtId="0" fontId="75" fillId="40" borderId="44" xfId="171" applyFont="1" applyFill="1" applyBorder="1" applyAlignment="1" applyProtection="1">
      <alignment vertical="top" wrapText="1"/>
    </xf>
    <xf numFmtId="0" fontId="75" fillId="40" borderId="45" xfId="171" applyFont="1" applyFill="1" applyBorder="1" applyAlignment="1" applyProtection="1">
      <alignment vertical="top" wrapText="1"/>
    </xf>
    <xf numFmtId="0" fontId="78" fillId="0" borderId="11" xfId="171" applyFont="1" applyFill="1" applyBorder="1" applyAlignment="1" applyProtection="1">
      <alignment horizontal="center" vertical="center" wrapText="1"/>
      <protection locked="0"/>
    </xf>
    <xf numFmtId="0" fontId="78" fillId="0" borderId="38" xfId="171" applyFont="1" applyFill="1" applyBorder="1" applyAlignment="1" applyProtection="1">
      <alignment horizontal="center" vertical="center" wrapText="1"/>
      <protection locked="0"/>
    </xf>
    <xf numFmtId="0" fontId="78" fillId="34" borderId="46" xfId="171" applyNumberFormat="1" applyFont="1" applyFill="1" applyBorder="1" applyAlignment="1" applyProtection="1">
      <alignment horizontal="left" vertical="top" wrapText="1"/>
    </xf>
    <xf numFmtId="0" fontId="78" fillId="34" borderId="47" xfId="171" applyNumberFormat="1" applyFont="1" applyFill="1" applyBorder="1" applyAlignment="1" applyProtection="1">
      <alignment horizontal="left" vertical="top" wrapText="1"/>
    </xf>
    <xf numFmtId="0" fontId="78" fillId="34" borderId="52" xfId="171" applyNumberFormat="1" applyFont="1" applyFill="1" applyBorder="1" applyAlignment="1" applyProtection="1">
      <alignment horizontal="left" vertical="top" wrapText="1"/>
    </xf>
    <xf numFmtId="168" fontId="78" fillId="0" borderId="11" xfId="171" applyNumberFormat="1" applyFont="1" applyFill="1" applyBorder="1" applyAlignment="1" applyProtection="1">
      <alignment horizontal="left" vertical="top" wrapText="1"/>
      <protection locked="0"/>
    </xf>
    <xf numFmtId="168" fontId="78" fillId="0" borderId="24" xfId="171" applyNumberFormat="1" applyFont="1" applyFill="1" applyBorder="1" applyAlignment="1" applyProtection="1">
      <alignment horizontal="left" vertical="top" wrapText="1"/>
      <protection locked="0"/>
    </xf>
    <xf numFmtId="168" fontId="78" fillId="0" borderId="38" xfId="171" applyNumberFormat="1" applyFont="1" applyFill="1" applyBorder="1" applyAlignment="1" applyProtection="1">
      <alignment horizontal="left" vertical="top" wrapText="1"/>
      <protection locked="0"/>
    </xf>
    <xf numFmtId="165" fontId="75" fillId="0" borderId="11" xfId="158" applyNumberFormat="1" applyFont="1" applyFill="1" applyBorder="1" applyAlignment="1" applyProtection="1">
      <alignment horizontal="left" vertical="top" wrapText="1"/>
      <protection locked="0"/>
    </xf>
    <xf numFmtId="165" fontId="75" fillId="0" borderId="38" xfId="158" applyNumberFormat="1" applyFont="1" applyFill="1" applyBorder="1" applyAlignment="1" applyProtection="1">
      <alignment horizontal="left" vertical="top" wrapText="1"/>
      <protection locked="0"/>
    </xf>
    <xf numFmtId="0" fontId="43" fillId="33" borderId="20" xfId="475" applyFont="1" applyFill="1" applyBorder="1" applyAlignment="1" applyProtection="1">
      <alignment horizontal="center" vertical="top" wrapText="1"/>
      <protection locked="0"/>
    </xf>
    <xf numFmtId="0" fontId="43" fillId="33" borderId="17" xfId="475" applyFont="1" applyFill="1" applyBorder="1" applyAlignment="1" applyProtection="1">
      <alignment horizontal="center" vertical="top" wrapText="1"/>
      <protection locked="0"/>
    </xf>
    <xf numFmtId="9" fontId="43" fillId="33" borderId="20" xfId="475" applyNumberFormat="1" applyFont="1" applyFill="1" applyBorder="1" applyAlignment="1" applyProtection="1">
      <alignment horizontal="center" vertical="top" wrapText="1"/>
      <protection locked="0"/>
    </xf>
    <xf numFmtId="9" fontId="43" fillId="33" borderId="17" xfId="475" applyNumberFormat="1" applyFont="1" applyFill="1" applyBorder="1" applyAlignment="1" applyProtection="1">
      <alignment horizontal="center" vertical="top" wrapText="1"/>
      <protection locked="0"/>
    </xf>
    <xf numFmtId="9" fontId="43" fillId="33" borderId="24" xfId="475" applyNumberFormat="1" applyFont="1" applyFill="1" applyBorder="1" applyAlignment="1" applyProtection="1">
      <alignment horizontal="left" vertical="top" wrapText="1"/>
      <protection locked="0"/>
    </xf>
    <xf numFmtId="9" fontId="43" fillId="33" borderId="21" xfId="475" applyNumberFormat="1" applyFont="1" applyFill="1" applyBorder="1" applyAlignment="1" applyProtection="1">
      <alignment horizontal="left" vertical="top" wrapText="1"/>
      <protection locked="0"/>
    </xf>
    <xf numFmtId="0" fontId="43" fillId="34" borderId="30" xfId="171" applyFont="1" applyFill="1" applyBorder="1" applyAlignment="1" applyProtection="1">
      <alignment horizontal="left" vertical="top" wrapText="1"/>
    </xf>
    <xf numFmtId="0" fontId="43" fillId="34" borderId="50" xfId="171" applyFont="1" applyFill="1" applyBorder="1" applyAlignment="1" applyProtection="1">
      <alignment horizontal="left" vertical="top" wrapText="1"/>
    </xf>
    <xf numFmtId="0" fontId="43" fillId="34" borderId="51" xfId="171" applyFont="1" applyFill="1" applyBorder="1" applyAlignment="1" applyProtection="1">
      <alignment horizontal="left" vertical="top" wrapText="1"/>
    </xf>
    <xf numFmtId="0" fontId="43" fillId="0" borderId="44" xfId="171" applyFont="1" applyFill="1" applyBorder="1" applyAlignment="1" applyProtection="1">
      <alignment horizontal="center" vertical="top" wrapText="1"/>
      <protection locked="0"/>
    </xf>
    <xf numFmtId="0" fontId="43" fillId="0" borderId="45" xfId="171" applyFont="1" applyFill="1" applyBorder="1" applyAlignment="1" applyProtection="1">
      <alignment horizontal="center" vertical="top" wrapText="1"/>
      <protection locked="0"/>
    </xf>
    <xf numFmtId="0" fontId="43" fillId="0" borderId="31" xfId="171" applyFont="1" applyFill="1" applyBorder="1" applyAlignment="1" applyProtection="1">
      <alignment horizontal="center" vertical="top" wrapText="1"/>
      <protection locked="0"/>
    </xf>
    <xf numFmtId="0" fontId="43" fillId="0" borderId="71" xfId="168" applyFont="1" applyFill="1" applyBorder="1" applyAlignment="1" applyProtection="1">
      <alignment horizontal="left" vertical="top" wrapText="1"/>
      <protection locked="0"/>
    </xf>
    <xf numFmtId="0" fontId="43" fillId="0" borderId="72" xfId="168" applyFont="1" applyFill="1" applyBorder="1" applyAlignment="1" applyProtection="1">
      <alignment horizontal="left" vertical="top" wrapText="1"/>
      <protection locked="0"/>
    </xf>
    <xf numFmtId="0" fontId="78" fillId="24" borderId="30" xfId="171" applyFont="1" applyFill="1" applyBorder="1" applyAlignment="1" applyProtection="1">
      <alignment horizontal="left" vertical="top" wrapText="1"/>
    </xf>
    <xf numFmtId="0" fontId="78" fillId="24" borderId="51" xfId="171" applyFont="1" applyFill="1" applyBorder="1" applyAlignment="1" applyProtection="1">
      <alignment horizontal="left" vertical="top" wrapText="1"/>
    </xf>
    <xf numFmtId="0" fontId="43" fillId="24" borderId="47" xfId="171" applyFont="1" applyFill="1" applyBorder="1" applyAlignment="1" applyProtection="1">
      <alignment horizontal="left" vertical="top" wrapText="1"/>
    </xf>
    <xf numFmtId="0" fontId="43" fillId="24" borderId="48" xfId="171" applyFont="1" applyFill="1" applyBorder="1" applyAlignment="1" applyProtection="1">
      <alignment horizontal="left" vertical="top" wrapText="1"/>
    </xf>
    <xf numFmtId="165" fontId="43" fillId="0" borderId="26" xfId="158" applyNumberFormat="1" applyFont="1" applyFill="1" applyBorder="1" applyAlignment="1" applyProtection="1">
      <alignment horizontal="left" vertical="top" wrapText="1"/>
      <protection locked="0"/>
    </xf>
    <xf numFmtId="165" fontId="43" fillId="0" borderId="19" xfId="158" applyNumberFormat="1" applyFont="1" applyFill="1" applyBorder="1" applyAlignment="1" applyProtection="1">
      <alignment horizontal="left" vertical="top" wrapText="1"/>
      <protection locked="0"/>
    </xf>
    <xf numFmtId="9" fontId="43" fillId="0" borderId="71" xfId="168" applyNumberFormat="1" applyFont="1" applyFill="1" applyBorder="1" applyAlignment="1" applyProtection="1">
      <alignment horizontal="center" vertical="center" wrapText="1"/>
      <protection locked="0"/>
    </xf>
    <xf numFmtId="0" fontId="43" fillId="0" borderId="74" xfId="168" applyFont="1" applyFill="1" applyBorder="1" applyAlignment="1" applyProtection="1">
      <alignment horizontal="center" vertical="top" wrapText="1"/>
      <protection locked="0"/>
    </xf>
    <xf numFmtId="9" fontId="43" fillId="0" borderId="74" xfId="168" applyNumberFormat="1" applyFont="1" applyFill="1" applyBorder="1" applyAlignment="1" applyProtection="1">
      <alignment horizontal="center" vertical="top" wrapText="1"/>
      <protection locked="0"/>
    </xf>
    <xf numFmtId="9" fontId="43" fillId="0" borderId="76" xfId="168" applyNumberFormat="1" applyFont="1" applyFill="1" applyBorder="1" applyAlignment="1" applyProtection="1">
      <alignment horizontal="center" vertical="top" wrapText="1"/>
      <protection locked="0"/>
    </xf>
    <xf numFmtId="9" fontId="43" fillId="0" borderId="71" xfId="168" applyNumberFormat="1" applyFont="1" applyFill="1" applyBorder="1" applyAlignment="1" applyProtection="1">
      <alignment horizontal="center" vertical="top" wrapText="1"/>
      <protection locked="0"/>
    </xf>
    <xf numFmtId="9" fontId="43" fillId="0" borderId="72" xfId="168" applyNumberFormat="1" applyFont="1" applyFill="1" applyBorder="1" applyAlignment="1" applyProtection="1">
      <alignment horizontal="center" vertical="top" wrapText="1"/>
      <protection locked="0"/>
    </xf>
    <xf numFmtId="9" fontId="96" fillId="0" borderId="11" xfId="171" applyNumberFormat="1" applyFont="1" applyFill="1" applyBorder="1" applyAlignment="1" applyProtection="1">
      <alignment horizontal="left" vertical="top" wrapText="1"/>
      <protection locked="0"/>
    </xf>
    <xf numFmtId="0" fontId="43" fillId="0" borderId="21" xfId="171" applyFont="1" applyFill="1" applyBorder="1" applyAlignment="1" applyProtection="1">
      <alignment horizontal="left" vertical="top" wrapText="1"/>
      <protection locked="0"/>
    </xf>
    <xf numFmtId="9" fontId="43" fillId="0" borderId="41" xfId="171" applyNumberFormat="1" applyFont="1" applyFill="1" applyBorder="1" applyAlignment="1" applyProtection="1">
      <alignment horizontal="center" vertical="top" wrapText="1"/>
      <protection locked="0"/>
    </xf>
    <xf numFmtId="9" fontId="43" fillId="0" borderId="18" xfId="171" applyNumberFormat="1" applyFont="1" applyFill="1" applyBorder="1" applyAlignment="1" applyProtection="1">
      <alignment horizontal="center" vertical="top" wrapText="1"/>
      <protection locked="0"/>
    </xf>
    <xf numFmtId="9" fontId="43" fillId="0" borderId="49" xfId="171" applyNumberFormat="1" applyFont="1" applyFill="1" applyBorder="1" applyAlignment="1" applyProtection="1">
      <alignment horizontal="center" vertical="top" wrapText="1"/>
      <protection locked="0"/>
    </xf>
    <xf numFmtId="9" fontId="43" fillId="0" borderId="41" xfId="171" applyNumberFormat="1" applyFont="1" applyFill="1" applyBorder="1" applyAlignment="1" applyProtection="1">
      <alignment horizontal="left" vertical="top" wrapText="1"/>
      <protection locked="0"/>
    </xf>
    <xf numFmtId="9" fontId="43" fillId="0" borderId="39" xfId="171" applyNumberFormat="1" applyFont="1" applyFill="1" applyBorder="1" applyAlignment="1" applyProtection="1">
      <alignment horizontal="left" vertical="top" wrapText="1"/>
      <protection locked="0"/>
    </xf>
    <xf numFmtId="0" fontId="117" fillId="0" borderId="60" xfId="171" applyFont="1" applyFill="1" applyBorder="1" applyAlignment="1" applyProtection="1">
      <alignment horizontal="left" vertical="top" wrapText="1"/>
      <protection locked="0"/>
    </xf>
    <xf numFmtId="0" fontId="117" fillId="0" borderId="61" xfId="171" applyFont="1" applyFill="1" applyBorder="1" applyAlignment="1" applyProtection="1">
      <alignment horizontal="left" vertical="top" wrapText="1"/>
      <protection locked="0"/>
    </xf>
    <xf numFmtId="9" fontId="43" fillId="0" borderId="39" xfId="171" applyNumberFormat="1" applyFont="1" applyFill="1" applyBorder="1" applyAlignment="1" applyProtection="1">
      <alignment horizontal="center" vertical="top" wrapText="1"/>
      <protection locked="0"/>
    </xf>
    <xf numFmtId="0" fontId="78" fillId="24" borderId="17" xfId="171" applyFont="1" applyFill="1" applyBorder="1" applyAlignment="1" applyProtection="1">
      <alignment horizontal="left" vertical="top" wrapText="1"/>
    </xf>
    <xf numFmtId="0" fontId="78" fillId="24" borderId="43" xfId="171" applyFont="1" applyFill="1" applyBorder="1" applyAlignment="1" applyProtection="1">
      <alignment horizontal="center" vertical="top" wrapText="1"/>
    </xf>
    <xf numFmtId="0" fontId="78" fillId="24" borderId="48" xfId="171" applyFont="1" applyFill="1" applyBorder="1" applyAlignment="1" applyProtection="1">
      <alignment horizontal="center" vertical="top" wrapText="1"/>
    </xf>
    <xf numFmtId="0" fontId="71" fillId="24" borderId="21" xfId="171" applyFont="1" applyFill="1" applyBorder="1" applyAlignment="1" applyProtection="1">
      <alignment horizontal="left" vertical="top" wrapText="1"/>
    </xf>
    <xf numFmtId="0" fontId="71" fillId="27" borderId="29" xfId="171" applyNumberFormat="1" applyFont="1" applyFill="1" applyBorder="1" applyAlignment="1" applyProtection="1">
      <alignment horizontal="left" vertical="center" wrapText="1"/>
    </xf>
    <xf numFmtId="0" fontId="71" fillId="27" borderId="24" xfId="171" applyNumberFormat="1" applyFont="1" applyFill="1" applyBorder="1" applyAlignment="1" applyProtection="1">
      <alignment horizontal="left" vertical="center" wrapText="1"/>
    </xf>
    <xf numFmtId="0" fontId="71" fillId="27" borderId="21" xfId="171" applyNumberFormat="1" applyFont="1" applyFill="1" applyBorder="1" applyAlignment="1" applyProtection="1">
      <alignment horizontal="left" vertical="center" wrapText="1"/>
    </xf>
    <xf numFmtId="9" fontId="43" fillId="0" borderId="43" xfId="171" applyNumberFormat="1" applyFont="1" applyFill="1" applyBorder="1" applyAlignment="1" applyProtection="1">
      <alignment horizontal="center" vertical="top" wrapText="1"/>
      <protection locked="0"/>
    </xf>
    <xf numFmtId="9" fontId="43" fillId="0" borderId="47" xfId="171" applyNumberFormat="1" applyFont="1" applyFill="1" applyBorder="1" applyAlignment="1" applyProtection="1">
      <alignment horizontal="center" vertical="top" wrapText="1"/>
      <protection locked="0"/>
    </xf>
    <xf numFmtId="9" fontId="43" fillId="0" borderId="52" xfId="171" applyNumberFormat="1" applyFont="1" applyFill="1" applyBorder="1" applyAlignment="1" applyProtection="1">
      <alignment horizontal="center" vertical="top" wrapText="1"/>
      <protection locked="0"/>
    </xf>
    <xf numFmtId="0" fontId="78" fillId="25" borderId="33" xfId="171" applyFont="1" applyFill="1" applyBorder="1" applyAlignment="1" applyProtection="1">
      <alignment horizontal="left" vertical="top" wrapText="1"/>
    </xf>
    <xf numFmtId="0" fontId="78" fillId="25" borderId="18" xfId="171" applyFont="1" applyFill="1" applyBorder="1" applyAlignment="1" applyProtection="1">
      <alignment horizontal="left" vertical="top" wrapText="1"/>
    </xf>
    <xf numFmtId="0" fontId="71" fillId="24" borderId="46" xfId="171" applyFont="1" applyFill="1" applyBorder="1" applyAlignment="1" applyProtection="1">
      <alignment horizontal="center" vertical="top" wrapText="1"/>
    </xf>
    <xf numFmtId="0" fontId="71" fillId="24" borderId="48" xfId="171" applyFont="1" applyFill="1" applyBorder="1" applyAlignment="1" applyProtection="1">
      <alignment horizontal="center" vertical="top" wrapText="1"/>
    </xf>
    <xf numFmtId="0" fontId="71" fillId="24" borderId="43" xfId="171" applyFont="1" applyFill="1" applyBorder="1" applyAlignment="1" applyProtection="1">
      <alignment horizontal="center" vertical="top" wrapText="1"/>
    </xf>
    <xf numFmtId="0" fontId="71" fillId="24" borderId="52" xfId="171" applyFont="1" applyFill="1" applyBorder="1" applyAlignment="1" applyProtection="1">
      <alignment horizontal="center" vertical="top" wrapText="1"/>
    </xf>
    <xf numFmtId="0" fontId="43" fillId="34" borderId="33" xfId="171" applyFont="1" applyFill="1" applyBorder="1" applyAlignment="1" applyProtection="1">
      <alignment horizontal="left" vertical="top" wrapText="1"/>
    </xf>
    <xf numFmtId="0" fontId="43" fillId="24" borderId="34" xfId="171" applyFont="1" applyFill="1" applyBorder="1" applyAlignment="1" applyProtection="1">
      <alignment horizontal="left" vertical="top" wrapText="1"/>
    </xf>
    <xf numFmtId="0" fontId="78" fillId="25" borderId="30" xfId="171" applyFont="1" applyFill="1" applyBorder="1" applyAlignment="1" applyProtection="1">
      <alignment horizontal="center"/>
    </xf>
    <xf numFmtId="0" fontId="78" fillId="25" borderId="50" xfId="171" applyFont="1" applyFill="1" applyBorder="1" applyAlignment="1" applyProtection="1">
      <alignment horizontal="center"/>
    </xf>
    <xf numFmtId="0" fontId="78" fillId="25" borderId="51" xfId="171" applyFont="1" applyFill="1" applyBorder="1" applyAlignment="1" applyProtection="1">
      <alignment horizontal="center"/>
    </xf>
    <xf numFmtId="0" fontId="78" fillId="25" borderId="46" xfId="171" applyFont="1" applyFill="1" applyBorder="1" applyAlignment="1" applyProtection="1">
      <alignment horizontal="center"/>
    </xf>
    <xf numFmtId="0" fontId="78" fillId="25" borderId="47" xfId="171" applyFont="1" applyFill="1" applyBorder="1" applyAlignment="1" applyProtection="1">
      <alignment horizontal="center"/>
    </xf>
    <xf numFmtId="0" fontId="78" fillId="25" borderId="52" xfId="171" applyFont="1" applyFill="1" applyBorder="1" applyAlignment="1" applyProtection="1">
      <alignment horizontal="center"/>
    </xf>
    <xf numFmtId="0" fontId="78" fillId="24" borderId="21" xfId="171" applyFont="1" applyFill="1" applyBorder="1" applyAlignment="1" applyProtection="1">
      <alignment horizontal="left"/>
    </xf>
    <xf numFmtId="0" fontId="78" fillId="24" borderId="52" xfId="171" applyFont="1" applyFill="1" applyBorder="1" applyAlignment="1" applyProtection="1">
      <alignment horizontal="left" vertical="top" wrapText="1"/>
    </xf>
    <xf numFmtId="0" fontId="78" fillId="25" borderId="30" xfId="171" applyFont="1" applyFill="1" applyBorder="1" applyAlignment="1" applyProtection="1">
      <alignment horizontal="left" vertical="top" wrapText="1"/>
    </xf>
    <xf numFmtId="0" fontId="78" fillId="25" borderId="50" xfId="171" applyFont="1" applyFill="1" applyBorder="1" applyAlignment="1" applyProtection="1">
      <alignment horizontal="left" vertical="top" wrapText="1"/>
    </xf>
    <xf numFmtId="0" fontId="78" fillId="25" borderId="51" xfId="171" applyFont="1" applyFill="1" applyBorder="1" applyAlignment="1" applyProtection="1">
      <alignment horizontal="left" vertical="top" wrapText="1"/>
    </xf>
    <xf numFmtId="0" fontId="78" fillId="0" borderId="29" xfId="171" applyFont="1" applyFill="1" applyBorder="1" applyAlignment="1" applyProtection="1">
      <alignment horizontal="left" vertical="top" wrapText="1"/>
      <protection locked="0"/>
    </xf>
    <xf numFmtId="0" fontId="0" fillId="0" borderId="24" xfId="0" applyBorder="1" applyAlignment="1">
      <alignment horizontal="left" vertical="top" wrapText="1"/>
    </xf>
    <xf numFmtId="15" fontId="78" fillId="0" borderId="11" xfId="171" applyNumberFormat="1" applyFont="1" applyFill="1" applyBorder="1" applyAlignment="1" applyProtection="1">
      <alignment horizontal="left" vertical="top" wrapText="1"/>
      <protection locked="0"/>
    </xf>
    <xf numFmtId="0" fontId="43" fillId="33" borderId="20" xfId="168" applyFont="1" applyFill="1" applyBorder="1" applyAlignment="1" applyProtection="1">
      <alignment horizontal="left" vertical="top" wrapText="1"/>
      <protection locked="0"/>
    </xf>
    <xf numFmtId="0" fontId="43" fillId="33" borderId="17" xfId="168" applyFont="1" applyFill="1" applyBorder="1" applyAlignment="1" applyProtection="1">
      <alignment horizontal="left" vertical="top" wrapText="1"/>
      <protection locked="0"/>
    </xf>
    <xf numFmtId="9" fontId="43" fillId="0" borderId="24" xfId="171" applyNumberFormat="1" applyFont="1" applyFill="1" applyBorder="1" applyAlignment="1" applyProtection="1">
      <alignment horizontal="center" vertical="center" wrapText="1"/>
      <protection locked="0"/>
    </xf>
    <xf numFmtId="9" fontId="43" fillId="0" borderId="38" xfId="171" applyNumberFormat="1" applyFont="1" applyFill="1" applyBorder="1" applyAlignment="1" applyProtection="1">
      <alignment horizontal="center" vertical="center" wrapText="1"/>
      <protection locked="0"/>
    </xf>
    <xf numFmtId="9" fontId="43" fillId="0" borderId="20" xfId="171" applyNumberFormat="1" applyFont="1" applyFill="1" applyBorder="1" applyAlignment="1" applyProtection="1">
      <alignment horizontal="center" vertical="center" wrapText="1"/>
      <protection locked="0"/>
    </xf>
    <xf numFmtId="9" fontId="43" fillId="0" borderId="50" xfId="171" applyNumberFormat="1" applyFont="1" applyFill="1" applyBorder="1" applyAlignment="1" applyProtection="1">
      <alignment horizontal="center" vertical="center" wrapText="1"/>
      <protection locked="0"/>
    </xf>
    <xf numFmtId="9" fontId="43" fillId="0" borderId="17" xfId="171" applyNumberFormat="1" applyFont="1" applyFill="1" applyBorder="1" applyAlignment="1" applyProtection="1">
      <alignment horizontal="center" vertical="center" wrapText="1"/>
      <protection locked="0"/>
    </xf>
    <xf numFmtId="9" fontId="43" fillId="0" borderId="51" xfId="171" applyNumberFormat="1" applyFont="1" applyFill="1" applyBorder="1" applyAlignment="1" applyProtection="1">
      <alignment horizontal="center" vertical="center" wrapText="1"/>
      <protection locked="0"/>
    </xf>
    <xf numFmtId="0" fontId="78" fillId="25" borderId="77" xfId="171" applyFont="1" applyFill="1" applyBorder="1" applyAlignment="1" applyProtection="1">
      <alignment horizontal="left" vertical="top" wrapText="1"/>
    </xf>
    <xf numFmtId="0" fontId="78" fillId="25" borderId="68" xfId="171" applyFont="1" applyFill="1" applyBorder="1" applyAlignment="1" applyProtection="1">
      <alignment horizontal="left" vertical="top" wrapText="1"/>
    </xf>
    <xf numFmtId="0" fontId="78" fillId="25" borderId="69" xfId="171" applyFont="1" applyFill="1" applyBorder="1" applyAlignment="1" applyProtection="1">
      <alignment horizontal="left" vertical="top" wrapText="1"/>
    </xf>
    <xf numFmtId="0" fontId="43" fillId="0" borderId="44" xfId="171" applyFont="1" applyFill="1" applyBorder="1" applyAlignment="1" applyProtection="1">
      <alignment horizontal="left" vertical="top" wrapText="1"/>
      <protection locked="0"/>
    </xf>
    <xf numFmtId="0" fontId="43" fillId="0" borderId="45" xfId="171" applyFont="1" applyFill="1" applyBorder="1" applyAlignment="1" applyProtection="1">
      <alignment horizontal="left" vertical="top" wrapText="1"/>
      <protection locked="0"/>
    </xf>
    <xf numFmtId="0" fontId="43" fillId="0" borderId="31" xfId="171" applyFont="1" applyFill="1" applyBorder="1" applyAlignment="1" applyProtection="1">
      <alignment horizontal="left" vertical="top" wrapText="1"/>
      <protection locked="0"/>
    </xf>
    <xf numFmtId="9" fontId="43" fillId="0" borderId="11" xfId="0" applyNumberFormat="1" applyFont="1" applyFill="1" applyBorder="1" applyAlignment="1" applyProtection="1">
      <alignment horizontal="left" vertical="top" wrapText="1"/>
      <protection locked="0"/>
    </xf>
    <xf numFmtId="9" fontId="43" fillId="0" borderId="24"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0" fontId="43" fillId="0" borderId="11" xfId="0" applyFont="1" applyFill="1" applyBorder="1" applyAlignment="1" applyProtection="1">
      <alignment horizontal="left" vertical="top" wrapText="1"/>
      <protection locked="0"/>
    </xf>
    <xf numFmtId="0" fontId="43" fillId="0" borderId="24" xfId="0" applyFont="1" applyFill="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9" fontId="43" fillId="0" borderId="16" xfId="0" applyNumberFormat="1" applyFont="1" applyFill="1" applyBorder="1" applyAlignment="1" applyProtection="1">
      <alignment horizontal="center" vertical="center" wrapText="1"/>
      <protection locked="0"/>
    </xf>
    <xf numFmtId="0" fontId="43" fillId="0" borderId="20" xfId="0" applyFont="1" applyFill="1" applyBorder="1" applyAlignment="1" applyProtection="1">
      <alignment horizontal="center" vertical="top" wrapText="1"/>
      <protection locked="0"/>
    </xf>
    <xf numFmtId="0" fontId="43" fillId="0" borderId="17" xfId="0" applyFont="1" applyFill="1" applyBorder="1" applyAlignment="1" applyProtection="1">
      <alignment horizontal="center" vertical="top" wrapText="1"/>
      <protection locked="0"/>
    </xf>
    <xf numFmtId="9" fontId="43" fillId="0" borderId="20" xfId="0" applyNumberFormat="1" applyFont="1" applyFill="1" applyBorder="1" applyAlignment="1" applyProtection="1">
      <alignment horizontal="center" vertical="top" wrapText="1"/>
      <protection locked="0"/>
    </xf>
    <xf numFmtId="9" fontId="43" fillId="0" borderId="17" xfId="0" applyNumberFormat="1" applyFont="1" applyFill="1" applyBorder="1" applyAlignment="1" applyProtection="1">
      <alignment horizontal="center" vertical="top" wrapText="1"/>
      <protection locked="0"/>
    </xf>
    <xf numFmtId="9" fontId="78" fillId="0" borderId="11" xfId="171" applyNumberFormat="1" applyFont="1" applyFill="1" applyBorder="1" applyAlignment="1" applyProtection="1">
      <alignment horizontal="left" vertical="top"/>
      <protection locked="0"/>
    </xf>
    <xf numFmtId="9" fontId="78" fillId="0" borderId="24" xfId="171" applyNumberFormat="1" applyFont="1" applyFill="1" applyBorder="1" applyAlignment="1" applyProtection="1">
      <alignment horizontal="left" vertical="top"/>
      <protection locked="0"/>
    </xf>
    <xf numFmtId="9" fontId="78" fillId="0" borderId="38" xfId="171" applyNumberFormat="1" applyFont="1" applyFill="1" applyBorder="1" applyAlignment="1" applyProtection="1">
      <alignment horizontal="left" vertical="top"/>
      <protection locked="0"/>
    </xf>
    <xf numFmtId="0" fontId="106" fillId="25" borderId="44" xfId="171" applyFont="1" applyFill="1" applyBorder="1" applyAlignment="1" applyProtection="1">
      <alignment horizontal="left" vertical="top" wrapText="1"/>
    </xf>
    <xf numFmtId="0" fontId="106" fillId="25" borderId="45" xfId="171" applyFont="1" applyFill="1" applyBorder="1" applyAlignment="1" applyProtection="1">
      <alignment horizontal="left" vertical="top" wrapText="1"/>
    </xf>
    <xf numFmtId="0" fontId="101" fillId="24" borderId="46" xfId="171" applyFont="1" applyFill="1" applyBorder="1" applyAlignment="1" applyProtection="1">
      <alignment horizontal="left" vertical="top" wrapText="1"/>
    </xf>
    <xf numFmtId="0" fontId="101" fillId="24" borderId="47" xfId="171" applyFont="1" applyFill="1" applyBorder="1" applyAlignment="1" applyProtection="1">
      <alignment horizontal="left" vertical="top" wrapText="1"/>
    </xf>
    <xf numFmtId="0" fontId="101" fillId="24" borderId="48" xfId="171" applyFont="1" applyFill="1" applyBorder="1" applyAlignment="1" applyProtection="1">
      <alignment horizontal="left" vertical="top" wrapText="1"/>
    </xf>
    <xf numFmtId="0" fontId="101" fillId="24" borderId="24" xfId="171" applyFont="1" applyFill="1" applyBorder="1" applyAlignment="1" applyProtection="1">
      <alignment horizontal="left" vertical="top" wrapText="1"/>
    </xf>
    <xf numFmtId="0" fontId="101" fillId="24" borderId="21" xfId="171" applyFont="1" applyFill="1" applyBorder="1" applyAlignment="1" applyProtection="1">
      <alignment horizontal="left" vertical="top" wrapText="1"/>
    </xf>
    <xf numFmtId="0" fontId="101" fillId="24" borderId="29" xfId="171" applyFont="1" applyFill="1" applyBorder="1" applyAlignment="1" applyProtection="1">
      <alignment horizontal="left" vertical="center" wrapText="1"/>
    </xf>
    <xf numFmtId="0" fontId="101" fillId="24" borderId="24" xfId="171" applyFont="1" applyFill="1" applyBorder="1" applyAlignment="1" applyProtection="1">
      <alignment horizontal="left" vertical="center" wrapText="1"/>
    </xf>
    <xf numFmtId="0" fontId="114" fillId="24" borderId="24" xfId="171" applyFont="1" applyFill="1" applyBorder="1" applyAlignment="1" applyProtection="1">
      <alignment horizontal="left" wrapText="1"/>
    </xf>
    <xf numFmtId="0" fontId="114" fillId="24" borderId="38" xfId="171" applyFont="1" applyFill="1" applyBorder="1" applyAlignment="1" applyProtection="1">
      <alignment horizontal="left" wrapText="1"/>
    </xf>
    <xf numFmtId="0" fontId="101" fillId="24" borderId="15" xfId="171" applyFont="1" applyFill="1" applyBorder="1" applyAlignment="1" applyProtection="1">
      <alignment horizontal="left" vertical="top" wrapText="1"/>
    </xf>
    <xf numFmtId="0" fontId="101" fillId="24" borderId="23" xfId="171" applyFont="1" applyFill="1" applyBorder="1" applyAlignment="1" applyProtection="1">
      <alignment horizontal="left"/>
    </xf>
    <xf numFmtId="0" fontId="101" fillId="24" borderId="29" xfId="171" applyFont="1" applyFill="1" applyBorder="1" applyAlignment="1" applyProtection="1">
      <alignment horizontal="left" vertical="top" wrapText="1"/>
    </xf>
    <xf numFmtId="0" fontId="101" fillId="24" borderId="37" xfId="171" applyFont="1" applyFill="1" applyBorder="1" applyAlignment="1" applyProtection="1">
      <alignment horizontal="left" vertical="top" wrapText="1"/>
    </xf>
    <xf numFmtId="0" fontId="101" fillId="24" borderId="0" xfId="171" applyFont="1" applyFill="1" applyBorder="1" applyAlignment="1" applyProtection="1">
      <alignment horizontal="left" vertical="top" wrapText="1"/>
    </xf>
    <xf numFmtId="0" fontId="101" fillId="24" borderId="23" xfId="171" applyFont="1" applyFill="1" applyBorder="1" applyAlignment="1" applyProtection="1">
      <alignment horizontal="left" vertical="top" wrapText="1"/>
    </xf>
    <xf numFmtId="0" fontId="101" fillId="24" borderId="33" xfId="171" applyFont="1" applyFill="1" applyBorder="1" applyAlignment="1" applyProtection="1">
      <alignment horizontal="left" vertical="top" wrapText="1"/>
    </xf>
    <xf numFmtId="0" fontId="101" fillId="24" borderId="18" xfId="171" applyFont="1" applyFill="1" applyBorder="1" applyAlignment="1" applyProtection="1">
      <alignment horizontal="left" vertical="top" wrapText="1"/>
    </xf>
    <xf numFmtId="0" fontId="101" fillId="24" borderId="49" xfId="171" applyFont="1" applyFill="1" applyBorder="1" applyAlignment="1" applyProtection="1">
      <alignment horizontal="left" vertical="top" wrapText="1"/>
    </xf>
    <xf numFmtId="0" fontId="101" fillId="24" borderId="34" xfId="171" applyFont="1" applyFill="1" applyBorder="1" applyAlignment="1" applyProtection="1">
      <alignment horizontal="left" vertical="top" wrapText="1"/>
    </xf>
    <xf numFmtId="0" fontId="101" fillId="24" borderId="26" xfId="171" applyFont="1" applyFill="1" applyBorder="1" applyAlignment="1" applyProtection="1">
      <alignment horizontal="center" vertical="top" wrapText="1"/>
    </xf>
    <xf numFmtId="0" fontId="101" fillId="24" borderId="23" xfId="171" applyFont="1" applyFill="1" applyBorder="1" applyAlignment="1" applyProtection="1">
      <alignment horizontal="center" vertical="top" wrapText="1"/>
    </xf>
    <xf numFmtId="0" fontId="101" fillId="0" borderId="11" xfId="171" applyFont="1" applyFill="1" applyBorder="1" applyAlignment="1" applyProtection="1">
      <alignment horizontal="left" vertical="top" wrapText="1"/>
      <protection locked="0"/>
    </xf>
    <xf numFmtId="0" fontId="101" fillId="0" borderId="24" xfId="171" applyFont="1" applyFill="1" applyBorder="1" applyAlignment="1" applyProtection="1">
      <alignment horizontal="left" vertical="top" wrapText="1"/>
      <protection locked="0"/>
    </xf>
    <xf numFmtId="0" fontId="101" fillId="0" borderId="38" xfId="171" applyFont="1" applyFill="1" applyBorder="1" applyAlignment="1" applyProtection="1">
      <alignment horizontal="left" vertical="top" wrapText="1"/>
      <protection locked="0"/>
    </xf>
    <xf numFmtId="0" fontId="101" fillId="24" borderId="39" xfId="171" applyFont="1" applyFill="1" applyBorder="1" applyAlignment="1" applyProtection="1">
      <alignment horizontal="left" vertical="top" wrapText="1"/>
    </xf>
    <xf numFmtId="165" fontId="101" fillId="0" borderId="26" xfId="158" applyNumberFormat="1" applyFont="1" applyFill="1" applyBorder="1" applyAlignment="1" applyProtection="1">
      <alignment horizontal="left" vertical="top" wrapText="1"/>
      <protection locked="0"/>
    </xf>
    <xf numFmtId="165" fontId="101" fillId="0" borderId="19" xfId="158" applyNumberFormat="1" applyFont="1" applyFill="1" applyBorder="1" applyAlignment="1" applyProtection="1">
      <alignment horizontal="left" vertical="top" wrapText="1"/>
      <protection locked="0"/>
    </xf>
    <xf numFmtId="0" fontId="101" fillId="24" borderId="38" xfId="171" applyFont="1" applyFill="1" applyBorder="1" applyAlignment="1" applyProtection="1">
      <alignment horizontal="left" vertical="top" wrapText="1"/>
    </xf>
    <xf numFmtId="0" fontId="110" fillId="24" borderId="24" xfId="171" applyFont="1" applyFill="1" applyBorder="1" applyAlignment="1" applyProtection="1">
      <alignment horizontal="left" vertical="top" wrapText="1"/>
    </xf>
    <xf numFmtId="165" fontId="101" fillId="0" borderId="11" xfId="158" applyNumberFormat="1" applyFont="1" applyFill="1" applyBorder="1" applyAlignment="1" applyProtection="1">
      <alignment horizontal="left" vertical="top" wrapText="1"/>
      <protection locked="0"/>
    </xf>
    <xf numFmtId="165" fontId="101" fillId="0" borderId="24" xfId="158" applyNumberFormat="1" applyFont="1" applyFill="1" applyBorder="1" applyAlignment="1" applyProtection="1">
      <alignment horizontal="left" vertical="top" wrapText="1"/>
      <protection locked="0"/>
    </xf>
    <xf numFmtId="165" fontId="101" fillId="0" borderId="38" xfId="158" applyNumberFormat="1" applyFont="1" applyFill="1" applyBorder="1" applyAlignment="1" applyProtection="1">
      <alignment horizontal="left" vertical="top" wrapText="1"/>
      <protection locked="0"/>
    </xf>
    <xf numFmtId="0" fontId="114" fillId="0" borderId="21" xfId="171" applyFont="1" applyBorder="1"/>
    <xf numFmtId="9" fontId="101" fillId="0" borderId="11" xfId="171" applyNumberFormat="1" applyFont="1" applyFill="1" applyBorder="1" applyAlignment="1" applyProtection="1">
      <alignment horizontal="left" vertical="top" wrapText="1"/>
      <protection locked="0"/>
    </xf>
    <xf numFmtId="9" fontId="101" fillId="0" borderId="24" xfId="171" applyNumberFormat="1" applyFont="1" applyFill="1" applyBorder="1" applyAlignment="1" applyProtection="1">
      <alignment horizontal="left" vertical="top" wrapText="1"/>
      <protection locked="0"/>
    </xf>
    <xf numFmtId="9" fontId="101" fillId="0" borderId="38" xfId="171" applyNumberFormat="1" applyFont="1" applyFill="1" applyBorder="1" applyAlignment="1" applyProtection="1">
      <alignment horizontal="left" vertical="top" wrapText="1"/>
      <protection locked="0"/>
    </xf>
    <xf numFmtId="9" fontId="101" fillId="24" borderId="29" xfId="183" applyFont="1" applyFill="1" applyBorder="1" applyAlignment="1" applyProtection="1">
      <alignment horizontal="left" vertical="top" wrapText="1"/>
    </xf>
    <xf numFmtId="0" fontId="114" fillId="24" borderId="24" xfId="171" applyFont="1" applyFill="1" applyBorder="1"/>
    <xf numFmtId="0" fontId="114" fillId="24" borderId="21" xfId="171" applyFont="1" applyFill="1" applyBorder="1"/>
    <xf numFmtId="1" fontId="101" fillId="0" borderId="11" xfId="171" applyNumberFormat="1" applyFont="1" applyFill="1" applyBorder="1" applyAlignment="1" applyProtection="1">
      <alignment horizontal="left" vertical="top" wrapText="1"/>
      <protection locked="0"/>
    </xf>
    <xf numFmtId="1" fontId="101" fillId="0" borderId="38" xfId="171" applyNumberFormat="1" applyFont="1" applyFill="1" applyBorder="1" applyAlignment="1" applyProtection="1">
      <alignment horizontal="left" vertical="top" wrapText="1"/>
      <protection locked="0"/>
    </xf>
    <xf numFmtId="9" fontId="101" fillId="0" borderId="11" xfId="171" applyNumberFormat="1" applyFont="1" applyFill="1" applyBorder="1" applyAlignment="1" applyProtection="1">
      <alignment horizontal="center" vertical="top" wrapText="1"/>
      <protection locked="0"/>
    </xf>
    <xf numFmtId="9" fontId="101" fillId="0" borderId="24" xfId="171" applyNumberFormat="1" applyFont="1" applyFill="1" applyBorder="1" applyAlignment="1" applyProtection="1">
      <alignment horizontal="center" vertical="top" wrapText="1"/>
      <protection locked="0"/>
    </xf>
    <xf numFmtId="9" fontId="101" fillId="0" borderId="38" xfId="171" applyNumberFormat="1" applyFont="1" applyFill="1" applyBorder="1" applyAlignment="1" applyProtection="1">
      <alignment horizontal="center" vertical="top" wrapText="1"/>
      <protection locked="0"/>
    </xf>
    <xf numFmtId="9" fontId="101" fillId="24" borderId="24" xfId="183" applyFont="1" applyFill="1" applyBorder="1" applyAlignment="1" applyProtection="1">
      <alignment horizontal="left" vertical="top" wrapText="1"/>
    </xf>
    <xf numFmtId="9" fontId="101" fillId="24" borderId="21" xfId="183" applyFont="1" applyFill="1" applyBorder="1" applyAlignment="1" applyProtection="1">
      <alignment horizontal="left" vertical="top" wrapText="1"/>
    </xf>
    <xf numFmtId="0" fontId="106" fillId="25" borderId="30" xfId="171" applyFont="1" applyFill="1" applyBorder="1" applyAlignment="1" applyProtection="1">
      <alignment horizontal="left" vertical="top" wrapText="1"/>
    </xf>
    <xf numFmtId="0" fontId="106" fillId="25" borderId="50" xfId="171" applyFont="1" applyFill="1" applyBorder="1" applyAlignment="1" applyProtection="1">
      <alignment horizontal="left" vertical="top" wrapText="1"/>
    </xf>
    <xf numFmtId="0" fontId="101" fillId="27" borderId="46" xfId="171" applyNumberFormat="1" applyFont="1" applyFill="1" applyBorder="1" applyAlignment="1" applyProtection="1">
      <alignment horizontal="left" vertical="top" wrapText="1"/>
    </xf>
    <xf numFmtId="0" fontId="101" fillId="27" borderId="47" xfId="171" applyNumberFormat="1" applyFont="1" applyFill="1" applyBorder="1" applyAlignment="1" applyProtection="1">
      <alignment horizontal="left" vertical="top" wrapText="1"/>
    </xf>
    <xf numFmtId="0" fontId="101" fillId="27" borderId="52" xfId="171" applyNumberFormat="1" applyFont="1" applyFill="1" applyBorder="1" applyAlignment="1" applyProtection="1">
      <alignment horizontal="left" vertical="top" wrapText="1"/>
    </xf>
    <xf numFmtId="0" fontId="110" fillId="27" borderId="34" xfId="171" applyNumberFormat="1" applyFont="1" applyFill="1" applyBorder="1" applyAlignment="1" applyProtection="1">
      <alignment horizontal="left" vertical="center" wrapText="1"/>
    </xf>
    <xf numFmtId="0" fontId="110" fillId="27" borderId="15" xfId="171" applyFont="1" applyFill="1" applyBorder="1" applyAlignment="1" applyProtection="1">
      <alignment horizontal="left" vertical="center" wrapText="1"/>
    </xf>
    <xf numFmtId="0" fontId="110" fillId="27" borderId="23" xfId="171" applyFont="1" applyFill="1" applyBorder="1" applyAlignment="1" applyProtection="1">
      <alignment horizontal="left" vertical="center" wrapText="1"/>
    </xf>
    <xf numFmtId="0" fontId="110" fillId="27" borderId="11" xfId="171" applyNumberFormat="1" applyFont="1" applyFill="1" applyBorder="1" applyAlignment="1" applyProtection="1">
      <alignment horizontal="center" vertical="top" wrapText="1"/>
    </xf>
    <xf numFmtId="0" fontId="110" fillId="27" borderId="21" xfId="171" applyNumberFormat="1" applyFont="1" applyFill="1" applyBorder="1" applyAlignment="1" applyProtection="1">
      <alignment horizontal="center" vertical="top" wrapText="1"/>
    </xf>
    <xf numFmtId="0" fontId="101" fillId="27" borderId="24" xfId="171" applyNumberFormat="1" applyFont="1" applyFill="1" applyBorder="1" applyAlignment="1" applyProtection="1">
      <alignment horizontal="left" vertical="top" wrapText="1"/>
    </xf>
    <xf numFmtId="0" fontId="101" fillId="27" borderId="21" xfId="171" applyNumberFormat="1" applyFont="1" applyFill="1" applyBorder="1" applyAlignment="1" applyProtection="1">
      <alignment horizontal="left" vertical="top" wrapText="1"/>
    </xf>
    <xf numFmtId="0" fontId="101" fillId="27" borderId="18" xfId="171" applyNumberFormat="1" applyFont="1" applyFill="1" applyBorder="1" applyAlignment="1" applyProtection="1">
      <alignment horizontal="left" vertical="top" wrapText="1"/>
    </xf>
    <xf numFmtId="0" fontId="101" fillId="27" borderId="49" xfId="171" applyNumberFormat="1" applyFont="1" applyFill="1" applyBorder="1" applyAlignment="1" applyProtection="1">
      <alignment horizontal="left" vertical="top" wrapText="1"/>
    </xf>
    <xf numFmtId="0" fontId="106" fillId="30" borderId="44" xfId="171" applyFont="1" applyFill="1" applyBorder="1" applyAlignment="1" applyProtection="1">
      <alignment horizontal="left" vertical="top" wrapText="1"/>
    </xf>
    <xf numFmtId="0" fontId="106" fillId="30" borderId="45" xfId="171" applyFont="1" applyFill="1" applyBorder="1" applyAlignment="1" applyProtection="1">
      <alignment horizontal="left" vertical="top" wrapText="1"/>
    </xf>
    <xf numFmtId="0" fontId="101" fillId="25" borderId="34" xfId="171" applyFont="1" applyFill="1" applyBorder="1" applyAlignment="1" applyProtection="1">
      <alignment horizontal="left" vertical="top" wrapText="1"/>
    </xf>
    <xf numFmtId="0" fontId="101" fillId="25" borderId="0" xfId="171" applyFont="1" applyFill="1" applyBorder="1" applyAlignment="1" applyProtection="1">
      <alignment horizontal="left" vertical="top" wrapText="1"/>
    </xf>
    <xf numFmtId="0" fontId="101" fillId="24" borderId="53" xfId="171" applyFont="1" applyFill="1" applyBorder="1" applyAlignment="1" applyProtection="1">
      <alignment horizontal="center" vertical="top" wrapText="1"/>
    </xf>
    <xf numFmtId="0" fontId="101" fillId="24" borderId="54" xfId="171" applyFont="1" applyFill="1" applyBorder="1" applyAlignment="1" applyProtection="1">
      <alignment horizontal="center" vertical="top" wrapText="1"/>
    </xf>
    <xf numFmtId="0" fontId="110" fillId="24" borderId="42" xfId="171" applyFont="1" applyFill="1" applyBorder="1" applyAlignment="1" applyProtection="1">
      <alignment horizontal="center" vertical="top" wrapText="1"/>
    </xf>
    <xf numFmtId="0" fontId="110" fillId="24" borderId="27" xfId="171" applyFont="1" applyFill="1" applyBorder="1" applyAlignment="1" applyProtection="1">
      <alignment horizontal="center" vertical="top" wrapText="1"/>
    </xf>
    <xf numFmtId="0" fontId="110" fillId="24" borderId="40" xfId="171" applyFont="1" applyFill="1" applyBorder="1" applyAlignment="1" applyProtection="1">
      <alignment horizontal="center" vertical="top" wrapText="1"/>
    </xf>
    <xf numFmtId="0" fontId="101" fillId="0" borderId="20" xfId="171" applyFont="1" applyFill="1" applyBorder="1" applyAlignment="1" applyProtection="1">
      <alignment horizontal="center" vertical="top" wrapText="1"/>
      <protection locked="0"/>
    </xf>
    <xf numFmtId="0" fontId="101" fillId="0" borderId="17" xfId="171" applyFont="1" applyFill="1" applyBorder="1" applyAlignment="1" applyProtection="1">
      <alignment horizontal="center" vertical="top" wrapText="1"/>
      <protection locked="0"/>
    </xf>
    <xf numFmtId="9" fontId="101" fillId="0" borderId="20" xfId="171" applyNumberFormat="1" applyFont="1" applyFill="1" applyBorder="1" applyAlignment="1" applyProtection="1">
      <alignment horizontal="center" vertical="top" wrapText="1"/>
      <protection locked="0"/>
    </xf>
    <xf numFmtId="9" fontId="101" fillId="0" borderId="51" xfId="171" applyNumberFormat="1" applyFont="1" applyFill="1" applyBorder="1" applyAlignment="1" applyProtection="1">
      <alignment horizontal="center" vertical="top" wrapText="1"/>
      <protection locked="0"/>
    </xf>
    <xf numFmtId="0" fontId="43" fillId="25" borderId="29" xfId="171" applyFont="1" applyFill="1" applyBorder="1" applyAlignment="1" applyProtection="1">
      <alignment horizontal="left" vertical="top" wrapText="1"/>
    </xf>
    <xf numFmtId="0" fontId="43" fillId="25" borderId="18" xfId="171" applyFont="1" applyFill="1" applyBorder="1" applyAlignment="1" applyProtection="1">
      <alignment horizontal="left" vertical="top" wrapText="1"/>
    </xf>
    <xf numFmtId="0" fontId="43" fillId="25" borderId="39" xfId="171" applyFont="1" applyFill="1" applyBorder="1" applyAlignment="1" applyProtection="1">
      <alignment horizontal="left" vertical="top" wrapText="1"/>
    </xf>
    <xf numFmtId="0" fontId="101" fillId="24" borderId="50" xfId="171" applyFont="1" applyFill="1" applyBorder="1" applyAlignment="1" applyProtection="1">
      <alignment horizontal="left" vertical="top" wrapText="1"/>
    </xf>
    <xf numFmtId="9" fontId="101" fillId="0" borderId="20" xfId="171" applyNumberFormat="1" applyFont="1" applyFill="1" applyBorder="1" applyAlignment="1" applyProtection="1">
      <alignment horizontal="left" vertical="top" wrapText="1"/>
      <protection locked="0"/>
    </xf>
    <xf numFmtId="9" fontId="101" fillId="0" borderId="50" xfId="171" applyNumberFormat="1" applyFont="1" applyFill="1" applyBorder="1" applyAlignment="1" applyProtection="1">
      <alignment horizontal="left" vertical="top" wrapText="1"/>
      <protection locked="0"/>
    </xf>
    <xf numFmtId="9" fontId="101" fillId="0" borderId="17" xfId="171" applyNumberFormat="1" applyFont="1" applyFill="1" applyBorder="1" applyAlignment="1" applyProtection="1">
      <alignment horizontal="left" vertical="top" wrapText="1"/>
      <protection locked="0"/>
    </xf>
    <xf numFmtId="0" fontId="101" fillId="25" borderId="34" xfId="171" applyFont="1" applyFill="1" applyBorder="1" applyAlignment="1" applyProtection="1">
      <alignment horizontal="center"/>
    </xf>
    <xf numFmtId="0" fontId="101" fillId="25" borderId="15" xfId="171" applyFont="1" applyFill="1" applyBorder="1" applyAlignment="1" applyProtection="1">
      <alignment horizontal="center"/>
    </xf>
    <xf numFmtId="0" fontId="101" fillId="25" borderId="19" xfId="171" applyFont="1" applyFill="1" applyBorder="1" applyAlignment="1" applyProtection="1">
      <alignment horizontal="center"/>
    </xf>
    <xf numFmtId="9" fontId="110" fillId="24" borderId="43" xfId="171" applyNumberFormat="1" applyFont="1" applyFill="1" applyBorder="1" applyAlignment="1" applyProtection="1">
      <alignment horizontal="left" vertical="top" wrapText="1"/>
    </xf>
    <xf numFmtId="9" fontId="110" fillId="24" borderId="47" xfId="171" applyNumberFormat="1" applyFont="1" applyFill="1" applyBorder="1" applyAlignment="1" applyProtection="1">
      <alignment horizontal="left" vertical="top" wrapText="1"/>
    </xf>
    <xf numFmtId="9" fontId="110" fillId="24" borderId="48" xfId="171" applyNumberFormat="1" applyFont="1" applyFill="1" applyBorder="1" applyAlignment="1" applyProtection="1">
      <alignment horizontal="left" vertical="top" wrapText="1"/>
    </xf>
    <xf numFmtId="0" fontId="101" fillId="24" borderId="29" xfId="171" applyFont="1" applyFill="1" applyBorder="1" applyAlignment="1" applyProtection="1">
      <alignment horizontal="left"/>
    </xf>
    <xf numFmtId="0" fontId="101" fillId="24" borderId="24" xfId="171" applyFont="1" applyFill="1" applyBorder="1" applyAlignment="1" applyProtection="1">
      <alignment horizontal="left"/>
    </xf>
    <xf numFmtId="0" fontId="101" fillId="0" borderId="20" xfId="171" applyFont="1" applyFill="1" applyBorder="1" applyAlignment="1" applyProtection="1">
      <alignment horizontal="left" vertical="top" wrapText="1"/>
      <protection locked="0"/>
    </xf>
    <xf numFmtId="0" fontId="101" fillId="0" borderId="50" xfId="171" applyFont="1" applyFill="1" applyBorder="1" applyAlignment="1" applyProtection="1">
      <alignment horizontal="left" vertical="top" wrapText="1"/>
      <protection locked="0"/>
    </xf>
    <xf numFmtId="0" fontId="101" fillId="0" borderId="51" xfId="171" applyFont="1" applyFill="1" applyBorder="1" applyAlignment="1" applyProtection="1">
      <alignment horizontal="left" vertical="top" wrapText="1"/>
      <protection locked="0"/>
    </xf>
    <xf numFmtId="0" fontId="101" fillId="24" borderId="18" xfId="171" applyFont="1" applyFill="1" applyBorder="1" applyAlignment="1" applyProtection="1">
      <alignment horizontal="left" wrapText="1"/>
    </xf>
    <xf numFmtId="0" fontId="114" fillId="0" borderId="18" xfId="171" applyFont="1" applyBorder="1"/>
    <xf numFmtId="0" fontId="114" fillId="0" borderId="49" xfId="171" applyFont="1" applyBorder="1"/>
    <xf numFmtId="0" fontId="101" fillId="26" borderId="41" xfId="171" applyFont="1" applyFill="1" applyBorder="1" applyAlignment="1" applyProtection="1">
      <alignment horizontal="center" vertical="top" wrapText="1"/>
      <protection locked="0"/>
    </xf>
    <xf numFmtId="0" fontId="101" fillId="26" borderId="18" xfId="171" applyFont="1" applyFill="1" applyBorder="1" applyAlignment="1" applyProtection="1">
      <alignment horizontal="center" vertical="top" wrapText="1"/>
      <protection locked="0"/>
    </xf>
    <xf numFmtId="0" fontId="101" fillId="26" borderId="39" xfId="171" applyFont="1" applyFill="1" applyBorder="1" applyAlignment="1" applyProtection="1">
      <alignment horizontal="center" vertical="top" wrapText="1"/>
      <protection locked="0"/>
    </xf>
    <xf numFmtId="0" fontId="106" fillId="25" borderId="44" xfId="171" applyFont="1" applyFill="1" applyBorder="1" applyAlignment="1" applyProtection="1">
      <alignment vertical="top" wrapText="1"/>
    </xf>
    <xf numFmtId="0" fontId="106" fillId="25" borderId="45" xfId="171" applyFont="1" applyFill="1" applyBorder="1" applyAlignment="1" applyProtection="1">
      <alignment vertical="top" wrapText="1"/>
    </xf>
    <xf numFmtId="9" fontId="101" fillId="0" borderId="43" xfId="171" applyNumberFormat="1" applyFont="1" applyFill="1" applyBorder="1" applyAlignment="1" applyProtection="1">
      <alignment horizontal="center" vertical="center" wrapText="1"/>
      <protection locked="0"/>
    </xf>
    <xf numFmtId="9" fontId="101" fillId="0" borderId="52" xfId="171" applyNumberFormat="1" applyFont="1" applyFill="1" applyBorder="1" applyAlignment="1" applyProtection="1">
      <alignment horizontal="center" vertical="center" wrapText="1"/>
      <protection locked="0"/>
    </xf>
    <xf numFmtId="0" fontId="101" fillId="0" borderId="11" xfId="171" applyFont="1" applyFill="1" applyBorder="1" applyAlignment="1" applyProtection="1">
      <alignment horizontal="center" vertical="top" wrapText="1"/>
      <protection locked="0"/>
    </xf>
    <xf numFmtId="0" fontId="101" fillId="0" borderId="38" xfId="171" applyFont="1" applyFill="1" applyBorder="1" applyAlignment="1" applyProtection="1">
      <alignment horizontal="center" vertical="top" wrapText="1"/>
      <protection locked="0"/>
    </xf>
    <xf numFmtId="0" fontId="101" fillId="25" borderId="62" xfId="171" applyFont="1" applyFill="1" applyBorder="1" applyAlignment="1" applyProtection="1">
      <alignment horizontal="left" vertical="top" wrapText="1"/>
    </xf>
    <xf numFmtId="0" fontId="101" fillId="25" borderId="63" xfId="171" applyFont="1" applyFill="1" applyBorder="1" applyAlignment="1" applyProtection="1">
      <alignment horizontal="left" vertical="top" wrapText="1"/>
    </xf>
    <xf numFmtId="0" fontId="101" fillId="25" borderId="64" xfId="171" applyFont="1" applyFill="1" applyBorder="1" applyAlignment="1" applyProtection="1">
      <alignment horizontal="left" vertical="top" wrapText="1"/>
    </xf>
    <xf numFmtId="0" fontId="101" fillId="0" borderId="59" xfId="171" applyFont="1" applyFill="1" applyBorder="1" applyAlignment="1" applyProtection="1">
      <alignment horizontal="left" vertical="top" wrapText="1"/>
      <protection locked="0"/>
    </xf>
    <xf numFmtId="0" fontId="101" fillId="0" borderId="60" xfId="171" applyFont="1" applyFill="1" applyBorder="1" applyAlignment="1" applyProtection="1">
      <alignment horizontal="left" vertical="top" wrapText="1"/>
      <protection locked="0"/>
    </xf>
    <xf numFmtId="0" fontId="101" fillId="0" borderId="61" xfId="171" applyFont="1" applyFill="1" applyBorder="1" applyAlignment="1" applyProtection="1">
      <alignment horizontal="left" vertical="top" wrapText="1"/>
      <protection locked="0"/>
    </xf>
    <xf numFmtId="9" fontId="101" fillId="0" borderId="41" xfId="171" applyNumberFormat="1" applyFont="1" applyFill="1" applyBorder="1" applyAlignment="1" applyProtection="1">
      <alignment horizontal="center" vertical="top" wrapText="1"/>
      <protection locked="0"/>
    </xf>
    <xf numFmtId="9" fontId="101" fillId="0" borderId="39" xfId="171" applyNumberFormat="1" applyFont="1" applyFill="1" applyBorder="1" applyAlignment="1" applyProtection="1">
      <alignment horizontal="center" vertical="top" wrapText="1"/>
      <protection locked="0"/>
    </xf>
    <xf numFmtId="0" fontId="43" fillId="24" borderId="33" xfId="171" applyFont="1" applyFill="1" applyBorder="1" applyAlignment="1" applyProtection="1">
      <alignment horizontal="left" vertical="top" wrapText="1"/>
    </xf>
    <xf numFmtId="0" fontId="43" fillId="24" borderId="18" xfId="171" applyFont="1" applyFill="1" applyBorder="1" applyAlignment="1" applyProtection="1">
      <alignment horizontal="left" vertical="top" wrapText="1"/>
    </xf>
    <xf numFmtId="0" fontId="43" fillId="24" borderId="49" xfId="171" applyFont="1" applyFill="1" applyBorder="1" applyAlignment="1" applyProtection="1">
      <alignment horizontal="left" vertical="top" wrapText="1"/>
    </xf>
    <xf numFmtId="0" fontId="43" fillId="33" borderId="78" xfId="171" applyFont="1" applyFill="1" applyBorder="1" applyAlignment="1" applyProtection="1">
      <alignment horizontal="left" vertical="top" wrapText="1"/>
      <protection locked="0"/>
    </xf>
    <xf numFmtId="9" fontId="78" fillId="33" borderId="41" xfId="171" applyNumberFormat="1" applyFont="1" applyFill="1" applyBorder="1" applyAlignment="1" applyProtection="1">
      <alignment horizontal="center" vertical="top" wrapText="1"/>
      <protection locked="0"/>
    </xf>
    <xf numFmtId="9" fontId="78" fillId="33" borderId="39" xfId="171" applyNumberFormat="1" applyFont="1" applyFill="1" applyBorder="1" applyAlignment="1" applyProtection="1">
      <alignment horizontal="center" vertical="top" wrapText="1"/>
      <protection locked="0"/>
    </xf>
    <xf numFmtId="0" fontId="43" fillId="0" borderId="11" xfId="168" applyFont="1" applyFill="1" applyBorder="1" applyAlignment="1" applyProtection="1">
      <alignment horizontal="left" vertical="top" wrapText="1"/>
      <protection locked="0"/>
    </xf>
    <xf numFmtId="0" fontId="43" fillId="0" borderId="24" xfId="168" applyFont="1" applyFill="1" applyBorder="1" applyAlignment="1" applyProtection="1">
      <alignment horizontal="left" vertical="top" wrapText="1"/>
      <protection locked="0"/>
    </xf>
    <xf numFmtId="0" fontId="43" fillId="0" borderId="38" xfId="168" applyFont="1" applyFill="1" applyBorder="1" applyAlignment="1" applyProtection="1">
      <alignment horizontal="left" vertical="top" wrapText="1"/>
      <protection locked="0"/>
    </xf>
    <xf numFmtId="167" fontId="78" fillId="0" borderId="26" xfId="158" applyNumberFormat="1" applyFont="1" applyFill="1" applyBorder="1" applyAlignment="1" applyProtection="1">
      <alignment horizontal="left" vertical="top" wrapText="1"/>
      <protection locked="0"/>
    </xf>
    <xf numFmtId="167" fontId="78" fillId="0" borderId="19" xfId="158" applyNumberFormat="1" applyFont="1" applyFill="1" applyBorder="1" applyAlignment="1" applyProtection="1">
      <alignment horizontal="left" vertical="top" wrapText="1"/>
      <protection locked="0"/>
    </xf>
    <xf numFmtId="49" fontId="99" fillId="0" borderId="11" xfId="158" applyNumberFormat="1" applyFont="1" applyFill="1" applyBorder="1" applyAlignment="1" applyProtection="1">
      <alignment horizontal="left" vertical="top" wrapText="1"/>
      <protection locked="0"/>
    </xf>
    <xf numFmtId="49" fontId="99" fillId="0" borderId="38" xfId="158" applyNumberFormat="1" applyFont="1" applyFill="1" applyBorder="1" applyAlignment="1" applyProtection="1">
      <alignment horizontal="left" vertical="top" wrapText="1"/>
      <protection locked="0"/>
    </xf>
    <xf numFmtId="1" fontId="43" fillId="0" borderId="11" xfId="171" applyNumberFormat="1" applyFont="1" applyFill="1" applyBorder="1" applyAlignment="1" applyProtection="1">
      <alignment horizontal="left" vertical="top" wrapText="1"/>
      <protection locked="0"/>
    </xf>
    <xf numFmtId="1" fontId="43" fillId="0" borderId="38" xfId="171" applyNumberFormat="1" applyFont="1" applyFill="1" applyBorder="1" applyAlignment="1" applyProtection="1">
      <alignment horizontal="left" vertical="top" wrapText="1"/>
      <protection locked="0"/>
    </xf>
    <xf numFmtId="0" fontId="78" fillId="0" borderId="41" xfId="475" applyFont="1" applyFill="1" applyBorder="1" applyAlignment="1" applyProtection="1">
      <alignment horizontal="left" vertical="top" wrapText="1"/>
      <protection locked="0"/>
    </xf>
    <xf numFmtId="0" fontId="78" fillId="0" borderId="18" xfId="475" applyFont="1" applyFill="1" applyBorder="1" applyAlignment="1" applyProtection="1">
      <alignment horizontal="left" vertical="top" wrapText="1"/>
      <protection locked="0"/>
    </xf>
    <xf numFmtId="0" fontId="78" fillId="0" borderId="39" xfId="475" applyFont="1" applyFill="1" applyBorder="1" applyAlignment="1" applyProtection="1">
      <alignment horizontal="left" vertical="top" wrapText="1"/>
      <protection locked="0"/>
    </xf>
    <xf numFmtId="9" fontId="43" fillId="0" borderId="16" xfId="168" applyNumberFormat="1" applyFont="1" applyFill="1" applyBorder="1" applyAlignment="1" applyProtection="1">
      <alignment horizontal="center" vertical="center" wrapText="1"/>
      <protection locked="0"/>
    </xf>
    <xf numFmtId="0" fontId="43" fillId="0" borderId="41" xfId="168" applyFont="1" applyFill="1" applyBorder="1" applyAlignment="1" applyProtection="1">
      <alignment horizontal="left" vertical="top" wrapText="1"/>
      <protection locked="0"/>
    </xf>
    <xf numFmtId="0" fontId="43" fillId="0" borderId="18" xfId="168" applyFont="1" applyFill="1" applyBorder="1" applyAlignment="1" applyProtection="1">
      <alignment horizontal="left" vertical="top" wrapText="1"/>
      <protection locked="0"/>
    </xf>
    <xf numFmtId="0" fontId="43" fillId="0" borderId="39" xfId="168" applyFont="1" applyFill="1" applyBorder="1" applyAlignment="1" applyProtection="1">
      <alignment horizontal="left" vertical="top" wrapText="1"/>
      <protection locked="0"/>
    </xf>
    <xf numFmtId="0" fontId="78" fillId="32" borderId="24" xfId="171" applyFont="1" applyFill="1" applyBorder="1" applyAlignment="1" applyProtection="1">
      <alignment horizontal="left" vertical="top" wrapText="1"/>
    </xf>
    <xf numFmtId="0" fontId="78" fillId="32" borderId="21" xfId="171" applyFont="1" applyFill="1" applyBorder="1" applyAlignment="1" applyProtection="1">
      <alignment horizontal="left" vertical="top" wrapText="1"/>
    </xf>
    <xf numFmtId="0" fontId="42" fillId="26" borderId="0" xfId="168" applyFont="1" applyFill="1" applyBorder="1" applyAlignment="1" applyProtection="1">
      <alignment horizontal="left" vertical="top" wrapText="1"/>
      <protection locked="0"/>
    </xf>
    <xf numFmtId="0" fontId="78" fillId="32" borderId="18" xfId="171" applyFont="1" applyFill="1" applyBorder="1" applyAlignment="1" applyProtection="1">
      <alignment horizontal="left" vertical="top" wrapText="1"/>
    </xf>
    <xf numFmtId="0" fontId="78" fillId="32" borderId="49" xfId="171" applyFont="1" applyFill="1" applyBorder="1" applyAlignment="1" applyProtection="1">
      <alignment horizontal="left" vertical="top" wrapText="1"/>
    </xf>
    <xf numFmtId="165" fontId="78" fillId="0" borderId="11" xfId="52" applyNumberFormat="1" applyFont="1" applyFill="1" applyBorder="1" applyAlignment="1" applyProtection="1">
      <alignment horizontal="center" vertical="center" wrapText="1"/>
      <protection locked="0"/>
    </xf>
    <xf numFmtId="165" fontId="78" fillId="0" borderId="38" xfId="52" applyNumberFormat="1" applyFont="1" applyFill="1" applyBorder="1" applyAlignment="1" applyProtection="1">
      <alignment horizontal="center" vertical="center" wrapText="1"/>
      <protection locked="0"/>
    </xf>
    <xf numFmtId="165" fontId="78" fillId="0" borderId="11" xfId="158" applyNumberFormat="1" applyFont="1" applyFill="1" applyBorder="1" applyAlignment="1" applyProtection="1">
      <alignment horizontal="left" vertical="center" wrapText="1"/>
      <protection locked="0"/>
    </xf>
    <xf numFmtId="165" fontId="78" fillId="0" borderId="24" xfId="158" applyNumberFormat="1" applyFont="1" applyFill="1" applyBorder="1" applyAlignment="1" applyProtection="1">
      <alignment horizontal="left" vertical="center" wrapText="1"/>
      <protection locked="0"/>
    </xf>
    <xf numFmtId="165" fontId="78" fillId="0" borderId="38" xfId="158" applyNumberFormat="1" applyFont="1" applyFill="1" applyBorder="1" applyAlignment="1" applyProtection="1">
      <alignment horizontal="left" vertical="center" wrapText="1"/>
      <protection locked="0"/>
    </xf>
    <xf numFmtId="0" fontId="78" fillId="0" borderId="24" xfId="171" applyFont="1" applyFill="1" applyBorder="1" applyAlignment="1" applyProtection="1">
      <alignment horizontal="center" vertical="center" wrapText="1"/>
      <protection locked="0"/>
    </xf>
    <xf numFmtId="9" fontId="78" fillId="0" borderId="11" xfId="171" applyNumberFormat="1" applyFont="1" applyFill="1" applyBorder="1" applyAlignment="1" applyProtection="1">
      <alignment horizontal="center" vertical="center" wrapText="1"/>
      <protection locked="0"/>
    </xf>
    <xf numFmtId="9" fontId="78" fillId="0" borderId="24" xfId="171" applyNumberFormat="1" applyFont="1" applyFill="1" applyBorder="1" applyAlignment="1" applyProtection="1">
      <alignment horizontal="center" vertical="center" wrapText="1"/>
      <protection locked="0"/>
    </xf>
    <xf numFmtId="9" fontId="78" fillId="0" borderId="38" xfId="171" applyNumberFormat="1" applyFont="1" applyFill="1" applyBorder="1" applyAlignment="1" applyProtection="1">
      <alignment horizontal="center" vertical="center" wrapText="1"/>
      <protection locked="0"/>
    </xf>
    <xf numFmtId="0" fontId="43" fillId="0" borderId="11" xfId="171" applyFont="1" applyFill="1" applyBorder="1" applyAlignment="1" applyProtection="1">
      <alignment horizontal="center" vertical="center" wrapText="1"/>
      <protection locked="0"/>
    </xf>
    <xf numFmtId="0" fontId="43" fillId="0" borderId="24" xfId="171" applyFont="1" applyFill="1" applyBorder="1" applyAlignment="1" applyProtection="1">
      <alignment horizontal="center" vertical="center" wrapText="1"/>
      <protection locked="0"/>
    </xf>
    <xf numFmtId="0" fontId="43" fillId="0" borderId="38" xfId="171" applyFont="1" applyFill="1" applyBorder="1" applyAlignment="1" applyProtection="1">
      <alignment horizontal="center" vertical="center" wrapText="1"/>
      <protection locked="0"/>
    </xf>
    <xf numFmtId="0" fontId="75" fillId="30" borderId="59" xfId="171" applyFont="1" applyFill="1" applyBorder="1" applyAlignment="1" applyProtection="1">
      <alignment horizontal="left" vertical="top" wrapText="1"/>
    </xf>
    <xf numFmtId="0" fontId="75" fillId="30" borderId="60" xfId="171" applyFont="1" applyFill="1" applyBorder="1" applyAlignment="1" applyProtection="1">
      <alignment horizontal="left" vertical="top" wrapText="1"/>
    </xf>
  </cellXfs>
  <cellStyles count="2281">
    <cellStyle name="20% - Accent1" xfId="1" builtinId="30" customBuiltin="1"/>
    <cellStyle name="20% - Accent1 2" xfId="317"/>
    <cellStyle name="20% - Accent2" xfId="2" builtinId="34" customBuiltin="1"/>
    <cellStyle name="20% - Accent2 2" xfId="318"/>
    <cellStyle name="20% - Accent3" xfId="3" builtinId="38" customBuiltin="1"/>
    <cellStyle name="20% - Accent3 2" xfId="319"/>
    <cellStyle name="20% - Accent4" xfId="4" builtinId="42" customBuiltin="1"/>
    <cellStyle name="20% - Accent4 2" xfId="320"/>
    <cellStyle name="20% - Accent5" xfId="5" builtinId="46" customBuiltin="1"/>
    <cellStyle name="20% - Accent5 2" xfId="321"/>
    <cellStyle name="20% - Accent6" xfId="6" builtinId="50" customBuiltin="1"/>
    <cellStyle name="20% - Accent6 2" xfId="322"/>
    <cellStyle name="40% - Accent1" xfId="7" builtinId="31" customBuiltin="1"/>
    <cellStyle name="40% - Accent1 2" xfId="323"/>
    <cellStyle name="40% - Accent2" xfId="8" builtinId="35" customBuiltin="1"/>
    <cellStyle name="40% - Accent2 2" xfId="324"/>
    <cellStyle name="40% - Accent3" xfId="9" builtinId="39" customBuiltin="1"/>
    <cellStyle name="40% - Accent3 2" xfId="325"/>
    <cellStyle name="40% - Accent4" xfId="10" builtinId="43" customBuiltin="1"/>
    <cellStyle name="40% - Accent4 2" xfId="326"/>
    <cellStyle name="40% - Accent5" xfId="11" builtinId="47" customBuiltin="1"/>
    <cellStyle name="40% - Accent5 2" xfId="327"/>
    <cellStyle name="40% - Accent6" xfId="12" builtinId="51" customBuiltin="1"/>
    <cellStyle name="40% - Accent6 2" xfId="328"/>
    <cellStyle name="60% - Accent1" xfId="13" builtinId="32" customBuiltin="1"/>
    <cellStyle name="60% - Accent1 2" xfId="329"/>
    <cellStyle name="60% - Accent2" xfId="14" builtinId="36" customBuiltin="1"/>
    <cellStyle name="60% - Accent2 2" xfId="330"/>
    <cellStyle name="60% - Accent3" xfId="15" builtinId="40" customBuiltin="1"/>
    <cellStyle name="60% - Accent3 2" xfId="331"/>
    <cellStyle name="60% - Accent4" xfId="16" builtinId="44" customBuiltin="1"/>
    <cellStyle name="60% - Accent4 2" xfId="332"/>
    <cellStyle name="60% - Accent5" xfId="17" builtinId="48" customBuiltin="1"/>
    <cellStyle name="60% - Accent5 2" xfId="333"/>
    <cellStyle name="60% - Accent6" xfId="18" builtinId="52" customBuiltin="1"/>
    <cellStyle name="60% - Accent6 2" xfId="334"/>
    <cellStyle name="Accent1" xfId="19" builtinId="29" customBuiltin="1"/>
    <cellStyle name="Accent1 2" xfId="335"/>
    <cellStyle name="Accent2" xfId="20" builtinId="33" customBuiltin="1"/>
    <cellStyle name="Accent2 2" xfId="21"/>
    <cellStyle name="Accent2 3" xfId="336"/>
    <cellStyle name="Accent3" xfId="22" builtinId="37" customBuiltin="1"/>
    <cellStyle name="Accent3 2" xfId="337"/>
    <cellStyle name="Accent4" xfId="23" builtinId="41" customBuiltin="1"/>
    <cellStyle name="Accent4 2" xfId="338"/>
    <cellStyle name="Accent5" xfId="24" builtinId="45" customBuiltin="1"/>
    <cellStyle name="Accent5 2" xfId="339"/>
    <cellStyle name="Accent6" xfId="25" builtinId="49" customBuiltin="1"/>
    <cellStyle name="Accent6 2" xfId="340"/>
    <cellStyle name="Bad" xfId="26" builtinId="27" customBuiltin="1"/>
    <cellStyle name="Bad 2" xfId="341"/>
    <cellStyle name="Calculation" xfId="27" builtinId="22" customBuiltin="1"/>
    <cellStyle name="Calculation 2" xfId="342"/>
    <cellStyle name="Check Cell" xfId="28" builtinId="23" customBuiltin="1"/>
    <cellStyle name="Check Cell 2" xfId="343"/>
    <cellStyle name="Comma 10" xfId="29"/>
    <cellStyle name="Comma 11" xfId="30"/>
    <cellStyle name="Comma 12" xfId="31"/>
    <cellStyle name="Comma 12 10" xfId="359"/>
    <cellStyle name="Comma 12 10 2" xfId="439"/>
    <cellStyle name="Comma 12 10 2 2" xfId="595"/>
    <cellStyle name="Comma 12 10 2 2 2" xfId="1257"/>
    <cellStyle name="Comma 12 10 2 3" xfId="1258"/>
    <cellStyle name="Comma 12 10 3" xfId="596"/>
    <cellStyle name="Comma 12 10 3 2" xfId="1259"/>
    <cellStyle name="Comma 12 10 4" xfId="1043"/>
    <cellStyle name="Comma 12 10 4 2" xfId="2068"/>
    <cellStyle name="Comma 12 10 5" xfId="1852"/>
    <cellStyle name="Comma 12 11" xfId="252"/>
    <cellStyle name="Comma 12 11 2" xfId="597"/>
    <cellStyle name="Comma 12 11 2 2" xfId="1260"/>
    <cellStyle name="Comma 12 11 3" xfId="952"/>
    <cellStyle name="Comma 12 11 3 2" xfId="1261"/>
    <cellStyle name="Comma 12 11 4" xfId="1044"/>
    <cellStyle name="Comma 12 11 4 2" xfId="2069"/>
    <cellStyle name="Comma 12 11 5" xfId="1853"/>
    <cellStyle name="Comma 12 12" xfId="440"/>
    <cellStyle name="Comma 12 12 2" xfId="598"/>
    <cellStyle name="Comma 12 12 2 2" xfId="1262"/>
    <cellStyle name="Comma 12 12 3" xfId="1263"/>
    <cellStyle name="Comma 12 13" xfId="599"/>
    <cellStyle name="Comma 12 13 2" xfId="1264"/>
    <cellStyle name="Comma 12 14" xfId="1018"/>
    <cellStyle name="Comma 12 14 2" xfId="1265"/>
    <cellStyle name="Comma 12 15" xfId="1026"/>
    <cellStyle name="Comma 12 15 2" xfId="1266"/>
    <cellStyle name="Comma 12 16" xfId="1034"/>
    <cellStyle name="Comma 12 16 2" xfId="1267"/>
    <cellStyle name="Comma 12 17" xfId="1045"/>
    <cellStyle name="Comma 12 17 2" xfId="2070"/>
    <cellStyle name="Comma 12 18" xfId="1854"/>
    <cellStyle name="Comma 12 2" xfId="137"/>
    <cellStyle name="Comma 12 2 10" xfId="253"/>
    <cellStyle name="Comma 12 2 10 2" xfId="600"/>
    <cellStyle name="Comma 12 2 10 2 2" xfId="1268"/>
    <cellStyle name="Comma 12 2 10 3" xfId="953"/>
    <cellStyle name="Comma 12 2 10 3 2" xfId="1269"/>
    <cellStyle name="Comma 12 2 10 4" xfId="1046"/>
    <cellStyle name="Comma 12 2 10 4 2" xfId="2071"/>
    <cellStyle name="Comma 12 2 10 5" xfId="1855"/>
    <cellStyle name="Comma 12 2 11" xfId="441"/>
    <cellStyle name="Comma 12 2 11 2" xfId="601"/>
    <cellStyle name="Comma 12 2 11 2 2" xfId="1270"/>
    <cellStyle name="Comma 12 2 11 3" xfId="1271"/>
    <cellStyle name="Comma 12 2 12" xfId="602"/>
    <cellStyle name="Comma 12 2 12 2" xfId="1272"/>
    <cellStyle name="Comma 12 2 13" xfId="1022"/>
    <cellStyle name="Comma 12 2 13 2" xfId="1273"/>
    <cellStyle name="Comma 12 2 14" xfId="1030"/>
    <cellStyle name="Comma 12 2 14 2" xfId="1274"/>
    <cellStyle name="Comma 12 2 15" xfId="1038"/>
    <cellStyle name="Comma 12 2 15 2" xfId="1275"/>
    <cellStyle name="Comma 12 2 16" xfId="1047"/>
    <cellStyle name="Comma 12 2 16 2" xfId="2072"/>
    <cellStyle name="Comma 12 2 17" xfId="1856"/>
    <cellStyle name="Comma 12 2 2" xfId="198"/>
    <cellStyle name="Comma 12 2 2 2" xfId="223"/>
    <cellStyle name="Comma 12 2 2 2 2" xfId="255"/>
    <cellStyle name="Comma 12 2 2 2 2 2" xfId="603"/>
    <cellStyle name="Comma 12 2 2 2 2 2 2" xfId="1276"/>
    <cellStyle name="Comma 12 2 2 2 2 3" xfId="954"/>
    <cellStyle name="Comma 12 2 2 2 2 3 2" xfId="1277"/>
    <cellStyle name="Comma 12 2 2 2 2 4" xfId="1048"/>
    <cellStyle name="Comma 12 2 2 2 2 4 2" xfId="2073"/>
    <cellStyle name="Comma 12 2 2 2 2 5" xfId="1857"/>
    <cellStyle name="Comma 12 2 2 2 3" xfId="442"/>
    <cellStyle name="Comma 12 2 2 2 3 2" xfId="604"/>
    <cellStyle name="Comma 12 2 2 2 3 2 2" xfId="1278"/>
    <cellStyle name="Comma 12 2 2 2 3 3" xfId="1279"/>
    <cellStyle name="Comma 12 2 2 2 4" xfId="605"/>
    <cellStyle name="Comma 12 2 2 2 4 2" xfId="1280"/>
    <cellStyle name="Comma 12 2 2 2 5" xfId="1049"/>
    <cellStyle name="Comma 12 2 2 2 5 2" xfId="2074"/>
    <cellStyle name="Comma 12 2 2 2 6" xfId="1858"/>
    <cellStyle name="Comma 12 2 2 3" xfId="360"/>
    <cellStyle name="Comma 12 2 2 3 2" xfId="443"/>
    <cellStyle name="Comma 12 2 2 3 2 2" xfId="606"/>
    <cellStyle name="Comma 12 2 2 3 2 2 2" xfId="1281"/>
    <cellStyle name="Comma 12 2 2 3 2 3" xfId="1282"/>
    <cellStyle name="Comma 12 2 2 3 3" xfId="607"/>
    <cellStyle name="Comma 12 2 2 3 3 2" xfId="1283"/>
    <cellStyle name="Comma 12 2 2 3 4" xfId="1050"/>
    <cellStyle name="Comma 12 2 2 3 4 2" xfId="2075"/>
    <cellStyle name="Comma 12 2 2 3 5" xfId="1859"/>
    <cellStyle name="Comma 12 2 2 4" xfId="254"/>
    <cellStyle name="Comma 12 2 2 4 2" xfId="608"/>
    <cellStyle name="Comma 12 2 2 4 2 2" xfId="1284"/>
    <cellStyle name="Comma 12 2 2 4 3" xfId="955"/>
    <cellStyle name="Comma 12 2 2 4 3 2" xfId="1285"/>
    <cellStyle name="Comma 12 2 2 4 4" xfId="1051"/>
    <cellStyle name="Comma 12 2 2 4 4 2" xfId="2076"/>
    <cellStyle name="Comma 12 2 2 4 5" xfId="1860"/>
    <cellStyle name="Comma 12 2 2 5" xfId="444"/>
    <cellStyle name="Comma 12 2 2 5 2" xfId="609"/>
    <cellStyle name="Comma 12 2 2 5 2 2" xfId="1286"/>
    <cellStyle name="Comma 12 2 2 5 3" xfId="1287"/>
    <cellStyle name="Comma 12 2 2 6" xfId="610"/>
    <cellStyle name="Comma 12 2 2 6 2" xfId="1288"/>
    <cellStyle name="Comma 12 2 2 7" xfId="1052"/>
    <cellStyle name="Comma 12 2 2 7 2" xfId="2077"/>
    <cellStyle name="Comma 12 2 2 8" xfId="1861"/>
    <cellStyle name="Comma 12 2 3" xfId="206"/>
    <cellStyle name="Comma 12 2 3 2" xfId="218"/>
    <cellStyle name="Comma 12 2 3 2 2" xfId="257"/>
    <cellStyle name="Comma 12 2 3 2 2 2" xfId="611"/>
    <cellStyle name="Comma 12 2 3 2 2 2 2" xfId="1289"/>
    <cellStyle name="Comma 12 2 3 2 2 3" xfId="956"/>
    <cellStyle name="Comma 12 2 3 2 2 3 2" xfId="1290"/>
    <cellStyle name="Comma 12 2 3 2 2 4" xfId="1053"/>
    <cellStyle name="Comma 12 2 3 2 2 4 2" xfId="2078"/>
    <cellStyle name="Comma 12 2 3 2 2 5" xfId="1862"/>
    <cellStyle name="Comma 12 2 3 2 3" xfId="445"/>
    <cellStyle name="Comma 12 2 3 2 3 2" xfId="612"/>
    <cellStyle name="Comma 12 2 3 2 3 2 2" xfId="1291"/>
    <cellStyle name="Comma 12 2 3 2 3 3" xfId="1292"/>
    <cellStyle name="Comma 12 2 3 2 4" xfId="613"/>
    <cellStyle name="Comma 12 2 3 2 4 2" xfId="1293"/>
    <cellStyle name="Comma 12 2 3 2 5" xfId="1054"/>
    <cellStyle name="Comma 12 2 3 2 5 2" xfId="2079"/>
    <cellStyle name="Comma 12 2 3 2 6" xfId="1863"/>
    <cellStyle name="Comma 12 2 3 3" xfId="361"/>
    <cellStyle name="Comma 12 2 3 3 2" xfId="446"/>
    <cellStyle name="Comma 12 2 3 3 2 2" xfId="614"/>
    <cellStyle name="Comma 12 2 3 3 2 2 2" xfId="1294"/>
    <cellStyle name="Comma 12 2 3 3 2 3" xfId="1295"/>
    <cellStyle name="Comma 12 2 3 3 3" xfId="615"/>
    <cellStyle name="Comma 12 2 3 3 3 2" xfId="1296"/>
    <cellStyle name="Comma 12 2 3 3 4" xfId="1055"/>
    <cellStyle name="Comma 12 2 3 3 4 2" xfId="2080"/>
    <cellStyle name="Comma 12 2 3 3 5" xfId="1864"/>
    <cellStyle name="Comma 12 2 3 4" xfId="256"/>
    <cellStyle name="Comma 12 2 3 4 2" xfId="616"/>
    <cellStyle name="Comma 12 2 3 4 2 2" xfId="1297"/>
    <cellStyle name="Comma 12 2 3 4 3" xfId="957"/>
    <cellStyle name="Comma 12 2 3 4 3 2" xfId="1298"/>
    <cellStyle name="Comma 12 2 3 4 4" xfId="1056"/>
    <cellStyle name="Comma 12 2 3 4 4 2" xfId="2081"/>
    <cellStyle name="Comma 12 2 3 4 5" xfId="1865"/>
    <cellStyle name="Comma 12 2 3 5" xfId="447"/>
    <cellStyle name="Comma 12 2 3 5 2" xfId="617"/>
    <cellStyle name="Comma 12 2 3 5 2 2" xfId="1299"/>
    <cellStyle name="Comma 12 2 3 5 3" xfId="1300"/>
    <cellStyle name="Comma 12 2 3 6" xfId="618"/>
    <cellStyle name="Comma 12 2 3 6 2" xfId="1301"/>
    <cellStyle name="Comma 12 2 3 7" xfId="1057"/>
    <cellStyle name="Comma 12 2 3 7 2" xfId="2082"/>
    <cellStyle name="Comma 12 2 3 8" xfId="1866"/>
    <cellStyle name="Comma 12 2 4" xfId="224"/>
    <cellStyle name="Comma 12 2 4 2" xfId="362"/>
    <cellStyle name="Comma 12 2 4 2 2" xfId="448"/>
    <cellStyle name="Comma 12 2 4 2 2 2" xfId="619"/>
    <cellStyle name="Comma 12 2 4 2 2 2 2" xfId="1302"/>
    <cellStyle name="Comma 12 2 4 2 2 3" xfId="1303"/>
    <cellStyle name="Comma 12 2 4 2 3" xfId="620"/>
    <cellStyle name="Comma 12 2 4 2 3 2" xfId="1304"/>
    <cellStyle name="Comma 12 2 4 2 4" xfId="1058"/>
    <cellStyle name="Comma 12 2 4 2 4 2" xfId="2083"/>
    <cellStyle name="Comma 12 2 4 2 5" xfId="1867"/>
    <cellStyle name="Comma 12 2 4 3" xfId="258"/>
    <cellStyle name="Comma 12 2 4 3 2" xfId="621"/>
    <cellStyle name="Comma 12 2 4 3 2 2" xfId="1305"/>
    <cellStyle name="Comma 12 2 4 3 3" xfId="958"/>
    <cellStyle name="Comma 12 2 4 3 3 2" xfId="1306"/>
    <cellStyle name="Comma 12 2 4 3 4" xfId="1059"/>
    <cellStyle name="Comma 12 2 4 3 4 2" xfId="2084"/>
    <cellStyle name="Comma 12 2 4 3 5" xfId="1868"/>
    <cellStyle name="Comma 12 2 4 4" xfId="449"/>
    <cellStyle name="Comma 12 2 4 4 2" xfId="622"/>
    <cellStyle name="Comma 12 2 4 4 2 2" xfId="1307"/>
    <cellStyle name="Comma 12 2 4 4 3" xfId="1308"/>
    <cellStyle name="Comma 12 2 4 5" xfId="623"/>
    <cellStyle name="Comma 12 2 4 5 2" xfId="1309"/>
    <cellStyle name="Comma 12 2 4 6" xfId="1060"/>
    <cellStyle name="Comma 12 2 4 6 2" xfId="2085"/>
    <cellStyle name="Comma 12 2 4 7" xfId="1869"/>
    <cellStyle name="Comma 12 2 5" xfId="238"/>
    <cellStyle name="Comma 12 2 5 2" xfId="363"/>
    <cellStyle name="Comma 12 2 5 2 2" xfId="450"/>
    <cellStyle name="Comma 12 2 5 2 2 2" xfId="624"/>
    <cellStyle name="Comma 12 2 5 2 2 2 2" xfId="1310"/>
    <cellStyle name="Comma 12 2 5 2 2 3" xfId="1311"/>
    <cellStyle name="Comma 12 2 5 2 3" xfId="625"/>
    <cellStyle name="Comma 12 2 5 2 3 2" xfId="1312"/>
    <cellStyle name="Comma 12 2 5 2 4" xfId="1061"/>
    <cellStyle name="Comma 12 2 5 2 4 2" xfId="2086"/>
    <cellStyle name="Comma 12 2 5 2 5" xfId="1870"/>
    <cellStyle name="Comma 12 2 5 3" xfId="259"/>
    <cellStyle name="Comma 12 2 5 3 2" xfId="626"/>
    <cellStyle name="Comma 12 2 5 3 2 2" xfId="1313"/>
    <cellStyle name="Comma 12 2 5 3 3" xfId="959"/>
    <cellStyle name="Comma 12 2 5 3 3 2" xfId="1314"/>
    <cellStyle name="Comma 12 2 5 3 4" xfId="1062"/>
    <cellStyle name="Comma 12 2 5 3 4 2" xfId="2087"/>
    <cellStyle name="Comma 12 2 5 3 5" xfId="1871"/>
    <cellStyle name="Comma 12 2 5 4" xfId="451"/>
    <cellStyle name="Comma 12 2 5 4 2" xfId="627"/>
    <cellStyle name="Comma 12 2 5 4 2 2" xfId="1315"/>
    <cellStyle name="Comma 12 2 5 4 3" xfId="1316"/>
    <cellStyle name="Comma 12 2 5 5" xfId="628"/>
    <cellStyle name="Comma 12 2 5 5 2" xfId="1317"/>
    <cellStyle name="Comma 12 2 5 6" xfId="1063"/>
    <cellStyle name="Comma 12 2 5 6 2" xfId="2088"/>
    <cellStyle name="Comma 12 2 5 7" xfId="1872"/>
    <cellStyle name="Comma 12 2 6" xfId="247"/>
    <cellStyle name="Comma 12 2 6 2" xfId="364"/>
    <cellStyle name="Comma 12 2 6 2 2" xfId="452"/>
    <cellStyle name="Comma 12 2 6 2 2 2" xfId="629"/>
    <cellStyle name="Comma 12 2 6 2 2 2 2" xfId="1318"/>
    <cellStyle name="Comma 12 2 6 2 2 3" xfId="1319"/>
    <cellStyle name="Comma 12 2 6 2 3" xfId="630"/>
    <cellStyle name="Comma 12 2 6 2 3 2" xfId="1320"/>
    <cellStyle name="Comma 12 2 6 2 4" xfId="1064"/>
    <cellStyle name="Comma 12 2 6 2 4 2" xfId="2089"/>
    <cellStyle name="Comma 12 2 6 2 5" xfId="1873"/>
    <cellStyle name="Comma 12 2 6 3" xfId="260"/>
    <cellStyle name="Comma 12 2 6 3 2" xfId="631"/>
    <cellStyle name="Comma 12 2 6 3 2 2" xfId="1321"/>
    <cellStyle name="Comma 12 2 6 3 3" xfId="960"/>
    <cellStyle name="Comma 12 2 6 3 3 2" xfId="1322"/>
    <cellStyle name="Comma 12 2 6 3 4" xfId="1065"/>
    <cellStyle name="Comma 12 2 6 3 4 2" xfId="2090"/>
    <cellStyle name="Comma 12 2 6 3 5" xfId="1874"/>
    <cellStyle name="Comma 12 2 6 4" xfId="453"/>
    <cellStyle name="Comma 12 2 6 4 2" xfId="632"/>
    <cellStyle name="Comma 12 2 6 4 2 2" xfId="1323"/>
    <cellStyle name="Comma 12 2 6 4 3" xfId="1324"/>
    <cellStyle name="Comma 12 2 6 5" xfId="633"/>
    <cellStyle name="Comma 12 2 6 5 2" xfId="1325"/>
    <cellStyle name="Comma 12 2 6 6" xfId="1066"/>
    <cellStyle name="Comma 12 2 6 6 2" xfId="2091"/>
    <cellStyle name="Comma 12 2 6 7" xfId="1875"/>
    <cellStyle name="Comma 12 2 7" xfId="365"/>
    <cellStyle name="Comma 12 2 7 2" xfId="366"/>
    <cellStyle name="Comma 12 2 7 2 2" xfId="454"/>
    <cellStyle name="Comma 12 2 7 2 2 2" xfId="634"/>
    <cellStyle name="Comma 12 2 7 2 2 2 2" xfId="1326"/>
    <cellStyle name="Comma 12 2 7 2 2 3" xfId="1327"/>
    <cellStyle name="Comma 12 2 7 2 3" xfId="635"/>
    <cellStyle name="Comma 12 2 7 2 3 2" xfId="1328"/>
    <cellStyle name="Comma 12 2 7 2 4" xfId="1067"/>
    <cellStyle name="Comma 12 2 7 2 4 2" xfId="2092"/>
    <cellStyle name="Comma 12 2 7 2 5" xfId="1876"/>
    <cellStyle name="Comma 12 2 7 3" xfId="455"/>
    <cellStyle name="Comma 12 2 7 3 2" xfId="636"/>
    <cellStyle name="Comma 12 2 7 3 2 2" xfId="1329"/>
    <cellStyle name="Comma 12 2 7 3 3" xfId="1330"/>
    <cellStyle name="Comma 12 2 7 4" xfId="637"/>
    <cellStyle name="Comma 12 2 7 4 2" xfId="1331"/>
    <cellStyle name="Comma 12 2 7 5" xfId="1068"/>
    <cellStyle name="Comma 12 2 7 5 2" xfId="2093"/>
    <cellStyle name="Comma 12 2 7 6" xfId="1877"/>
    <cellStyle name="Comma 12 2 8" xfId="367"/>
    <cellStyle name="Comma 12 2 8 2" xfId="368"/>
    <cellStyle name="Comma 12 2 8 2 2" xfId="456"/>
    <cellStyle name="Comma 12 2 8 2 2 2" xfId="638"/>
    <cellStyle name="Comma 12 2 8 2 2 2 2" xfId="1332"/>
    <cellStyle name="Comma 12 2 8 2 2 3" xfId="1333"/>
    <cellStyle name="Comma 12 2 8 2 3" xfId="639"/>
    <cellStyle name="Comma 12 2 8 2 3 2" xfId="1334"/>
    <cellStyle name="Comma 12 2 8 2 4" xfId="1069"/>
    <cellStyle name="Comma 12 2 8 2 4 2" xfId="2094"/>
    <cellStyle name="Comma 12 2 8 2 5" xfId="1878"/>
    <cellStyle name="Comma 12 2 8 3" xfId="457"/>
    <cellStyle name="Comma 12 2 8 3 2" xfId="640"/>
    <cellStyle name="Comma 12 2 8 3 2 2" xfId="1335"/>
    <cellStyle name="Comma 12 2 8 3 3" xfId="1336"/>
    <cellStyle name="Comma 12 2 8 4" xfId="641"/>
    <cellStyle name="Comma 12 2 8 4 2" xfId="1337"/>
    <cellStyle name="Comma 12 2 8 5" xfId="1070"/>
    <cellStyle name="Comma 12 2 8 5 2" xfId="2095"/>
    <cellStyle name="Comma 12 2 8 6" xfId="1879"/>
    <cellStyle name="Comma 12 2 9" xfId="369"/>
    <cellStyle name="Comma 12 2 9 2" xfId="458"/>
    <cellStyle name="Comma 12 2 9 2 2" xfId="642"/>
    <cellStyle name="Comma 12 2 9 2 2 2" xfId="1338"/>
    <cellStyle name="Comma 12 2 9 2 3" xfId="1339"/>
    <cellStyle name="Comma 12 2 9 3" xfId="643"/>
    <cellStyle name="Comma 12 2 9 3 2" xfId="1340"/>
    <cellStyle name="Comma 12 2 9 4" xfId="1071"/>
    <cellStyle name="Comma 12 2 9 4 2" xfId="2096"/>
    <cellStyle name="Comma 12 2 9 5" xfId="1880"/>
    <cellStyle name="Comma 12 3" xfId="144"/>
    <cellStyle name="Comma 12 3 2" xfId="217"/>
    <cellStyle name="Comma 12 3 2 2" xfId="262"/>
    <cellStyle name="Comma 12 3 2 2 2" xfId="644"/>
    <cellStyle name="Comma 12 3 2 2 2 2" xfId="1341"/>
    <cellStyle name="Comma 12 3 2 2 3" xfId="961"/>
    <cellStyle name="Comma 12 3 2 2 3 2" xfId="1342"/>
    <cellStyle name="Comma 12 3 2 2 4" xfId="1072"/>
    <cellStyle name="Comma 12 3 2 2 4 2" xfId="2097"/>
    <cellStyle name="Comma 12 3 2 2 5" xfId="1881"/>
    <cellStyle name="Comma 12 3 2 3" xfId="459"/>
    <cellStyle name="Comma 12 3 2 3 2" xfId="645"/>
    <cellStyle name="Comma 12 3 2 3 2 2" xfId="1343"/>
    <cellStyle name="Comma 12 3 2 3 3" xfId="1344"/>
    <cellStyle name="Comma 12 3 2 4" xfId="646"/>
    <cellStyle name="Comma 12 3 2 4 2" xfId="1345"/>
    <cellStyle name="Comma 12 3 2 5" xfId="1073"/>
    <cellStyle name="Comma 12 3 2 5 2" xfId="2098"/>
    <cellStyle name="Comma 12 3 2 6" xfId="1882"/>
    <cellStyle name="Comma 12 3 3" xfId="370"/>
    <cellStyle name="Comma 12 3 3 2" xfId="460"/>
    <cellStyle name="Comma 12 3 3 2 2" xfId="647"/>
    <cellStyle name="Comma 12 3 3 2 2 2" xfId="1346"/>
    <cellStyle name="Comma 12 3 3 2 3" xfId="1347"/>
    <cellStyle name="Comma 12 3 3 3" xfId="648"/>
    <cellStyle name="Comma 12 3 3 3 2" xfId="1348"/>
    <cellStyle name="Comma 12 3 3 4" xfId="1074"/>
    <cellStyle name="Comma 12 3 3 4 2" xfId="2099"/>
    <cellStyle name="Comma 12 3 3 5" xfId="1883"/>
    <cellStyle name="Comma 12 3 4" xfId="261"/>
    <cellStyle name="Comma 12 3 4 2" xfId="649"/>
    <cellStyle name="Comma 12 3 4 2 2" xfId="1349"/>
    <cellStyle name="Comma 12 3 4 3" xfId="962"/>
    <cellStyle name="Comma 12 3 4 3 2" xfId="1350"/>
    <cellStyle name="Comma 12 3 4 4" xfId="1075"/>
    <cellStyle name="Comma 12 3 4 4 2" xfId="2100"/>
    <cellStyle name="Comma 12 3 4 5" xfId="1884"/>
    <cellStyle name="Comma 12 3 5" xfId="461"/>
    <cellStyle name="Comma 12 3 5 2" xfId="650"/>
    <cellStyle name="Comma 12 3 5 2 2" xfId="1351"/>
    <cellStyle name="Comma 12 3 5 3" xfId="1352"/>
    <cellStyle name="Comma 12 3 6" xfId="651"/>
    <cellStyle name="Comma 12 3 6 2" xfId="1353"/>
    <cellStyle name="Comma 12 3 7" xfId="1076"/>
    <cellStyle name="Comma 12 3 7 2" xfId="2101"/>
    <cellStyle name="Comma 12 3 8" xfId="1885"/>
    <cellStyle name="Comma 12 4" xfId="202"/>
    <cellStyle name="Comma 12 4 2" xfId="210"/>
    <cellStyle name="Comma 12 4 2 2" xfId="264"/>
    <cellStyle name="Comma 12 4 2 2 2" xfId="652"/>
    <cellStyle name="Comma 12 4 2 2 2 2" xfId="1354"/>
    <cellStyle name="Comma 12 4 2 2 3" xfId="963"/>
    <cellStyle name="Comma 12 4 2 2 3 2" xfId="1355"/>
    <cellStyle name="Comma 12 4 2 2 4" xfId="1077"/>
    <cellStyle name="Comma 12 4 2 2 4 2" xfId="2102"/>
    <cellStyle name="Comma 12 4 2 2 5" xfId="1886"/>
    <cellStyle name="Comma 12 4 2 3" xfId="462"/>
    <cellStyle name="Comma 12 4 2 3 2" xfId="653"/>
    <cellStyle name="Comma 12 4 2 3 2 2" xfId="1356"/>
    <cellStyle name="Comma 12 4 2 3 3" xfId="1357"/>
    <cellStyle name="Comma 12 4 2 4" xfId="654"/>
    <cellStyle name="Comma 12 4 2 4 2" xfId="1358"/>
    <cellStyle name="Comma 12 4 2 5" xfId="1078"/>
    <cellStyle name="Comma 12 4 2 5 2" xfId="2103"/>
    <cellStyle name="Comma 12 4 2 6" xfId="1887"/>
    <cellStyle name="Comma 12 4 3" xfId="371"/>
    <cellStyle name="Comma 12 4 3 2" xfId="463"/>
    <cellStyle name="Comma 12 4 3 2 2" xfId="655"/>
    <cellStyle name="Comma 12 4 3 2 2 2" xfId="1359"/>
    <cellStyle name="Comma 12 4 3 2 3" xfId="1360"/>
    <cellStyle name="Comma 12 4 3 3" xfId="656"/>
    <cellStyle name="Comma 12 4 3 3 2" xfId="1361"/>
    <cellStyle name="Comma 12 4 3 4" xfId="1079"/>
    <cellStyle name="Comma 12 4 3 4 2" xfId="2104"/>
    <cellStyle name="Comma 12 4 3 5" xfId="1888"/>
    <cellStyle name="Comma 12 4 4" xfId="263"/>
    <cellStyle name="Comma 12 4 4 2" xfId="657"/>
    <cellStyle name="Comma 12 4 4 2 2" xfId="1362"/>
    <cellStyle name="Comma 12 4 4 3" xfId="964"/>
    <cellStyle name="Comma 12 4 4 3 2" xfId="1363"/>
    <cellStyle name="Comma 12 4 4 4" xfId="1080"/>
    <cellStyle name="Comma 12 4 4 4 2" xfId="2105"/>
    <cellStyle name="Comma 12 4 4 5" xfId="1889"/>
    <cellStyle name="Comma 12 4 5" xfId="464"/>
    <cellStyle name="Comma 12 4 5 2" xfId="658"/>
    <cellStyle name="Comma 12 4 5 2 2" xfId="1364"/>
    <cellStyle name="Comma 12 4 5 3" xfId="1365"/>
    <cellStyle name="Comma 12 4 6" xfId="659"/>
    <cellStyle name="Comma 12 4 6 2" xfId="1366"/>
    <cellStyle name="Comma 12 4 7" xfId="1081"/>
    <cellStyle name="Comma 12 4 7 2" xfId="2106"/>
    <cellStyle name="Comma 12 4 8" xfId="1890"/>
    <cellStyle name="Comma 12 5" xfId="213"/>
    <cellStyle name="Comma 12 5 2" xfId="372"/>
    <cellStyle name="Comma 12 5 2 2" xfId="465"/>
    <cellStyle name="Comma 12 5 2 2 2" xfId="660"/>
    <cellStyle name="Comma 12 5 2 2 2 2" xfId="1367"/>
    <cellStyle name="Comma 12 5 2 2 3" xfId="1368"/>
    <cellStyle name="Comma 12 5 2 3" xfId="661"/>
    <cellStyle name="Comma 12 5 2 3 2" xfId="1369"/>
    <cellStyle name="Comma 12 5 2 4" xfId="1082"/>
    <cellStyle name="Comma 12 5 2 4 2" xfId="2107"/>
    <cellStyle name="Comma 12 5 2 5" xfId="1891"/>
    <cellStyle name="Comma 12 5 3" xfId="265"/>
    <cellStyle name="Comma 12 5 3 2" xfId="662"/>
    <cellStyle name="Comma 12 5 3 2 2" xfId="1370"/>
    <cellStyle name="Comma 12 5 3 3" xfId="965"/>
    <cellStyle name="Comma 12 5 3 3 2" xfId="1371"/>
    <cellStyle name="Comma 12 5 3 4" xfId="1083"/>
    <cellStyle name="Comma 12 5 3 4 2" xfId="2108"/>
    <cellStyle name="Comma 12 5 3 5" xfId="1892"/>
    <cellStyle name="Comma 12 5 4" xfId="466"/>
    <cellStyle name="Comma 12 5 4 2" xfId="663"/>
    <cellStyle name="Comma 12 5 4 2 2" xfId="1372"/>
    <cellStyle name="Comma 12 5 4 3" xfId="1373"/>
    <cellStyle name="Comma 12 5 5" xfId="664"/>
    <cellStyle name="Comma 12 5 5 2" xfId="1374"/>
    <cellStyle name="Comma 12 5 6" xfId="1084"/>
    <cellStyle name="Comma 12 5 6 2" xfId="2109"/>
    <cellStyle name="Comma 12 5 7" xfId="1893"/>
    <cellStyle name="Comma 12 6" xfId="234"/>
    <cellStyle name="Comma 12 6 2" xfId="373"/>
    <cellStyle name="Comma 12 6 2 2" xfId="467"/>
    <cellStyle name="Comma 12 6 2 2 2" xfId="665"/>
    <cellStyle name="Comma 12 6 2 2 2 2" xfId="1375"/>
    <cellStyle name="Comma 12 6 2 2 3" xfId="1376"/>
    <cellStyle name="Comma 12 6 2 3" xfId="666"/>
    <cellStyle name="Comma 12 6 2 3 2" xfId="1377"/>
    <cellStyle name="Comma 12 6 2 4" xfId="1085"/>
    <cellStyle name="Comma 12 6 2 4 2" xfId="2110"/>
    <cellStyle name="Comma 12 6 2 5" xfId="1894"/>
    <cellStyle name="Comma 12 6 3" xfId="266"/>
    <cellStyle name="Comma 12 6 3 2" xfId="667"/>
    <cellStyle name="Comma 12 6 3 2 2" xfId="1378"/>
    <cellStyle name="Comma 12 6 3 3" xfId="966"/>
    <cellStyle name="Comma 12 6 3 3 2" xfId="1379"/>
    <cellStyle name="Comma 12 6 3 4" xfId="1086"/>
    <cellStyle name="Comma 12 6 3 4 2" xfId="2111"/>
    <cellStyle name="Comma 12 6 3 5" xfId="1895"/>
    <cellStyle name="Comma 12 6 4" xfId="468"/>
    <cellStyle name="Comma 12 6 4 2" xfId="668"/>
    <cellStyle name="Comma 12 6 4 2 2" xfId="1380"/>
    <cellStyle name="Comma 12 6 4 3" xfId="1381"/>
    <cellStyle name="Comma 12 6 5" xfId="669"/>
    <cellStyle name="Comma 12 6 5 2" xfId="1382"/>
    <cellStyle name="Comma 12 6 6" xfId="1087"/>
    <cellStyle name="Comma 12 6 6 2" xfId="2112"/>
    <cellStyle name="Comma 12 6 7" xfId="1896"/>
    <cellStyle name="Comma 12 7" xfId="243"/>
    <cellStyle name="Comma 12 7 2" xfId="374"/>
    <cellStyle name="Comma 12 7 2 2" xfId="469"/>
    <cellStyle name="Comma 12 7 2 2 2" xfId="670"/>
    <cellStyle name="Comma 12 7 2 2 2 2" xfId="1383"/>
    <cellStyle name="Comma 12 7 2 2 3" xfId="1384"/>
    <cellStyle name="Comma 12 7 2 3" xfId="671"/>
    <cellStyle name="Comma 12 7 2 3 2" xfId="1385"/>
    <cellStyle name="Comma 12 7 2 4" xfId="1088"/>
    <cellStyle name="Comma 12 7 2 4 2" xfId="2113"/>
    <cellStyle name="Comma 12 7 2 5" xfId="1897"/>
    <cellStyle name="Comma 12 7 3" xfId="267"/>
    <cellStyle name="Comma 12 7 3 2" xfId="672"/>
    <cellStyle name="Comma 12 7 3 2 2" xfId="1386"/>
    <cellStyle name="Comma 12 7 3 3" xfId="967"/>
    <cellStyle name="Comma 12 7 3 3 2" xfId="1387"/>
    <cellStyle name="Comma 12 7 3 4" xfId="1089"/>
    <cellStyle name="Comma 12 7 3 4 2" xfId="2114"/>
    <cellStyle name="Comma 12 7 3 5" xfId="1898"/>
    <cellStyle name="Comma 12 7 4" xfId="470"/>
    <cellStyle name="Comma 12 7 4 2" xfId="673"/>
    <cellStyle name="Comma 12 7 4 2 2" xfId="1388"/>
    <cellStyle name="Comma 12 7 4 3" xfId="1389"/>
    <cellStyle name="Comma 12 7 5" xfId="674"/>
    <cellStyle name="Comma 12 7 5 2" xfId="1390"/>
    <cellStyle name="Comma 12 7 6" xfId="1090"/>
    <cellStyle name="Comma 12 7 6 2" xfId="2115"/>
    <cellStyle name="Comma 12 7 7" xfId="1899"/>
    <cellStyle name="Comma 12 8" xfId="375"/>
    <cellStyle name="Comma 12 8 2" xfId="376"/>
    <cellStyle name="Comma 12 8 2 2" xfId="471"/>
    <cellStyle name="Comma 12 8 2 2 2" xfId="675"/>
    <cellStyle name="Comma 12 8 2 2 2 2" xfId="1391"/>
    <cellStyle name="Comma 12 8 2 2 3" xfId="1392"/>
    <cellStyle name="Comma 12 8 2 3" xfId="676"/>
    <cellStyle name="Comma 12 8 2 3 2" xfId="1393"/>
    <cellStyle name="Comma 12 8 2 4" xfId="1091"/>
    <cellStyle name="Comma 12 8 2 4 2" xfId="2116"/>
    <cellStyle name="Comma 12 8 2 5" xfId="1900"/>
    <cellStyle name="Comma 12 8 3" xfId="472"/>
    <cellStyle name="Comma 12 8 3 2" xfId="677"/>
    <cellStyle name="Comma 12 8 3 2 2" xfId="1394"/>
    <cellStyle name="Comma 12 8 3 3" xfId="1395"/>
    <cellStyle name="Comma 12 8 4" xfId="678"/>
    <cellStyle name="Comma 12 8 4 2" xfId="1396"/>
    <cellStyle name="Comma 12 8 5" xfId="1092"/>
    <cellStyle name="Comma 12 8 5 2" xfId="2117"/>
    <cellStyle name="Comma 12 8 6" xfId="1901"/>
    <cellStyle name="Comma 12 9" xfId="377"/>
    <cellStyle name="Comma 12 9 2" xfId="378"/>
    <cellStyle name="Comma 12 9 2 2" xfId="473"/>
    <cellStyle name="Comma 12 9 2 2 2" xfId="679"/>
    <cellStyle name="Comma 12 9 2 2 2 2" xfId="1397"/>
    <cellStyle name="Comma 12 9 2 2 3" xfId="1398"/>
    <cellStyle name="Comma 12 9 2 3" xfId="680"/>
    <cellStyle name="Comma 12 9 2 3 2" xfId="1399"/>
    <cellStyle name="Comma 12 9 2 4" xfId="1093"/>
    <cellStyle name="Comma 12 9 2 4 2" xfId="2118"/>
    <cellStyle name="Comma 12 9 2 5" xfId="1902"/>
    <cellStyle name="Comma 12 9 3" xfId="474"/>
    <cellStyle name="Comma 12 9 3 2" xfId="681"/>
    <cellStyle name="Comma 12 9 3 2 2" xfId="1400"/>
    <cellStyle name="Comma 12 9 3 3" xfId="1401"/>
    <cellStyle name="Comma 12 9 4" xfId="682"/>
    <cellStyle name="Comma 12 9 4 2" xfId="1402"/>
    <cellStyle name="Comma 12 9 5" xfId="1094"/>
    <cellStyle name="Comma 12 9 5 2" xfId="2119"/>
    <cellStyle name="Comma 12 9 6" xfId="1903"/>
    <cellStyle name="Comma 13" xfId="32"/>
    <cellStyle name="Comma 14" xfId="33"/>
    <cellStyle name="Comma 14 2" xfId="145"/>
    <cellStyle name="Comma 2" xfId="34"/>
    <cellStyle name="Comma 2 2" xfId="35"/>
    <cellStyle name="Comma 2 2 2" xfId="146"/>
    <cellStyle name="Comma 3" xfId="36"/>
    <cellStyle name="Comma 3 2" xfId="37"/>
    <cellStyle name="Comma 3 3" xfId="38"/>
    <cellStyle name="Comma 4" xfId="39"/>
    <cellStyle name="Comma 4 2" xfId="40"/>
    <cellStyle name="Comma 4 3" xfId="41"/>
    <cellStyle name="Comma 5" xfId="42"/>
    <cellStyle name="Comma 5 2" xfId="43"/>
    <cellStyle name="Comma 5 2 2" xfId="147"/>
    <cellStyle name="Comma 5 3" xfId="44"/>
    <cellStyle name="Comma 5 3 2" xfId="148"/>
    <cellStyle name="Comma 6" xfId="45"/>
    <cellStyle name="Comma 6 2" xfId="46"/>
    <cellStyle name="Comma 6 2 2" xfId="150"/>
    <cellStyle name="Comma 6 3" xfId="47"/>
    <cellStyle name="Comma 6 3 2" xfId="151"/>
    <cellStyle name="Comma 6 4" xfId="149"/>
    <cellStyle name="Comma 7" xfId="48"/>
    <cellStyle name="Comma 7 2" xfId="152"/>
    <cellStyle name="Comma 8" xfId="49"/>
    <cellStyle name="Comma 8 2" xfId="50"/>
    <cellStyle name="Comma 8 2 2" xfId="154"/>
    <cellStyle name="Comma 8 3" xfId="153"/>
    <cellStyle name="Comma 9" xfId="51"/>
    <cellStyle name="Currency" xfId="52" builtinId="4"/>
    <cellStyle name="Currency 10" xfId="2063"/>
    <cellStyle name="Currency 2" xfId="53"/>
    <cellStyle name="Currency 2 2" xfId="54"/>
    <cellStyle name="Currency 2 2 2" xfId="55"/>
    <cellStyle name="Currency 2 2 2 2" xfId="56"/>
    <cellStyle name="Currency 2 2 2 2 2" xfId="158"/>
    <cellStyle name="Currency 2 2 2 3" xfId="157"/>
    <cellStyle name="Currency 2 2 3" xfId="156"/>
    <cellStyle name="Currency 2 3" xfId="155"/>
    <cellStyle name="Currency 3" xfId="57"/>
    <cellStyle name="Currency 3 2" xfId="58"/>
    <cellStyle name="Currency 3 2 2" xfId="160"/>
    <cellStyle name="Currency 3 3" xfId="159"/>
    <cellStyle name="Currency 4" xfId="59"/>
    <cellStyle name="Currency 4 2" xfId="60"/>
    <cellStyle name="Currency 4 2 2" xfId="162"/>
    <cellStyle name="Currency 4 3" xfId="61"/>
    <cellStyle name="Currency 4 3 2" xfId="163"/>
    <cellStyle name="Currency 4 4" xfId="161"/>
    <cellStyle name="Currency 5" xfId="62"/>
    <cellStyle name="Currency 5 2" xfId="63"/>
    <cellStyle name="Currency 5 2 2" xfId="164"/>
    <cellStyle name="Currency 5 3" xfId="64"/>
    <cellStyle name="Currency 5 3 2" xfId="138"/>
    <cellStyle name="Currency 6" xfId="65"/>
    <cellStyle name="Currency 6 2" xfId="165"/>
    <cellStyle name="Currency 7" xfId="66"/>
    <cellStyle name="Currency 7 2" xfId="67"/>
    <cellStyle name="Currency 7 2 2" xfId="167"/>
    <cellStyle name="Currency 7 3" xfId="166"/>
    <cellStyle name="Currency 8" xfId="68"/>
    <cellStyle name="Currency 8 2" xfId="139"/>
    <cellStyle name="Currency 9" xfId="589"/>
    <cellStyle name="Currency 9 2" xfId="1403"/>
    <cellStyle name="Explanatory Text" xfId="69" builtinId="53" customBuiltin="1"/>
    <cellStyle name="Explanatory Text 2" xfId="344"/>
    <cellStyle name="Good" xfId="70" builtinId="26" customBuiltin="1"/>
    <cellStyle name="Good 2" xfId="345"/>
    <cellStyle name="Heading 1" xfId="71" builtinId="16" customBuiltin="1"/>
    <cellStyle name="Heading 1 2" xfId="72"/>
    <cellStyle name="Heading 1 3" xfId="73"/>
    <cellStyle name="Heading 1 4" xfId="346"/>
    <cellStyle name="Heading 2" xfId="74" builtinId="17" customBuiltin="1"/>
    <cellStyle name="Heading 2 2" xfId="75"/>
    <cellStyle name="Heading 2 3" xfId="347"/>
    <cellStyle name="Heading 3" xfId="76" builtinId="18" customBuiltin="1"/>
    <cellStyle name="Heading 3 2" xfId="77"/>
    <cellStyle name="Heading 3 3" xfId="348"/>
    <cellStyle name="Heading 4" xfId="78" builtinId="19" customBuiltin="1"/>
    <cellStyle name="Heading 4 2" xfId="79"/>
    <cellStyle name="Heading 4 3" xfId="349"/>
    <cellStyle name="Hyperlink" xfId="80" builtinId="8"/>
    <cellStyle name="Hyperlink 2" xfId="81"/>
    <cellStyle name="Hyperlink 2 2" xfId="590"/>
    <cellStyle name="Hyperlink 2 3" xfId="591"/>
    <cellStyle name="Hyperlink 3" xfId="82"/>
    <cellStyle name="Hyperlink 4" xfId="83"/>
    <cellStyle name="Hyperlink 5" xfId="592"/>
    <cellStyle name="Hyperlink 6" xfId="593"/>
    <cellStyle name="Input" xfId="84" builtinId="20" customBuiltin="1"/>
    <cellStyle name="Input 2" xfId="350"/>
    <cellStyle name="Linked Cell" xfId="85" builtinId="24" customBuiltin="1"/>
    <cellStyle name="Linked Cell 2" xfId="351"/>
    <cellStyle name="Moneda 2" xfId="2064"/>
    <cellStyle name="Neutral" xfId="86" builtinId="28" customBuiltin="1"/>
    <cellStyle name="Neutral 2" xfId="352"/>
    <cellStyle name="Normal" xfId="0" builtinId="0"/>
    <cellStyle name="Normal 10" xfId="358"/>
    <cellStyle name="Normal 10 2" xfId="475"/>
    <cellStyle name="Normal 10 3" xfId="1095"/>
    <cellStyle name="Normal 10 4" xfId="2120"/>
    <cellStyle name="Normal 11" xfId="87"/>
    <cellStyle name="Normal 11 2" xfId="168"/>
    <cellStyle name="Normal 12" xfId="251"/>
    <cellStyle name="Normal 12 2" xfId="594"/>
    <cellStyle name="Normal 12 3" xfId="968"/>
    <cellStyle name="Normal 12 3 2" xfId="1404"/>
    <cellStyle name="Normal 12 4" xfId="1096"/>
    <cellStyle name="Normal 12 4 2" xfId="2121"/>
    <cellStyle name="Normal 12 5" xfId="1904"/>
    <cellStyle name="Normal 12 6" xfId="2066"/>
    <cellStyle name="Normal 13" xfId="476"/>
    <cellStyle name="Normal 13 2" xfId="683"/>
    <cellStyle name="Normal 13 2 2" xfId="1405"/>
    <cellStyle name="Normal 13 3" xfId="1406"/>
    <cellStyle name="Normal 13 4" xfId="1851"/>
    <cellStyle name="Normal 14" xfId="1042"/>
    <cellStyle name="Normal 15" xfId="2067"/>
    <cellStyle name="Normal 2" xfId="88"/>
    <cellStyle name="Normal 2 2" xfId="89"/>
    <cellStyle name="Normal 2 2 2" xfId="90"/>
    <cellStyle name="Normal 2 2 3" xfId="91"/>
    <cellStyle name="Normal 2 2 3 2" xfId="92"/>
    <cellStyle name="Normal 2 2 3 2 2" xfId="171"/>
    <cellStyle name="Normal 2 2 3 3" xfId="170"/>
    <cellStyle name="Normal 2 2 4" xfId="169"/>
    <cellStyle name="Normal 2_CS Indicators Survey 2010" xfId="93"/>
    <cellStyle name="Normal 21" xfId="94"/>
    <cellStyle name="Normal 21 10" xfId="379"/>
    <cellStyle name="Normal 21 10 2" xfId="477"/>
    <cellStyle name="Normal 21 10 2 2" xfId="684"/>
    <cellStyle name="Normal 21 10 2 2 2" xfId="1407"/>
    <cellStyle name="Normal 21 10 2 3" xfId="1408"/>
    <cellStyle name="Normal 21 10 3" xfId="685"/>
    <cellStyle name="Normal 21 10 3 2" xfId="1409"/>
    <cellStyle name="Normal 21 10 4" xfId="1097"/>
    <cellStyle name="Normal 21 10 4 2" xfId="2122"/>
    <cellStyle name="Normal 21 10 5" xfId="1905"/>
    <cellStyle name="Normal 21 11" xfId="268"/>
    <cellStyle name="Normal 21 11 2" xfId="686"/>
    <cellStyle name="Normal 21 11 2 2" xfId="1410"/>
    <cellStyle name="Normal 21 11 3" xfId="969"/>
    <cellStyle name="Normal 21 11 3 2" xfId="1411"/>
    <cellStyle name="Normal 21 11 4" xfId="1098"/>
    <cellStyle name="Normal 21 11 4 2" xfId="2123"/>
    <cellStyle name="Normal 21 11 5" xfId="1906"/>
    <cellStyle name="Normal 21 12" xfId="478"/>
    <cellStyle name="Normal 21 12 2" xfId="687"/>
    <cellStyle name="Normal 21 12 2 2" xfId="1412"/>
    <cellStyle name="Normal 21 12 3" xfId="1413"/>
    <cellStyle name="Normal 21 13" xfId="688"/>
    <cellStyle name="Normal 21 13 2" xfId="1414"/>
    <cellStyle name="Normal 21 14" xfId="1019"/>
    <cellStyle name="Normal 21 14 2" xfId="1415"/>
    <cellStyle name="Normal 21 15" xfId="1027"/>
    <cellStyle name="Normal 21 15 2" xfId="1416"/>
    <cellStyle name="Normal 21 16" xfId="1035"/>
    <cellStyle name="Normal 21 16 2" xfId="1417"/>
    <cellStyle name="Normal 21 17" xfId="1099"/>
    <cellStyle name="Normal 21 17 2" xfId="2124"/>
    <cellStyle name="Normal 21 18" xfId="1907"/>
    <cellStyle name="Normal 21 2" xfId="140"/>
    <cellStyle name="Normal 21 2 10" xfId="269"/>
    <cellStyle name="Normal 21 2 10 2" xfId="689"/>
    <cellStyle name="Normal 21 2 10 2 2" xfId="1418"/>
    <cellStyle name="Normal 21 2 10 3" xfId="970"/>
    <cellStyle name="Normal 21 2 10 3 2" xfId="1419"/>
    <cellStyle name="Normal 21 2 10 4" xfId="1100"/>
    <cellStyle name="Normal 21 2 10 4 2" xfId="2125"/>
    <cellStyle name="Normal 21 2 10 5" xfId="1908"/>
    <cellStyle name="Normal 21 2 11" xfId="479"/>
    <cellStyle name="Normal 21 2 11 2" xfId="690"/>
    <cellStyle name="Normal 21 2 11 2 2" xfId="1420"/>
    <cellStyle name="Normal 21 2 11 3" xfId="1421"/>
    <cellStyle name="Normal 21 2 12" xfId="691"/>
    <cellStyle name="Normal 21 2 12 2" xfId="1422"/>
    <cellStyle name="Normal 21 2 13" xfId="1023"/>
    <cellStyle name="Normal 21 2 13 2" xfId="1423"/>
    <cellStyle name="Normal 21 2 14" xfId="1031"/>
    <cellStyle name="Normal 21 2 14 2" xfId="1424"/>
    <cellStyle name="Normal 21 2 15" xfId="1039"/>
    <cellStyle name="Normal 21 2 15 2" xfId="1425"/>
    <cellStyle name="Normal 21 2 16" xfId="1101"/>
    <cellStyle name="Normal 21 2 16 2" xfId="2126"/>
    <cellStyle name="Normal 21 2 17" xfId="1909"/>
    <cellStyle name="Normal 21 2 2" xfId="199"/>
    <cellStyle name="Normal 21 2 2 2" xfId="216"/>
    <cellStyle name="Normal 21 2 2 2 2" xfId="271"/>
    <cellStyle name="Normal 21 2 2 2 2 2" xfId="692"/>
    <cellStyle name="Normal 21 2 2 2 2 2 2" xfId="1426"/>
    <cellStyle name="Normal 21 2 2 2 2 3" xfId="971"/>
    <cellStyle name="Normal 21 2 2 2 2 3 2" xfId="1427"/>
    <cellStyle name="Normal 21 2 2 2 2 4" xfId="1102"/>
    <cellStyle name="Normal 21 2 2 2 2 4 2" xfId="2127"/>
    <cellStyle name="Normal 21 2 2 2 2 5" xfId="1910"/>
    <cellStyle name="Normal 21 2 2 2 3" xfId="480"/>
    <cellStyle name="Normal 21 2 2 2 3 2" xfId="693"/>
    <cellStyle name="Normal 21 2 2 2 3 2 2" xfId="1428"/>
    <cellStyle name="Normal 21 2 2 2 3 3" xfId="1429"/>
    <cellStyle name="Normal 21 2 2 2 4" xfId="694"/>
    <cellStyle name="Normal 21 2 2 2 4 2" xfId="1430"/>
    <cellStyle name="Normal 21 2 2 2 5" xfId="1103"/>
    <cellStyle name="Normal 21 2 2 2 5 2" xfId="2128"/>
    <cellStyle name="Normal 21 2 2 2 6" xfId="1911"/>
    <cellStyle name="Normal 21 2 2 3" xfId="380"/>
    <cellStyle name="Normal 21 2 2 3 2" xfId="481"/>
    <cellStyle name="Normal 21 2 2 3 2 2" xfId="695"/>
    <cellStyle name="Normal 21 2 2 3 2 2 2" xfId="1431"/>
    <cellStyle name="Normal 21 2 2 3 2 3" xfId="1432"/>
    <cellStyle name="Normal 21 2 2 3 3" xfId="696"/>
    <cellStyle name="Normal 21 2 2 3 3 2" xfId="1433"/>
    <cellStyle name="Normal 21 2 2 3 4" xfId="1104"/>
    <cellStyle name="Normal 21 2 2 3 4 2" xfId="2129"/>
    <cellStyle name="Normal 21 2 2 3 5" xfId="1912"/>
    <cellStyle name="Normal 21 2 2 4" xfId="270"/>
    <cellStyle name="Normal 21 2 2 4 2" xfId="697"/>
    <cellStyle name="Normal 21 2 2 4 2 2" xfId="1434"/>
    <cellStyle name="Normal 21 2 2 4 3" xfId="972"/>
    <cellStyle name="Normal 21 2 2 4 3 2" xfId="1435"/>
    <cellStyle name="Normal 21 2 2 4 4" xfId="1105"/>
    <cellStyle name="Normal 21 2 2 4 4 2" xfId="2130"/>
    <cellStyle name="Normal 21 2 2 4 5" xfId="1913"/>
    <cellStyle name="Normal 21 2 2 5" xfId="482"/>
    <cellStyle name="Normal 21 2 2 5 2" xfId="698"/>
    <cellStyle name="Normal 21 2 2 5 2 2" xfId="1436"/>
    <cellStyle name="Normal 21 2 2 5 3" xfId="1437"/>
    <cellStyle name="Normal 21 2 2 6" xfId="699"/>
    <cellStyle name="Normal 21 2 2 6 2" xfId="1438"/>
    <cellStyle name="Normal 21 2 2 7" xfId="1106"/>
    <cellStyle name="Normal 21 2 2 7 2" xfId="2131"/>
    <cellStyle name="Normal 21 2 2 8" xfId="1914"/>
    <cellStyle name="Normal 21 2 3" xfId="207"/>
    <cellStyle name="Normal 21 2 3 2" xfId="233"/>
    <cellStyle name="Normal 21 2 3 2 2" xfId="273"/>
    <cellStyle name="Normal 21 2 3 2 2 2" xfId="700"/>
    <cellStyle name="Normal 21 2 3 2 2 2 2" xfId="1439"/>
    <cellStyle name="Normal 21 2 3 2 2 3" xfId="973"/>
    <cellStyle name="Normal 21 2 3 2 2 3 2" xfId="1440"/>
    <cellStyle name="Normal 21 2 3 2 2 4" xfId="1107"/>
    <cellStyle name="Normal 21 2 3 2 2 4 2" xfId="2132"/>
    <cellStyle name="Normal 21 2 3 2 2 5" xfId="1915"/>
    <cellStyle name="Normal 21 2 3 2 3" xfId="483"/>
    <cellStyle name="Normal 21 2 3 2 3 2" xfId="701"/>
    <cellStyle name="Normal 21 2 3 2 3 2 2" xfId="1441"/>
    <cellStyle name="Normal 21 2 3 2 3 3" xfId="1442"/>
    <cellStyle name="Normal 21 2 3 2 4" xfId="702"/>
    <cellStyle name="Normal 21 2 3 2 4 2" xfId="1443"/>
    <cellStyle name="Normal 21 2 3 2 5" xfId="1108"/>
    <cellStyle name="Normal 21 2 3 2 5 2" xfId="2133"/>
    <cellStyle name="Normal 21 2 3 2 6" xfId="1916"/>
    <cellStyle name="Normal 21 2 3 3" xfId="381"/>
    <cellStyle name="Normal 21 2 3 3 2" xfId="484"/>
    <cellStyle name="Normal 21 2 3 3 2 2" xfId="703"/>
    <cellStyle name="Normal 21 2 3 3 2 2 2" xfId="1444"/>
    <cellStyle name="Normal 21 2 3 3 2 3" xfId="1445"/>
    <cellStyle name="Normal 21 2 3 3 3" xfId="704"/>
    <cellStyle name="Normal 21 2 3 3 3 2" xfId="1446"/>
    <cellStyle name="Normal 21 2 3 3 4" xfId="1109"/>
    <cellStyle name="Normal 21 2 3 3 4 2" xfId="2134"/>
    <cellStyle name="Normal 21 2 3 3 5" xfId="1917"/>
    <cellStyle name="Normal 21 2 3 4" xfId="272"/>
    <cellStyle name="Normal 21 2 3 4 2" xfId="705"/>
    <cellStyle name="Normal 21 2 3 4 2 2" xfId="1447"/>
    <cellStyle name="Normal 21 2 3 4 3" xfId="974"/>
    <cellStyle name="Normal 21 2 3 4 3 2" xfId="1448"/>
    <cellStyle name="Normal 21 2 3 4 4" xfId="1110"/>
    <cellStyle name="Normal 21 2 3 4 4 2" xfId="2135"/>
    <cellStyle name="Normal 21 2 3 4 5" xfId="1918"/>
    <cellStyle name="Normal 21 2 3 5" xfId="485"/>
    <cellStyle name="Normal 21 2 3 5 2" xfId="706"/>
    <cellStyle name="Normal 21 2 3 5 2 2" xfId="1449"/>
    <cellStyle name="Normal 21 2 3 5 3" xfId="1450"/>
    <cellStyle name="Normal 21 2 3 6" xfId="707"/>
    <cellStyle name="Normal 21 2 3 6 2" xfId="1451"/>
    <cellStyle name="Normal 21 2 3 7" xfId="1111"/>
    <cellStyle name="Normal 21 2 3 7 2" xfId="2136"/>
    <cellStyle name="Normal 21 2 3 8" xfId="1919"/>
    <cellStyle name="Normal 21 2 4" xfId="225"/>
    <cellStyle name="Normal 21 2 4 2" xfId="382"/>
    <cellStyle name="Normal 21 2 4 2 2" xfId="486"/>
    <cellStyle name="Normal 21 2 4 2 2 2" xfId="708"/>
    <cellStyle name="Normal 21 2 4 2 2 2 2" xfId="1452"/>
    <cellStyle name="Normal 21 2 4 2 2 3" xfId="1453"/>
    <cellStyle name="Normal 21 2 4 2 3" xfId="709"/>
    <cellStyle name="Normal 21 2 4 2 3 2" xfId="1454"/>
    <cellStyle name="Normal 21 2 4 2 4" xfId="1112"/>
    <cellStyle name="Normal 21 2 4 2 4 2" xfId="2137"/>
    <cellStyle name="Normal 21 2 4 2 5" xfId="1920"/>
    <cellStyle name="Normal 21 2 4 3" xfId="274"/>
    <cellStyle name="Normal 21 2 4 3 2" xfId="710"/>
    <cellStyle name="Normal 21 2 4 3 2 2" xfId="1455"/>
    <cellStyle name="Normal 21 2 4 3 3" xfId="975"/>
    <cellStyle name="Normal 21 2 4 3 3 2" xfId="1456"/>
    <cellStyle name="Normal 21 2 4 3 4" xfId="1113"/>
    <cellStyle name="Normal 21 2 4 3 4 2" xfId="2138"/>
    <cellStyle name="Normal 21 2 4 3 5" xfId="1921"/>
    <cellStyle name="Normal 21 2 4 4" xfId="487"/>
    <cellStyle name="Normal 21 2 4 4 2" xfId="711"/>
    <cellStyle name="Normal 21 2 4 4 2 2" xfId="1457"/>
    <cellStyle name="Normal 21 2 4 4 3" xfId="1458"/>
    <cellStyle name="Normal 21 2 4 5" xfId="712"/>
    <cellStyle name="Normal 21 2 4 5 2" xfId="1459"/>
    <cellStyle name="Normal 21 2 4 6" xfId="1114"/>
    <cellStyle name="Normal 21 2 4 6 2" xfId="2139"/>
    <cellStyle name="Normal 21 2 4 7" xfId="1922"/>
    <cellStyle name="Normal 21 2 5" xfId="239"/>
    <cellStyle name="Normal 21 2 5 2" xfId="383"/>
    <cellStyle name="Normal 21 2 5 2 2" xfId="488"/>
    <cellStyle name="Normal 21 2 5 2 2 2" xfId="713"/>
    <cellStyle name="Normal 21 2 5 2 2 2 2" xfId="1460"/>
    <cellStyle name="Normal 21 2 5 2 2 3" xfId="1461"/>
    <cellStyle name="Normal 21 2 5 2 3" xfId="714"/>
    <cellStyle name="Normal 21 2 5 2 3 2" xfId="1462"/>
    <cellStyle name="Normal 21 2 5 2 4" xfId="1115"/>
    <cellStyle name="Normal 21 2 5 2 4 2" xfId="2140"/>
    <cellStyle name="Normal 21 2 5 2 5" xfId="1923"/>
    <cellStyle name="Normal 21 2 5 3" xfId="275"/>
    <cellStyle name="Normal 21 2 5 3 2" xfId="715"/>
    <cellStyle name="Normal 21 2 5 3 2 2" xfId="1463"/>
    <cellStyle name="Normal 21 2 5 3 3" xfId="976"/>
    <cellStyle name="Normal 21 2 5 3 3 2" xfId="1464"/>
    <cellStyle name="Normal 21 2 5 3 4" xfId="1116"/>
    <cellStyle name="Normal 21 2 5 3 4 2" xfId="2141"/>
    <cellStyle name="Normal 21 2 5 3 5" xfId="1924"/>
    <cellStyle name="Normal 21 2 5 4" xfId="489"/>
    <cellStyle name="Normal 21 2 5 4 2" xfId="716"/>
    <cellStyle name="Normal 21 2 5 4 2 2" xfId="1465"/>
    <cellStyle name="Normal 21 2 5 4 3" xfId="1466"/>
    <cellStyle name="Normal 21 2 5 5" xfId="717"/>
    <cellStyle name="Normal 21 2 5 5 2" xfId="1467"/>
    <cellStyle name="Normal 21 2 5 6" xfId="1117"/>
    <cellStyle name="Normal 21 2 5 6 2" xfId="2142"/>
    <cellStyle name="Normal 21 2 5 7" xfId="1925"/>
    <cellStyle name="Normal 21 2 6" xfId="248"/>
    <cellStyle name="Normal 21 2 6 2" xfId="384"/>
    <cellStyle name="Normal 21 2 6 2 2" xfId="490"/>
    <cellStyle name="Normal 21 2 6 2 2 2" xfId="718"/>
    <cellStyle name="Normal 21 2 6 2 2 2 2" xfId="1468"/>
    <cellStyle name="Normal 21 2 6 2 2 3" xfId="1469"/>
    <cellStyle name="Normal 21 2 6 2 3" xfId="719"/>
    <cellStyle name="Normal 21 2 6 2 3 2" xfId="1470"/>
    <cellStyle name="Normal 21 2 6 2 4" xfId="1118"/>
    <cellStyle name="Normal 21 2 6 2 4 2" xfId="2143"/>
    <cellStyle name="Normal 21 2 6 2 5" xfId="1926"/>
    <cellStyle name="Normal 21 2 6 3" xfId="276"/>
    <cellStyle name="Normal 21 2 6 3 2" xfId="720"/>
    <cellStyle name="Normal 21 2 6 3 2 2" xfId="1471"/>
    <cellStyle name="Normal 21 2 6 3 3" xfId="977"/>
    <cellStyle name="Normal 21 2 6 3 3 2" xfId="1472"/>
    <cellStyle name="Normal 21 2 6 3 4" xfId="1119"/>
    <cellStyle name="Normal 21 2 6 3 4 2" xfId="2144"/>
    <cellStyle name="Normal 21 2 6 3 5" xfId="1927"/>
    <cellStyle name="Normal 21 2 6 4" xfId="491"/>
    <cellStyle name="Normal 21 2 6 4 2" xfId="721"/>
    <cellStyle name="Normal 21 2 6 4 2 2" xfId="1473"/>
    <cellStyle name="Normal 21 2 6 4 3" xfId="1474"/>
    <cellStyle name="Normal 21 2 6 5" xfId="722"/>
    <cellStyle name="Normal 21 2 6 5 2" xfId="1475"/>
    <cellStyle name="Normal 21 2 6 6" xfId="1120"/>
    <cellStyle name="Normal 21 2 6 6 2" xfId="2145"/>
    <cellStyle name="Normal 21 2 6 7" xfId="1928"/>
    <cellStyle name="Normal 21 2 7" xfId="385"/>
    <cellStyle name="Normal 21 2 7 2" xfId="386"/>
    <cellStyle name="Normal 21 2 7 2 2" xfId="492"/>
    <cellStyle name="Normal 21 2 7 2 2 2" xfId="723"/>
    <cellStyle name="Normal 21 2 7 2 2 2 2" xfId="1476"/>
    <cellStyle name="Normal 21 2 7 2 2 3" xfId="1477"/>
    <cellStyle name="Normal 21 2 7 2 3" xfId="724"/>
    <cellStyle name="Normal 21 2 7 2 3 2" xfId="1478"/>
    <cellStyle name="Normal 21 2 7 2 4" xfId="1121"/>
    <cellStyle name="Normal 21 2 7 2 4 2" xfId="2146"/>
    <cellStyle name="Normal 21 2 7 2 5" xfId="1929"/>
    <cellStyle name="Normal 21 2 7 3" xfId="493"/>
    <cellStyle name="Normal 21 2 7 3 2" xfId="725"/>
    <cellStyle name="Normal 21 2 7 3 2 2" xfId="1479"/>
    <cellStyle name="Normal 21 2 7 3 3" xfId="1480"/>
    <cellStyle name="Normal 21 2 7 4" xfId="726"/>
    <cellStyle name="Normal 21 2 7 4 2" xfId="1481"/>
    <cellStyle name="Normal 21 2 7 5" xfId="1122"/>
    <cellStyle name="Normal 21 2 7 5 2" xfId="2147"/>
    <cellStyle name="Normal 21 2 7 6" xfId="1930"/>
    <cellStyle name="Normal 21 2 8" xfId="387"/>
    <cellStyle name="Normal 21 2 8 2" xfId="388"/>
    <cellStyle name="Normal 21 2 8 2 2" xfId="494"/>
    <cellStyle name="Normal 21 2 8 2 2 2" xfId="727"/>
    <cellStyle name="Normal 21 2 8 2 2 2 2" xfId="1482"/>
    <cellStyle name="Normal 21 2 8 2 2 3" xfId="1483"/>
    <cellStyle name="Normal 21 2 8 2 3" xfId="728"/>
    <cellStyle name="Normal 21 2 8 2 3 2" xfId="1484"/>
    <cellStyle name="Normal 21 2 8 2 4" xfId="1123"/>
    <cellStyle name="Normal 21 2 8 2 4 2" xfId="2148"/>
    <cellStyle name="Normal 21 2 8 2 5" xfId="1931"/>
    <cellStyle name="Normal 21 2 8 3" xfId="495"/>
    <cellStyle name="Normal 21 2 8 3 2" xfId="729"/>
    <cellStyle name="Normal 21 2 8 3 2 2" xfId="1485"/>
    <cellStyle name="Normal 21 2 8 3 3" xfId="1486"/>
    <cellStyle name="Normal 21 2 8 4" xfId="730"/>
    <cellStyle name="Normal 21 2 8 4 2" xfId="1487"/>
    <cellStyle name="Normal 21 2 8 5" xfId="1124"/>
    <cellStyle name="Normal 21 2 8 5 2" xfId="2149"/>
    <cellStyle name="Normal 21 2 8 6" xfId="1932"/>
    <cellStyle name="Normal 21 2 9" xfId="389"/>
    <cellStyle name="Normal 21 2 9 2" xfId="496"/>
    <cellStyle name="Normal 21 2 9 2 2" xfId="731"/>
    <cellStyle name="Normal 21 2 9 2 2 2" xfId="1488"/>
    <cellStyle name="Normal 21 2 9 2 3" xfId="1489"/>
    <cellStyle name="Normal 21 2 9 3" xfId="732"/>
    <cellStyle name="Normal 21 2 9 3 2" xfId="1490"/>
    <cellStyle name="Normal 21 2 9 4" xfId="1125"/>
    <cellStyle name="Normal 21 2 9 4 2" xfId="2150"/>
    <cellStyle name="Normal 21 2 9 5" xfId="1933"/>
    <cellStyle name="Normal 21 3" xfId="172"/>
    <cellStyle name="Normal 21 3 2" xfId="231"/>
    <cellStyle name="Normal 21 3 2 2" xfId="278"/>
    <cellStyle name="Normal 21 3 2 2 2" xfId="733"/>
    <cellStyle name="Normal 21 3 2 2 2 2" xfId="1491"/>
    <cellStyle name="Normal 21 3 2 2 3" xfId="978"/>
    <cellStyle name="Normal 21 3 2 2 3 2" xfId="1492"/>
    <cellStyle name="Normal 21 3 2 2 4" xfId="1126"/>
    <cellStyle name="Normal 21 3 2 2 4 2" xfId="2151"/>
    <cellStyle name="Normal 21 3 2 2 5" xfId="1934"/>
    <cellStyle name="Normal 21 3 2 3" xfId="497"/>
    <cellStyle name="Normal 21 3 2 3 2" xfId="734"/>
    <cellStyle name="Normal 21 3 2 3 2 2" xfId="1493"/>
    <cellStyle name="Normal 21 3 2 3 3" xfId="1494"/>
    <cellStyle name="Normal 21 3 2 4" xfId="735"/>
    <cellStyle name="Normal 21 3 2 4 2" xfId="1495"/>
    <cellStyle name="Normal 21 3 2 5" xfId="1127"/>
    <cellStyle name="Normal 21 3 2 5 2" xfId="2152"/>
    <cellStyle name="Normal 21 3 2 6" xfId="1935"/>
    <cellStyle name="Normal 21 3 3" xfId="390"/>
    <cellStyle name="Normal 21 3 3 2" xfId="498"/>
    <cellStyle name="Normal 21 3 3 2 2" xfId="736"/>
    <cellStyle name="Normal 21 3 3 2 2 2" xfId="1496"/>
    <cellStyle name="Normal 21 3 3 2 3" xfId="1497"/>
    <cellStyle name="Normal 21 3 3 3" xfId="737"/>
    <cellStyle name="Normal 21 3 3 3 2" xfId="1498"/>
    <cellStyle name="Normal 21 3 3 4" xfId="1128"/>
    <cellStyle name="Normal 21 3 3 4 2" xfId="2153"/>
    <cellStyle name="Normal 21 3 3 5" xfId="1936"/>
    <cellStyle name="Normal 21 3 4" xfId="277"/>
    <cellStyle name="Normal 21 3 4 2" xfId="738"/>
    <cellStyle name="Normal 21 3 4 2 2" xfId="1499"/>
    <cellStyle name="Normal 21 3 4 3" xfId="979"/>
    <cellStyle name="Normal 21 3 4 3 2" xfId="1500"/>
    <cellStyle name="Normal 21 3 4 4" xfId="1129"/>
    <cellStyle name="Normal 21 3 4 4 2" xfId="2154"/>
    <cellStyle name="Normal 21 3 4 5" xfId="1937"/>
    <cellStyle name="Normal 21 3 5" xfId="499"/>
    <cellStyle name="Normal 21 3 5 2" xfId="739"/>
    <cellStyle name="Normal 21 3 5 2 2" xfId="1501"/>
    <cellStyle name="Normal 21 3 5 3" xfId="1502"/>
    <cellStyle name="Normal 21 3 6" xfId="740"/>
    <cellStyle name="Normal 21 3 6 2" xfId="1503"/>
    <cellStyle name="Normal 21 3 7" xfId="1130"/>
    <cellStyle name="Normal 21 3 7 2" xfId="2155"/>
    <cellStyle name="Normal 21 3 8" xfId="1938"/>
    <cellStyle name="Normal 21 4" xfId="203"/>
    <cellStyle name="Normal 21 4 2" xfId="228"/>
    <cellStyle name="Normal 21 4 2 2" xfId="280"/>
    <cellStyle name="Normal 21 4 2 2 2" xfId="741"/>
    <cellStyle name="Normal 21 4 2 2 2 2" xfId="1504"/>
    <cellStyle name="Normal 21 4 2 2 3" xfId="980"/>
    <cellStyle name="Normal 21 4 2 2 3 2" xfId="1505"/>
    <cellStyle name="Normal 21 4 2 2 4" xfId="1131"/>
    <cellStyle name="Normal 21 4 2 2 4 2" xfId="2156"/>
    <cellStyle name="Normal 21 4 2 2 5" xfId="1939"/>
    <cellStyle name="Normal 21 4 2 3" xfId="500"/>
    <cellStyle name="Normal 21 4 2 3 2" xfId="742"/>
    <cellStyle name="Normal 21 4 2 3 2 2" xfId="1506"/>
    <cellStyle name="Normal 21 4 2 3 3" xfId="1507"/>
    <cellStyle name="Normal 21 4 2 4" xfId="743"/>
    <cellStyle name="Normal 21 4 2 4 2" xfId="1508"/>
    <cellStyle name="Normal 21 4 2 5" xfId="1132"/>
    <cellStyle name="Normal 21 4 2 5 2" xfId="2157"/>
    <cellStyle name="Normal 21 4 2 6" xfId="1940"/>
    <cellStyle name="Normal 21 4 3" xfId="391"/>
    <cellStyle name="Normal 21 4 3 2" xfId="501"/>
    <cellStyle name="Normal 21 4 3 2 2" xfId="744"/>
    <cellStyle name="Normal 21 4 3 2 2 2" xfId="1509"/>
    <cellStyle name="Normal 21 4 3 2 3" xfId="1510"/>
    <cellStyle name="Normal 21 4 3 3" xfId="745"/>
    <cellStyle name="Normal 21 4 3 3 2" xfId="1511"/>
    <cellStyle name="Normal 21 4 3 4" xfId="1133"/>
    <cellStyle name="Normal 21 4 3 4 2" xfId="2158"/>
    <cellStyle name="Normal 21 4 3 5" xfId="1941"/>
    <cellStyle name="Normal 21 4 4" xfId="279"/>
    <cellStyle name="Normal 21 4 4 2" xfId="746"/>
    <cellStyle name="Normal 21 4 4 2 2" xfId="1512"/>
    <cellStyle name="Normal 21 4 4 3" xfId="981"/>
    <cellStyle name="Normal 21 4 4 3 2" xfId="1513"/>
    <cellStyle name="Normal 21 4 4 4" xfId="1134"/>
    <cellStyle name="Normal 21 4 4 4 2" xfId="2159"/>
    <cellStyle name="Normal 21 4 4 5" xfId="1942"/>
    <cellStyle name="Normal 21 4 5" xfId="502"/>
    <cellStyle name="Normal 21 4 5 2" xfId="747"/>
    <cellStyle name="Normal 21 4 5 2 2" xfId="1514"/>
    <cellStyle name="Normal 21 4 5 3" xfId="1515"/>
    <cellStyle name="Normal 21 4 6" xfId="748"/>
    <cellStyle name="Normal 21 4 6 2" xfId="1516"/>
    <cellStyle name="Normal 21 4 7" xfId="1135"/>
    <cellStyle name="Normal 21 4 7 2" xfId="2160"/>
    <cellStyle name="Normal 21 4 8" xfId="1943"/>
    <cellStyle name="Normal 21 5" xfId="219"/>
    <cellStyle name="Normal 21 5 2" xfId="392"/>
    <cellStyle name="Normal 21 5 2 2" xfId="503"/>
    <cellStyle name="Normal 21 5 2 2 2" xfId="749"/>
    <cellStyle name="Normal 21 5 2 2 2 2" xfId="1517"/>
    <cellStyle name="Normal 21 5 2 2 3" xfId="1518"/>
    <cellStyle name="Normal 21 5 2 3" xfId="750"/>
    <cellStyle name="Normal 21 5 2 3 2" xfId="1519"/>
    <cellStyle name="Normal 21 5 2 4" xfId="1136"/>
    <cellStyle name="Normal 21 5 2 4 2" xfId="2161"/>
    <cellStyle name="Normal 21 5 2 5" xfId="1944"/>
    <cellStyle name="Normal 21 5 3" xfId="281"/>
    <cellStyle name="Normal 21 5 3 2" xfId="751"/>
    <cellStyle name="Normal 21 5 3 2 2" xfId="1520"/>
    <cellStyle name="Normal 21 5 3 3" xfId="982"/>
    <cellStyle name="Normal 21 5 3 3 2" xfId="1521"/>
    <cellStyle name="Normal 21 5 3 4" xfId="1137"/>
    <cellStyle name="Normal 21 5 3 4 2" xfId="2162"/>
    <cellStyle name="Normal 21 5 3 5" xfId="1945"/>
    <cellStyle name="Normal 21 5 4" xfId="504"/>
    <cellStyle name="Normal 21 5 4 2" xfId="752"/>
    <cellStyle name="Normal 21 5 4 2 2" xfId="1522"/>
    <cellStyle name="Normal 21 5 4 3" xfId="1523"/>
    <cellStyle name="Normal 21 5 5" xfId="753"/>
    <cellStyle name="Normal 21 5 5 2" xfId="1524"/>
    <cellStyle name="Normal 21 5 6" xfId="1138"/>
    <cellStyle name="Normal 21 5 6 2" xfId="2163"/>
    <cellStyle name="Normal 21 5 7" xfId="1946"/>
    <cellStyle name="Normal 21 6" xfId="235"/>
    <cellStyle name="Normal 21 6 2" xfId="393"/>
    <cellStyle name="Normal 21 6 2 2" xfId="505"/>
    <cellStyle name="Normal 21 6 2 2 2" xfId="754"/>
    <cellStyle name="Normal 21 6 2 2 2 2" xfId="1525"/>
    <cellStyle name="Normal 21 6 2 2 3" xfId="1526"/>
    <cellStyle name="Normal 21 6 2 3" xfId="755"/>
    <cellStyle name="Normal 21 6 2 3 2" xfId="1527"/>
    <cellStyle name="Normal 21 6 2 4" xfId="1139"/>
    <cellStyle name="Normal 21 6 2 4 2" xfId="2164"/>
    <cellStyle name="Normal 21 6 2 5" xfId="1947"/>
    <cellStyle name="Normal 21 6 3" xfId="282"/>
    <cellStyle name="Normal 21 6 3 2" xfId="756"/>
    <cellStyle name="Normal 21 6 3 2 2" xfId="1528"/>
    <cellStyle name="Normal 21 6 3 3" xfId="983"/>
    <cellStyle name="Normal 21 6 3 3 2" xfId="1529"/>
    <cellStyle name="Normal 21 6 3 4" xfId="1140"/>
    <cellStyle name="Normal 21 6 3 4 2" xfId="2165"/>
    <cellStyle name="Normal 21 6 3 5" xfId="1948"/>
    <cellStyle name="Normal 21 6 4" xfId="506"/>
    <cellStyle name="Normal 21 6 4 2" xfId="757"/>
    <cellStyle name="Normal 21 6 4 2 2" xfId="1530"/>
    <cellStyle name="Normal 21 6 4 3" xfId="1531"/>
    <cellStyle name="Normal 21 6 5" xfId="758"/>
    <cellStyle name="Normal 21 6 5 2" xfId="1532"/>
    <cellStyle name="Normal 21 6 6" xfId="1141"/>
    <cellStyle name="Normal 21 6 6 2" xfId="2166"/>
    <cellStyle name="Normal 21 6 7" xfId="1949"/>
    <cellStyle name="Normal 21 7" xfId="244"/>
    <cellStyle name="Normal 21 7 2" xfId="394"/>
    <cellStyle name="Normal 21 7 2 2" xfId="507"/>
    <cellStyle name="Normal 21 7 2 2 2" xfId="759"/>
    <cellStyle name="Normal 21 7 2 2 2 2" xfId="1533"/>
    <cellStyle name="Normal 21 7 2 2 3" xfId="1534"/>
    <cellStyle name="Normal 21 7 2 3" xfId="760"/>
    <cellStyle name="Normal 21 7 2 3 2" xfId="1535"/>
    <cellStyle name="Normal 21 7 2 4" xfId="1142"/>
    <cellStyle name="Normal 21 7 2 4 2" xfId="2167"/>
    <cellStyle name="Normal 21 7 2 5" xfId="1950"/>
    <cellStyle name="Normal 21 7 3" xfId="283"/>
    <cellStyle name="Normal 21 7 3 2" xfId="761"/>
    <cellStyle name="Normal 21 7 3 2 2" xfId="1536"/>
    <cellStyle name="Normal 21 7 3 3" xfId="984"/>
    <cellStyle name="Normal 21 7 3 3 2" xfId="1537"/>
    <cellStyle name="Normal 21 7 3 4" xfId="1143"/>
    <cellStyle name="Normal 21 7 3 4 2" xfId="2168"/>
    <cellStyle name="Normal 21 7 3 5" xfId="1951"/>
    <cellStyle name="Normal 21 7 4" xfId="508"/>
    <cellStyle name="Normal 21 7 4 2" xfId="762"/>
    <cellStyle name="Normal 21 7 4 2 2" xfId="1538"/>
    <cellStyle name="Normal 21 7 4 3" xfId="1539"/>
    <cellStyle name="Normal 21 7 5" xfId="763"/>
    <cellStyle name="Normal 21 7 5 2" xfId="1540"/>
    <cellStyle name="Normal 21 7 6" xfId="1144"/>
    <cellStyle name="Normal 21 7 6 2" xfId="2169"/>
    <cellStyle name="Normal 21 7 7" xfId="1952"/>
    <cellStyle name="Normal 21 8" xfId="395"/>
    <cellStyle name="Normal 21 8 2" xfId="396"/>
    <cellStyle name="Normal 21 8 2 2" xfId="509"/>
    <cellStyle name="Normal 21 8 2 2 2" xfId="764"/>
    <cellStyle name="Normal 21 8 2 2 2 2" xfId="1541"/>
    <cellStyle name="Normal 21 8 2 2 3" xfId="1542"/>
    <cellStyle name="Normal 21 8 2 3" xfId="765"/>
    <cellStyle name="Normal 21 8 2 3 2" xfId="1543"/>
    <cellStyle name="Normal 21 8 2 4" xfId="1145"/>
    <cellStyle name="Normal 21 8 2 4 2" xfId="2170"/>
    <cellStyle name="Normal 21 8 2 5" xfId="1953"/>
    <cellStyle name="Normal 21 8 3" xfId="510"/>
    <cellStyle name="Normal 21 8 3 2" xfId="766"/>
    <cellStyle name="Normal 21 8 3 2 2" xfId="1544"/>
    <cellStyle name="Normal 21 8 3 3" xfId="1545"/>
    <cellStyle name="Normal 21 8 4" xfId="767"/>
    <cellStyle name="Normal 21 8 4 2" xfId="1546"/>
    <cellStyle name="Normal 21 8 5" xfId="1146"/>
    <cellStyle name="Normal 21 8 5 2" xfId="2171"/>
    <cellStyle name="Normal 21 8 6" xfId="1954"/>
    <cellStyle name="Normal 21 9" xfId="397"/>
    <cellStyle name="Normal 21 9 2" xfId="398"/>
    <cellStyle name="Normal 21 9 2 2" xfId="511"/>
    <cellStyle name="Normal 21 9 2 2 2" xfId="768"/>
    <cellStyle name="Normal 21 9 2 2 2 2" xfId="1547"/>
    <cellStyle name="Normal 21 9 2 2 3" xfId="1548"/>
    <cellStyle name="Normal 21 9 2 3" xfId="769"/>
    <cellStyle name="Normal 21 9 2 3 2" xfId="1549"/>
    <cellStyle name="Normal 21 9 2 4" xfId="1147"/>
    <cellStyle name="Normal 21 9 2 4 2" xfId="2172"/>
    <cellStyle name="Normal 21 9 2 5" xfId="1955"/>
    <cellStyle name="Normal 21 9 3" xfId="512"/>
    <cellStyle name="Normal 21 9 3 2" xfId="770"/>
    <cellStyle name="Normal 21 9 3 2 2" xfId="1550"/>
    <cellStyle name="Normal 21 9 3 3" xfId="1551"/>
    <cellStyle name="Normal 21 9 4" xfId="771"/>
    <cellStyle name="Normal 21 9 4 2" xfId="1552"/>
    <cellStyle name="Normal 21 9 5" xfId="1148"/>
    <cellStyle name="Normal 21 9 5 2" xfId="2173"/>
    <cellStyle name="Normal 21 9 6" xfId="1956"/>
    <cellStyle name="Normal 3" xfId="95"/>
    <cellStyle name="Normal 3 2" xfId="96"/>
    <cellStyle name="Normal 3 2 2" xfId="173"/>
    <cellStyle name="Normal 3 3" xfId="97"/>
    <cellStyle name="Normal 3 3 2" xfId="174"/>
    <cellStyle name="Normal 4" xfId="98"/>
    <cellStyle name="Normal 4 2" xfId="99"/>
    <cellStyle name="Normal 4 3" xfId="100"/>
    <cellStyle name="Normal 4_CS Indicators Survey 2010" xfId="101"/>
    <cellStyle name="Normal 5" xfId="102"/>
    <cellStyle name="Normal 5 2" xfId="103"/>
    <cellStyle name="Normal 5 2 10" xfId="399"/>
    <cellStyle name="Normal 5 2 10 2" xfId="513"/>
    <cellStyle name="Normal 5 2 10 2 2" xfId="772"/>
    <cellStyle name="Normal 5 2 10 2 2 2" xfId="1553"/>
    <cellStyle name="Normal 5 2 10 2 3" xfId="1554"/>
    <cellStyle name="Normal 5 2 10 3" xfId="773"/>
    <cellStyle name="Normal 5 2 10 3 2" xfId="1555"/>
    <cellStyle name="Normal 5 2 10 4" xfId="1149"/>
    <cellStyle name="Normal 5 2 10 4 2" xfId="2174"/>
    <cellStyle name="Normal 5 2 10 5" xfId="1957"/>
    <cellStyle name="Normal 5 2 11" xfId="284"/>
    <cellStyle name="Normal 5 2 11 2" xfId="774"/>
    <cellStyle name="Normal 5 2 11 2 2" xfId="1556"/>
    <cellStyle name="Normal 5 2 11 3" xfId="985"/>
    <cellStyle name="Normal 5 2 11 3 2" xfId="1557"/>
    <cellStyle name="Normal 5 2 11 4" xfId="1150"/>
    <cellStyle name="Normal 5 2 11 4 2" xfId="2175"/>
    <cellStyle name="Normal 5 2 11 5" xfId="1958"/>
    <cellStyle name="Normal 5 2 12" xfId="514"/>
    <cellStyle name="Normal 5 2 12 2" xfId="775"/>
    <cellStyle name="Normal 5 2 12 2 2" xfId="1558"/>
    <cellStyle name="Normal 5 2 12 3" xfId="1559"/>
    <cellStyle name="Normal 5 2 13" xfId="776"/>
    <cellStyle name="Normal 5 2 13 2" xfId="1560"/>
    <cellStyle name="Normal 5 2 14" xfId="1020"/>
    <cellStyle name="Normal 5 2 14 2" xfId="1561"/>
    <cellStyle name="Normal 5 2 15" xfId="1028"/>
    <cellStyle name="Normal 5 2 15 2" xfId="1562"/>
    <cellStyle name="Normal 5 2 16" xfId="1036"/>
    <cellStyle name="Normal 5 2 16 2" xfId="1563"/>
    <cellStyle name="Normal 5 2 17" xfId="1151"/>
    <cellStyle name="Normal 5 2 17 2" xfId="2176"/>
    <cellStyle name="Normal 5 2 18" xfId="1959"/>
    <cellStyle name="Normal 5 2 2" xfId="141"/>
    <cellStyle name="Normal 5 2 2 10" xfId="285"/>
    <cellStyle name="Normal 5 2 2 10 2" xfId="777"/>
    <cellStyle name="Normal 5 2 2 10 2 2" xfId="1564"/>
    <cellStyle name="Normal 5 2 2 10 3" xfId="986"/>
    <cellStyle name="Normal 5 2 2 10 3 2" xfId="1565"/>
    <cellStyle name="Normal 5 2 2 10 4" xfId="1152"/>
    <cellStyle name="Normal 5 2 2 10 4 2" xfId="2177"/>
    <cellStyle name="Normal 5 2 2 10 5" xfId="1960"/>
    <cellStyle name="Normal 5 2 2 11" xfId="515"/>
    <cellStyle name="Normal 5 2 2 11 2" xfId="778"/>
    <cellStyle name="Normal 5 2 2 11 2 2" xfId="1566"/>
    <cellStyle name="Normal 5 2 2 11 3" xfId="1567"/>
    <cellStyle name="Normal 5 2 2 12" xfId="779"/>
    <cellStyle name="Normal 5 2 2 12 2" xfId="1568"/>
    <cellStyle name="Normal 5 2 2 13" xfId="1024"/>
    <cellStyle name="Normal 5 2 2 13 2" xfId="1569"/>
    <cellStyle name="Normal 5 2 2 14" xfId="1032"/>
    <cellStyle name="Normal 5 2 2 14 2" xfId="1570"/>
    <cellStyle name="Normal 5 2 2 15" xfId="1040"/>
    <cellStyle name="Normal 5 2 2 15 2" xfId="1571"/>
    <cellStyle name="Normal 5 2 2 16" xfId="1153"/>
    <cellStyle name="Normal 5 2 2 16 2" xfId="2178"/>
    <cellStyle name="Normal 5 2 2 17" xfId="1961"/>
    <cellStyle name="Normal 5 2 2 2" xfId="200"/>
    <cellStyle name="Normal 5 2 2 2 2" xfId="232"/>
    <cellStyle name="Normal 5 2 2 2 2 2" xfId="287"/>
    <cellStyle name="Normal 5 2 2 2 2 2 2" xfId="780"/>
    <cellStyle name="Normal 5 2 2 2 2 2 2 2" xfId="1572"/>
    <cellStyle name="Normal 5 2 2 2 2 2 3" xfId="987"/>
    <cellStyle name="Normal 5 2 2 2 2 2 3 2" xfId="1573"/>
    <cellStyle name="Normal 5 2 2 2 2 2 4" xfId="1154"/>
    <cellStyle name="Normal 5 2 2 2 2 2 4 2" xfId="2179"/>
    <cellStyle name="Normal 5 2 2 2 2 2 5" xfId="1962"/>
    <cellStyle name="Normal 5 2 2 2 2 3" xfId="516"/>
    <cellStyle name="Normal 5 2 2 2 2 3 2" xfId="781"/>
    <cellStyle name="Normal 5 2 2 2 2 3 2 2" xfId="1574"/>
    <cellStyle name="Normal 5 2 2 2 2 3 3" xfId="1575"/>
    <cellStyle name="Normal 5 2 2 2 2 4" xfId="782"/>
    <cellStyle name="Normal 5 2 2 2 2 4 2" xfId="1576"/>
    <cellStyle name="Normal 5 2 2 2 2 5" xfId="1155"/>
    <cellStyle name="Normal 5 2 2 2 2 5 2" xfId="2180"/>
    <cellStyle name="Normal 5 2 2 2 2 6" xfId="1963"/>
    <cellStyle name="Normal 5 2 2 2 3" xfId="400"/>
    <cellStyle name="Normal 5 2 2 2 3 2" xfId="517"/>
    <cellStyle name="Normal 5 2 2 2 3 2 2" xfId="783"/>
    <cellStyle name="Normal 5 2 2 2 3 2 2 2" xfId="1577"/>
    <cellStyle name="Normal 5 2 2 2 3 2 3" xfId="1578"/>
    <cellStyle name="Normal 5 2 2 2 3 3" xfId="784"/>
    <cellStyle name="Normal 5 2 2 2 3 3 2" xfId="1579"/>
    <cellStyle name="Normal 5 2 2 2 3 4" xfId="1156"/>
    <cellStyle name="Normal 5 2 2 2 3 4 2" xfId="2181"/>
    <cellStyle name="Normal 5 2 2 2 3 5" xfId="1964"/>
    <cellStyle name="Normal 5 2 2 2 4" xfId="286"/>
    <cellStyle name="Normal 5 2 2 2 4 2" xfId="785"/>
    <cellStyle name="Normal 5 2 2 2 4 2 2" xfId="1580"/>
    <cellStyle name="Normal 5 2 2 2 4 3" xfId="988"/>
    <cellStyle name="Normal 5 2 2 2 4 3 2" xfId="1581"/>
    <cellStyle name="Normal 5 2 2 2 4 4" xfId="1157"/>
    <cellStyle name="Normal 5 2 2 2 4 4 2" xfId="2182"/>
    <cellStyle name="Normal 5 2 2 2 4 5" xfId="1965"/>
    <cellStyle name="Normal 5 2 2 2 5" xfId="518"/>
    <cellStyle name="Normal 5 2 2 2 5 2" xfId="786"/>
    <cellStyle name="Normal 5 2 2 2 5 2 2" xfId="1582"/>
    <cellStyle name="Normal 5 2 2 2 5 3" xfId="1583"/>
    <cellStyle name="Normal 5 2 2 2 6" xfId="787"/>
    <cellStyle name="Normal 5 2 2 2 6 2" xfId="1584"/>
    <cellStyle name="Normal 5 2 2 2 7" xfId="1158"/>
    <cellStyle name="Normal 5 2 2 2 7 2" xfId="2183"/>
    <cellStyle name="Normal 5 2 2 2 8" xfId="1966"/>
    <cellStyle name="Normal 5 2 2 3" xfId="208"/>
    <cellStyle name="Normal 5 2 2 3 2" xfId="230"/>
    <cellStyle name="Normal 5 2 2 3 2 2" xfId="289"/>
    <cellStyle name="Normal 5 2 2 3 2 2 2" xfId="788"/>
    <cellStyle name="Normal 5 2 2 3 2 2 2 2" xfId="1585"/>
    <cellStyle name="Normal 5 2 2 3 2 2 3" xfId="989"/>
    <cellStyle name="Normal 5 2 2 3 2 2 3 2" xfId="1586"/>
    <cellStyle name="Normal 5 2 2 3 2 2 4" xfId="1159"/>
    <cellStyle name="Normal 5 2 2 3 2 2 4 2" xfId="2184"/>
    <cellStyle name="Normal 5 2 2 3 2 2 5" xfId="1967"/>
    <cellStyle name="Normal 5 2 2 3 2 3" xfId="519"/>
    <cellStyle name="Normal 5 2 2 3 2 3 2" xfId="789"/>
    <cellStyle name="Normal 5 2 2 3 2 3 2 2" xfId="1587"/>
    <cellStyle name="Normal 5 2 2 3 2 3 3" xfId="1588"/>
    <cellStyle name="Normal 5 2 2 3 2 4" xfId="790"/>
    <cellStyle name="Normal 5 2 2 3 2 4 2" xfId="1589"/>
    <cellStyle name="Normal 5 2 2 3 2 5" xfId="1160"/>
    <cellStyle name="Normal 5 2 2 3 2 5 2" xfId="2185"/>
    <cellStyle name="Normal 5 2 2 3 2 6" xfId="1968"/>
    <cellStyle name="Normal 5 2 2 3 3" xfId="401"/>
    <cellStyle name="Normal 5 2 2 3 3 2" xfId="520"/>
    <cellStyle name="Normal 5 2 2 3 3 2 2" xfId="791"/>
    <cellStyle name="Normal 5 2 2 3 3 2 2 2" xfId="1590"/>
    <cellStyle name="Normal 5 2 2 3 3 2 3" xfId="1591"/>
    <cellStyle name="Normal 5 2 2 3 3 3" xfId="792"/>
    <cellStyle name="Normal 5 2 2 3 3 3 2" xfId="1592"/>
    <cellStyle name="Normal 5 2 2 3 3 4" xfId="1161"/>
    <cellStyle name="Normal 5 2 2 3 3 4 2" xfId="2186"/>
    <cellStyle name="Normal 5 2 2 3 3 5" xfId="1969"/>
    <cellStyle name="Normal 5 2 2 3 4" xfId="288"/>
    <cellStyle name="Normal 5 2 2 3 4 2" xfId="793"/>
    <cellStyle name="Normal 5 2 2 3 4 2 2" xfId="1593"/>
    <cellStyle name="Normal 5 2 2 3 4 3" xfId="990"/>
    <cellStyle name="Normal 5 2 2 3 4 3 2" xfId="1594"/>
    <cellStyle name="Normal 5 2 2 3 4 4" xfId="1162"/>
    <cellStyle name="Normal 5 2 2 3 4 4 2" xfId="2187"/>
    <cellStyle name="Normal 5 2 2 3 4 5" xfId="1970"/>
    <cellStyle name="Normal 5 2 2 3 5" xfId="521"/>
    <cellStyle name="Normal 5 2 2 3 5 2" xfId="794"/>
    <cellStyle name="Normal 5 2 2 3 5 2 2" xfId="1595"/>
    <cellStyle name="Normal 5 2 2 3 5 3" xfId="1596"/>
    <cellStyle name="Normal 5 2 2 3 6" xfId="795"/>
    <cellStyle name="Normal 5 2 2 3 6 2" xfId="1597"/>
    <cellStyle name="Normal 5 2 2 3 7" xfId="1163"/>
    <cellStyle name="Normal 5 2 2 3 7 2" xfId="2188"/>
    <cellStyle name="Normal 5 2 2 3 8" xfId="1971"/>
    <cellStyle name="Normal 5 2 2 4" xfId="226"/>
    <cellStyle name="Normal 5 2 2 4 2" xfId="402"/>
    <cellStyle name="Normal 5 2 2 4 2 2" xfId="522"/>
    <cellStyle name="Normal 5 2 2 4 2 2 2" xfId="796"/>
    <cellStyle name="Normal 5 2 2 4 2 2 2 2" xfId="1598"/>
    <cellStyle name="Normal 5 2 2 4 2 2 3" xfId="1599"/>
    <cellStyle name="Normal 5 2 2 4 2 3" xfId="797"/>
    <cellStyle name="Normal 5 2 2 4 2 3 2" xfId="1600"/>
    <cellStyle name="Normal 5 2 2 4 2 4" xfId="1164"/>
    <cellStyle name="Normal 5 2 2 4 2 4 2" xfId="2189"/>
    <cellStyle name="Normal 5 2 2 4 2 5" xfId="1972"/>
    <cellStyle name="Normal 5 2 2 4 3" xfId="290"/>
    <cellStyle name="Normal 5 2 2 4 3 2" xfId="798"/>
    <cellStyle name="Normal 5 2 2 4 3 2 2" xfId="1601"/>
    <cellStyle name="Normal 5 2 2 4 3 3" xfId="991"/>
    <cellStyle name="Normal 5 2 2 4 3 3 2" xfId="1602"/>
    <cellStyle name="Normal 5 2 2 4 3 4" xfId="1165"/>
    <cellStyle name="Normal 5 2 2 4 3 4 2" xfId="2190"/>
    <cellStyle name="Normal 5 2 2 4 3 5" xfId="1973"/>
    <cellStyle name="Normal 5 2 2 4 4" xfId="523"/>
    <cellStyle name="Normal 5 2 2 4 4 2" xfId="799"/>
    <cellStyle name="Normal 5 2 2 4 4 2 2" xfId="1603"/>
    <cellStyle name="Normal 5 2 2 4 4 3" xfId="1604"/>
    <cellStyle name="Normal 5 2 2 4 5" xfId="800"/>
    <cellStyle name="Normal 5 2 2 4 5 2" xfId="1605"/>
    <cellStyle name="Normal 5 2 2 4 6" xfId="1166"/>
    <cellStyle name="Normal 5 2 2 4 6 2" xfId="2191"/>
    <cellStyle name="Normal 5 2 2 4 7" xfId="1974"/>
    <cellStyle name="Normal 5 2 2 5" xfId="240"/>
    <cellStyle name="Normal 5 2 2 5 2" xfId="403"/>
    <cellStyle name="Normal 5 2 2 5 2 2" xfId="524"/>
    <cellStyle name="Normal 5 2 2 5 2 2 2" xfId="801"/>
    <cellStyle name="Normal 5 2 2 5 2 2 2 2" xfId="1606"/>
    <cellStyle name="Normal 5 2 2 5 2 2 3" xfId="1607"/>
    <cellStyle name="Normal 5 2 2 5 2 3" xfId="802"/>
    <cellStyle name="Normal 5 2 2 5 2 3 2" xfId="1608"/>
    <cellStyle name="Normal 5 2 2 5 2 4" xfId="1167"/>
    <cellStyle name="Normal 5 2 2 5 2 4 2" xfId="2192"/>
    <cellStyle name="Normal 5 2 2 5 2 5" xfId="1975"/>
    <cellStyle name="Normal 5 2 2 5 3" xfId="291"/>
    <cellStyle name="Normal 5 2 2 5 3 2" xfId="803"/>
    <cellStyle name="Normal 5 2 2 5 3 2 2" xfId="1609"/>
    <cellStyle name="Normal 5 2 2 5 3 3" xfId="992"/>
    <cellStyle name="Normal 5 2 2 5 3 3 2" xfId="1610"/>
    <cellStyle name="Normal 5 2 2 5 3 4" xfId="1168"/>
    <cellStyle name="Normal 5 2 2 5 3 4 2" xfId="2193"/>
    <cellStyle name="Normal 5 2 2 5 3 5" xfId="1976"/>
    <cellStyle name="Normal 5 2 2 5 4" xfId="525"/>
    <cellStyle name="Normal 5 2 2 5 4 2" xfId="804"/>
    <cellStyle name="Normal 5 2 2 5 4 2 2" xfId="1611"/>
    <cellStyle name="Normal 5 2 2 5 4 3" xfId="1612"/>
    <cellStyle name="Normal 5 2 2 5 5" xfId="805"/>
    <cellStyle name="Normal 5 2 2 5 5 2" xfId="1613"/>
    <cellStyle name="Normal 5 2 2 5 6" xfId="1169"/>
    <cellStyle name="Normal 5 2 2 5 6 2" xfId="2194"/>
    <cellStyle name="Normal 5 2 2 5 7" xfId="1977"/>
    <cellStyle name="Normal 5 2 2 6" xfId="249"/>
    <cellStyle name="Normal 5 2 2 6 2" xfId="404"/>
    <cellStyle name="Normal 5 2 2 6 2 2" xfId="526"/>
    <cellStyle name="Normal 5 2 2 6 2 2 2" xfId="806"/>
    <cellStyle name="Normal 5 2 2 6 2 2 2 2" xfId="1614"/>
    <cellStyle name="Normal 5 2 2 6 2 2 3" xfId="1615"/>
    <cellStyle name="Normal 5 2 2 6 2 3" xfId="807"/>
    <cellStyle name="Normal 5 2 2 6 2 3 2" xfId="1616"/>
    <cellStyle name="Normal 5 2 2 6 2 4" xfId="1170"/>
    <cellStyle name="Normal 5 2 2 6 2 4 2" xfId="2195"/>
    <cellStyle name="Normal 5 2 2 6 2 5" xfId="1978"/>
    <cellStyle name="Normal 5 2 2 6 3" xfId="292"/>
    <cellStyle name="Normal 5 2 2 6 3 2" xfId="808"/>
    <cellStyle name="Normal 5 2 2 6 3 2 2" xfId="1617"/>
    <cellStyle name="Normal 5 2 2 6 3 3" xfId="993"/>
    <cellStyle name="Normal 5 2 2 6 3 3 2" xfId="1618"/>
    <cellStyle name="Normal 5 2 2 6 3 4" xfId="1171"/>
    <cellStyle name="Normal 5 2 2 6 3 4 2" xfId="2196"/>
    <cellStyle name="Normal 5 2 2 6 3 5" xfId="1979"/>
    <cellStyle name="Normal 5 2 2 6 4" xfId="527"/>
    <cellStyle name="Normal 5 2 2 6 4 2" xfId="809"/>
    <cellStyle name="Normal 5 2 2 6 4 2 2" xfId="1619"/>
    <cellStyle name="Normal 5 2 2 6 4 3" xfId="1620"/>
    <cellStyle name="Normal 5 2 2 6 5" xfId="810"/>
    <cellStyle name="Normal 5 2 2 6 5 2" xfId="1621"/>
    <cellStyle name="Normal 5 2 2 6 6" xfId="1172"/>
    <cellStyle name="Normal 5 2 2 6 6 2" xfId="2197"/>
    <cellStyle name="Normal 5 2 2 6 7" xfId="1980"/>
    <cellStyle name="Normal 5 2 2 7" xfId="405"/>
    <cellStyle name="Normal 5 2 2 7 2" xfId="406"/>
    <cellStyle name="Normal 5 2 2 7 2 2" xfId="528"/>
    <cellStyle name="Normal 5 2 2 7 2 2 2" xfId="811"/>
    <cellStyle name="Normal 5 2 2 7 2 2 2 2" xfId="1622"/>
    <cellStyle name="Normal 5 2 2 7 2 2 3" xfId="1623"/>
    <cellStyle name="Normal 5 2 2 7 2 3" xfId="812"/>
    <cellStyle name="Normal 5 2 2 7 2 3 2" xfId="1624"/>
    <cellStyle name="Normal 5 2 2 7 2 4" xfId="1173"/>
    <cellStyle name="Normal 5 2 2 7 2 4 2" xfId="2198"/>
    <cellStyle name="Normal 5 2 2 7 2 5" xfId="1981"/>
    <cellStyle name="Normal 5 2 2 7 3" xfId="529"/>
    <cellStyle name="Normal 5 2 2 7 3 2" xfId="813"/>
    <cellStyle name="Normal 5 2 2 7 3 2 2" xfId="1625"/>
    <cellStyle name="Normal 5 2 2 7 3 3" xfId="1626"/>
    <cellStyle name="Normal 5 2 2 7 4" xfId="814"/>
    <cellStyle name="Normal 5 2 2 7 4 2" xfId="1627"/>
    <cellStyle name="Normal 5 2 2 7 5" xfId="1174"/>
    <cellStyle name="Normal 5 2 2 7 5 2" xfId="2199"/>
    <cellStyle name="Normal 5 2 2 7 6" xfId="1982"/>
    <cellStyle name="Normal 5 2 2 8" xfId="407"/>
    <cellStyle name="Normal 5 2 2 8 2" xfId="408"/>
    <cellStyle name="Normal 5 2 2 8 2 2" xfId="530"/>
    <cellStyle name="Normal 5 2 2 8 2 2 2" xfId="815"/>
    <cellStyle name="Normal 5 2 2 8 2 2 2 2" xfId="1628"/>
    <cellStyle name="Normal 5 2 2 8 2 2 3" xfId="1629"/>
    <cellStyle name="Normal 5 2 2 8 2 3" xfId="816"/>
    <cellStyle name="Normal 5 2 2 8 2 3 2" xfId="1630"/>
    <cellStyle name="Normal 5 2 2 8 2 4" xfId="1175"/>
    <cellStyle name="Normal 5 2 2 8 2 4 2" xfId="2200"/>
    <cellStyle name="Normal 5 2 2 8 2 5" xfId="1983"/>
    <cellStyle name="Normal 5 2 2 8 3" xfId="531"/>
    <cellStyle name="Normal 5 2 2 8 3 2" xfId="817"/>
    <cellStyle name="Normal 5 2 2 8 3 2 2" xfId="1631"/>
    <cellStyle name="Normal 5 2 2 8 3 3" xfId="1632"/>
    <cellStyle name="Normal 5 2 2 8 4" xfId="818"/>
    <cellStyle name="Normal 5 2 2 8 4 2" xfId="1633"/>
    <cellStyle name="Normal 5 2 2 8 5" xfId="1176"/>
    <cellStyle name="Normal 5 2 2 8 5 2" xfId="2201"/>
    <cellStyle name="Normal 5 2 2 8 6" xfId="1984"/>
    <cellStyle name="Normal 5 2 2 9" xfId="409"/>
    <cellStyle name="Normal 5 2 2 9 2" xfId="532"/>
    <cellStyle name="Normal 5 2 2 9 2 2" xfId="819"/>
    <cellStyle name="Normal 5 2 2 9 2 2 2" xfId="1634"/>
    <cellStyle name="Normal 5 2 2 9 2 3" xfId="1635"/>
    <cellStyle name="Normal 5 2 2 9 3" xfId="820"/>
    <cellStyle name="Normal 5 2 2 9 3 2" xfId="1636"/>
    <cellStyle name="Normal 5 2 2 9 4" xfId="1177"/>
    <cellStyle name="Normal 5 2 2 9 4 2" xfId="2202"/>
    <cellStyle name="Normal 5 2 2 9 5" xfId="1985"/>
    <cellStyle name="Normal 5 2 3" xfId="175"/>
    <cellStyle name="Normal 5 2 3 2" xfId="222"/>
    <cellStyle name="Normal 5 2 3 2 2" xfId="294"/>
    <cellStyle name="Normal 5 2 3 2 2 2" xfId="821"/>
    <cellStyle name="Normal 5 2 3 2 2 2 2" xfId="1637"/>
    <cellStyle name="Normal 5 2 3 2 2 3" xfId="994"/>
    <cellStyle name="Normal 5 2 3 2 2 3 2" xfId="1638"/>
    <cellStyle name="Normal 5 2 3 2 2 4" xfId="1178"/>
    <cellStyle name="Normal 5 2 3 2 2 4 2" xfId="2203"/>
    <cellStyle name="Normal 5 2 3 2 2 5" xfId="1986"/>
    <cellStyle name="Normal 5 2 3 2 3" xfId="533"/>
    <cellStyle name="Normal 5 2 3 2 3 2" xfId="822"/>
    <cellStyle name="Normal 5 2 3 2 3 2 2" xfId="1639"/>
    <cellStyle name="Normal 5 2 3 2 3 3" xfId="1640"/>
    <cellStyle name="Normal 5 2 3 2 4" xfId="823"/>
    <cellStyle name="Normal 5 2 3 2 4 2" xfId="1641"/>
    <cellStyle name="Normal 5 2 3 2 5" xfId="1179"/>
    <cellStyle name="Normal 5 2 3 2 5 2" xfId="2204"/>
    <cellStyle name="Normal 5 2 3 2 6" xfId="1987"/>
    <cellStyle name="Normal 5 2 3 3" xfId="410"/>
    <cellStyle name="Normal 5 2 3 3 2" xfId="534"/>
    <cellStyle name="Normal 5 2 3 3 2 2" xfId="824"/>
    <cellStyle name="Normal 5 2 3 3 2 2 2" xfId="1642"/>
    <cellStyle name="Normal 5 2 3 3 2 3" xfId="1643"/>
    <cellStyle name="Normal 5 2 3 3 3" xfId="825"/>
    <cellStyle name="Normal 5 2 3 3 3 2" xfId="1644"/>
    <cellStyle name="Normal 5 2 3 3 4" xfId="1180"/>
    <cellStyle name="Normal 5 2 3 3 4 2" xfId="2205"/>
    <cellStyle name="Normal 5 2 3 3 5" xfId="1988"/>
    <cellStyle name="Normal 5 2 3 4" xfId="293"/>
    <cellStyle name="Normal 5 2 3 4 2" xfId="826"/>
    <cellStyle name="Normal 5 2 3 4 2 2" xfId="1645"/>
    <cellStyle name="Normal 5 2 3 4 3" xfId="995"/>
    <cellStyle name="Normal 5 2 3 4 3 2" xfId="1646"/>
    <cellStyle name="Normal 5 2 3 4 4" xfId="1181"/>
    <cellStyle name="Normal 5 2 3 4 4 2" xfId="2206"/>
    <cellStyle name="Normal 5 2 3 4 5" xfId="1989"/>
    <cellStyle name="Normal 5 2 3 5" xfId="535"/>
    <cellStyle name="Normal 5 2 3 5 2" xfId="827"/>
    <cellStyle name="Normal 5 2 3 5 2 2" xfId="1647"/>
    <cellStyle name="Normal 5 2 3 5 3" xfId="1648"/>
    <cellStyle name="Normal 5 2 3 6" xfId="828"/>
    <cellStyle name="Normal 5 2 3 6 2" xfId="1649"/>
    <cellStyle name="Normal 5 2 3 7" xfId="1182"/>
    <cellStyle name="Normal 5 2 3 7 2" xfId="2207"/>
    <cellStyle name="Normal 5 2 3 8" xfId="1990"/>
    <cellStyle name="Normal 5 2 4" xfId="204"/>
    <cellStyle name="Normal 5 2 4 2" xfId="215"/>
    <cellStyle name="Normal 5 2 4 2 2" xfId="296"/>
    <cellStyle name="Normal 5 2 4 2 2 2" xfId="829"/>
    <cellStyle name="Normal 5 2 4 2 2 2 2" xfId="1650"/>
    <cellStyle name="Normal 5 2 4 2 2 3" xfId="996"/>
    <cellStyle name="Normal 5 2 4 2 2 3 2" xfId="1651"/>
    <cellStyle name="Normal 5 2 4 2 2 4" xfId="1183"/>
    <cellStyle name="Normal 5 2 4 2 2 4 2" xfId="2208"/>
    <cellStyle name="Normal 5 2 4 2 2 5" xfId="1991"/>
    <cellStyle name="Normal 5 2 4 2 3" xfId="536"/>
    <cellStyle name="Normal 5 2 4 2 3 2" xfId="830"/>
    <cellStyle name="Normal 5 2 4 2 3 2 2" xfId="1652"/>
    <cellStyle name="Normal 5 2 4 2 3 3" xfId="1653"/>
    <cellStyle name="Normal 5 2 4 2 4" xfId="831"/>
    <cellStyle name="Normal 5 2 4 2 4 2" xfId="1654"/>
    <cellStyle name="Normal 5 2 4 2 5" xfId="1184"/>
    <cellStyle name="Normal 5 2 4 2 5 2" xfId="2209"/>
    <cellStyle name="Normal 5 2 4 2 6" xfId="1992"/>
    <cellStyle name="Normal 5 2 4 3" xfId="411"/>
    <cellStyle name="Normal 5 2 4 3 2" xfId="537"/>
    <cellStyle name="Normal 5 2 4 3 2 2" xfId="832"/>
    <cellStyle name="Normal 5 2 4 3 2 2 2" xfId="1655"/>
    <cellStyle name="Normal 5 2 4 3 2 3" xfId="1656"/>
    <cellStyle name="Normal 5 2 4 3 3" xfId="833"/>
    <cellStyle name="Normal 5 2 4 3 3 2" xfId="1657"/>
    <cellStyle name="Normal 5 2 4 3 4" xfId="1185"/>
    <cellStyle name="Normal 5 2 4 3 4 2" xfId="2210"/>
    <cellStyle name="Normal 5 2 4 3 5" xfId="1993"/>
    <cellStyle name="Normal 5 2 4 4" xfId="295"/>
    <cellStyle name="Normal 5 2 4 4 2" xfId="834"/>
    <cellStyle name="Normal 5 2 4 4 2 2" xfId="1658"/>
    <cellStyle name="Normal 5 2 4 4 3" xfId="997"/>
    <cellStyle name="Normal 5 2 4 4 3 2" xfId="1659"/>
    <cellStyle name="Normal 5 2 4 4 4" xfId="1186"/>
    <cellStyle name="Normal 5 2 4 4 4 2" xfId="2211"/>
    <cellStyle name="Normal 5 2 4 4 5" xfId="1994"/>
    <cellStyle name="Normal 5 2 4 5" xfId="538"/>
    <cellStyle name="Normal 5 2 4 5 2" xfId="835"/>
    <cellStyle name="Normal 5 2 4 5 2 2" xfId="1660"/>
    <cellStyle name="Normal 5 2 4 5 3" xfId="1661"/>
    <cellStyle name="Normal 5 2 4 6" xfId="836"/>
    <cellStyle name="Normal 5 2 4 6 2" xfId="1662"/>
    <cellStyle name="Normal 5 2 4 7" xfId="1187"/>
    <cellStyle name="Normal 5 2 4 7 2" xfId="2212"/>
    <cellStyle name="Normal 5 2 4 8" xfId="1995"/>
    <cellStyle name="Normal 5 2 5" xfId="220"/>
    <cellStyle name="Normal 5 2 5 2" xfId="412"/>
    <cellStyle name="Normal 5 2 5 2 2" xfId="539"/>
    <cellStyle name="Normal 5 2 5 2 2 2" xfId="837"/>
    <cellStyle name="Normal 5 2 5 2 2 2 2" xfId="1663"/>
    <cellStyle name="Normal 5 2 5 2 2 3" xfId="1664"/>
    <cellStyle name="Normal 5 2 5 2 3" xfId="838"/>
    <cellStyle name="Normal 5 2 5 2 3 2" xfId="1665"/>
    <cellStyle name="Normal 5 2 5 2 4" xfId="1188"/>
    <cellStyle name="Normal 5 2 5 2 4 2" xfId="2213"/>
    <cellStyle name="Normal 5 2 5 2 5" xfId="1996"/>
    <cellStyle name="Normal 5 2 5 3" xfId="297"/>
    <cellStyle name="Normal 5 2 5 3 2" xfId="839"/>
    <cellStyle name="Normal 5 2 5 3 2 2" xfId="1666"/>
    <cellStyle name="Normal 5 2 5 3 3" xfId="998"/>
    <cellStyle name="Normal 5 2 5 3 3 2" xfId="1667"/>
    <cellStyle name="Normal 5 2 5 3 4" xfId="1189"/>
    <cellStyle name="Normal 5 2 5 3 4 2" xfId="2214"/>
    <cellStyle name="Normal 5 2 5 3 5" xfId="1997"/>
    <cellStyle name="Normal 5 2 5 4" xfId="540"/>
    <cellStyle name="Normal 5 2 5 4 2" xfId="840"/>
    <cellStyle name="Normal 5 2 5 4 2 2" xfId="1668"/>
    <cellStyle name="Normal 5 2 5 4 3" xfId="1669"/>
    <cellStyle name="Normal 5 2 5 5" xfId="841"/>
    <cellStyle name="Normal 5 2 5 5 2" xfId="1670"/>
    <cellStyle name="Normal 5 2 5 6" xfId="1190"/>
    <cellStyle name="Normal 5 2 5 6 2" xfId="2215"/>
    <cellStyle name="Normal 5 2 5 7" xfId="1998"/>
    <cellStyle name="Normal 5 2 6" xfId="236"/>
    <cellStyle name="Normal 5 2 6 2" xfId="413"/>
    <cellStyle name="Normal 5 2 6 2 2" xfId="541"/>
    <cellStyle name="Normal 5 2 6 2 2 2" xfId="842"/>
    <cellStyle name="Normal 5 2 6 2 2 2 2" xfId="1671"/>
    <cellStyle name="Normal 5 2 6 2 2 3" xfId="1672"/>
    <cellStyle name="Normal 5 2 6 2 3" xfId="843"/>
    <cellStyle name="Normal 5 2 6 2 3 2" xfId="1673"/>
    <cellStyle name="Normal 5 2 6 2 4" xfId="1191"/>
    <cellStyle name="Normal 5 2 6 2 4 2" xfId="2216"/>
    <cellStyle name="Normal 5 2 6 2 5" xfId="1999"/>
    <cellStyle name="Normal 5 2 6 3" xfId="298"/>
    <cellStyle name="Normal 5 2 6 3 2" xfId="844"/>
    <cellStyle name="Normal 5 2 6 3 2 2" xfId="1674"/>
    <cellStyle name="Normal 5 2 6 3 3" xfId="999"/>
    <cellStyle name="Normal 5 2 6 3 3 2" xfId="1675"/>
    <cellStyle name="Normal 5 2 6 3 4" xfId="1192"/>
    <cellStyle name="Normal 5 2 6 3 4 2" xfId="2217"/>
    <cellStyle name="Normal 5 2 6 3 5" xfId="2000"/>
    <cellStyle name="Normal 5 2 6 4" xfId="542"/>
    <cellStyle name="Normal 5 2 6 4 2" xfId="845"/>
    <cellStyle name="Normal 5 2 6 4 2 2" xfId="1676"/>
    <cellStyle name="Normal 5 2 6 4 3" xfId="1677"/>
    <cellStyle name="Normal 5 2 6 5" xfId="846"/>
    <cellStyle name="Normal 5 2 6 5 2" xfId="1678"/>
    <cellStyle name="Normal 5 2 6 6" xfId="1193"/>
    <cellStyle name="Normal 5 2 6 6 2" xfId="2218"/>
    <cellStyle name="Normal 5 2 6 7" xfId="2001"/>
    <cellStyle name="Normal 5 2 7" xfId="245"/>
    <cellStyle name="Normal 5 2 7 2" xfId="414"/>
    <cellStyle name="Normal 5 2 7 2 2" xfId="543"/>
    <cellStyle name="Normal 5 2 7 2 2 2" xfId="847"/>
    <cellStyle name="Normal 5 2 7 2 2 2 2" xfId="1679"/>
    <cellStyle name="Normal 5 2 7 2 2 3" xfId="1680"/>
    <cellStyle name="Normal 5 2 7 2 3" xfId="848"/>
    <cellStyle name="Normal 5 2 7 2 3 2" xfId="1681"/>
    <cellStyle name="Normal 5 2 7 2 4" xfId="1194"/>
    <cellStyle name="Normal 5 2 7 2 4 2" xfId="2219"/>
    <cellStyle name="Normal 5 2 7 2 5" xfId="2002"/>
    <cellStyle name="Normal 5 2 7 3" xfId="299"/>
    <cellStyle name="Normal 5 2 7 3 2" xfId="849"/>
    <cellStyle name="Normal 5 2 7 3 2 2" xfId="1682"/>
    <cellStyle name="Normal 5 2 7 3 3" xfId="1000"/>
    <cellStyle name="Normal 5 2 7 3 3 2" xfId="1683"/>
    <cellStyle name="Normal 5 2 7 3 4" xfId="1195"/>
    <cellStyle name="Normal 5 2 7 3 4 2" xfId="2220"/>
    <cellStyle name="Normal 5 2 7 3 5" xfId="2003"/>
    <cellStyle name="Normal 5 2 7 4" xfId="544"/>
    <cellStyle name="Normal 5 2 7 4 2" xfId="850"/>
    <cellStyle name="Normal 5 2 7 4 2 2" xfId="1684"/>
    <cellStyle name="Normal 5 2 7 4 3" xfId="1685"/>
    <cellStyle name="Normal 5 2 7 5" xfId="851"/>
    <cellStyle name="Normal 5 2 7 5 2" xfId="1686"/>
    <cellStyle name="Normal 5 2 7 6" xfId="1196"/>
    <cellStyle name="Normal 5 2 7 6 2" xfId="2221"/>
    <cellStyle name="Normal 5 2 7 7" xfId="2004"/>
    <cellStyle name="Normal 5 2 8" xfId="415"/>
    <cellStyle name="Normal 5 2 8 2" xfId="416"/>
    <cellStyle name="Normal 5 2 8 2 2" xfId="545"/>
    <cellStyle name="Normal 5 2 8 2 2 2" xfId="852"/>
    <cellStyle name="Normal 5 2 8 2 2 2 2" xfId="1687"/>
    <cellStyle name="Normal 5 2 8 2 2 3" xfId="1688"/>
    <cellStyle name="Normal 5 2 8 2 3" xfId="853"/>
    <cellStyle name="Normal 5 2 8 2 3 2" xfId="1689"/>
    <cellStyle name="Normal 5 2 8 2 4" xfId="1197"/>
    <cellStyle name="Normal 5 2 8 2 4 2" xfId="2222"/>
    <cellStyle name="Normal 5 2 8 2 5" xfId="2005"/>
    <cellStyle name="Normal 5 2 8 3" xfId="546"/>
    <cellStyle name="Normal 5 2 8 3 2" xfId="854"/>
    <cellStyle name="Normal 5 2 8 3 2 2" xfId="1690"/>
    <cellStyle name="Normal 5 2 8 3 3" xfId="1691"/>
    <cellStyle name="Normal 5 2 8 4" xfId="855"/>
    <cellStyle name="Normal 5 2 8 4 2" xfId="1692"/>
    <cellStyle name="Normal 5 2 8 5" xfId="1198"/>
    <cellStyle name="Normal 5 2 8 5 2" xfId="2223"/>
    <cellStyle name="Normal 5 2 8 6" xfId="2006"/>
    <cellStyle name="Normal 5 2 9" xfId="417"/>
    <cellStyle name="Normal 5 2 9 2" xfId="418"/>
    <cellStyle name="Normal 5 2 9 2 2" xfId="547"/>
    <cellStyle name="Normal 5 2 9 2 2 2" xfId="856"/>
    <cellStyle name="Normal 5 2 9 2 2 2 2" xfId="1693"/>
    <cellStyle name="Normal 5 2 9 2 2 3" xfId="1694"/>
    <cellStyle name="Normal 5 2 9 2 3" xfId="857"/>
    <cellStyle name="Normal 5 2 9 2 3 2" xfId="1695"/>
    <cellStyle name="Normal 5 2 9 2 4" xfId="1199"/>
    <cellStyle name="Normal 5 2 9 2 4 2" xfId="2224"/>
    <cellStyle name="Normal 5 2 9 2 5" xfId="2007"/>
    <cellStyle name="Normal 5 2 9 3" xfId="548"/>
    <cellStyle name="Normal 5 2 9 3 2" xfId="858"/>
    <cellStyle name="Normal 5 2 9 3 2 2" xfId="1696"/>
    <cellStyle name="Normal 5 2 9 3 3" xfId="1697"/>
    <cellStyle name="Normal 5 2 9 4" xfId="859"/>
    <cellStyle name="Normal 5 2 9 4 2" xfId="1698"/>
    <cellStyle name="Normal 5 2 9 5" xfId="1200"/>
    <cellStyle name="Normal 5 2 9 5 2" xfId="2225"/>
    <cellStyle name="Normal 5 2 9 6" xfId="2008"/>
    <cellStyle name="Normal 6" xfId="104"/>
    <cellStyle name="Normal 6 10" xfId="419"/>
    <cellStyle name="Normal 6 10 2" xfId="549"/>
    <cellStyle name="Normal 6 10 2 2" xfId="860"/>
    <cellStyle name="Normal 6 10 2 2 2" xfId="1699"/>
    <cellStyle name="Normal 6 10 2 3" xfId="1700"/>
    <cellStyle name="Normal 6 10 3" xfId="861"/>
    <cellStyle name="Normal 6 10 3 2" xfId="1701"/>
    <cellStyle name="Normal 6 10 4" xfId="1201"/>
    <cellStyle name="Normal 6 10 4 2" xfId="2226"/>
    <cellStyle name="Normal 6 10 5" xfId="2009"/>
    <cellStyle name="Normal 6 11" xfId="300"/>
    <cellStyle name="Normal 6 11 2" xfId="862"/>
    <cellStyle name="Normal 6 11 2 2" xfId="1702"/>
    <cellStyle name="Normal 6 11 3" xfId="1001"/>
    <cellStyle name="Normal 6 11 3 2" xfId="1703"/>
    <cellStyle name="Normal 6 11 4" xfId="1202"/>
    <cellStyle name="Normal 6 11 4 2" xfId="2227"/>
    <cellStyle name="Normal 6 11 5" xfId="2010"/>
    <cellStyle name="Normal 6 12" xfId="550"/>
    <cellStyle name="Normal 6 12 2" xfId="863"/>
    <cellStyle name="Normal 6 12 2 2" xfId="1704"/>
    <cellStyle name="Normal 6 12 3" xfId="1705"/>
    <cellStyle name="Normal 6 13" xfId="864"/>
    <cellStyle name="Normal 6 13 2" xfId="1706"/>
    <cellStyle name="Normal 6 14" xfId="1021"/>
    <cellStyle name="Normal 6 14 2" xfId="1707"/>
    <cellStyle name="Normal 6 15" xfId="1029"/>
    <cellStyle name="Normal 6 15 2" xfId="1708"/>
    <cellStyle name="Normal 6 16" xfId="1037"/>
    <cellStyle name="Normal 6 16 2" xfId="1709"/>
    <cellStyle name="Normal 6 17" xfId="1203"/>
    <cellStyle name="Normal 6 17 2" xfId="2228"/>
    <cellStyle name="Normal 6 18" xfId="2011"/>
    <cellStyle name="Normal 6 2" xfId="142"/>
    <cellStyle name="Normal 6 2 10" xfId="301"/>
    <cellStyle name="Normal 6 2 10 2" xfId="865"/>
    <cellStyle name="Normal 6 2 10 2 2" xfId="1710"/>
    <cellStyle name="Normal 6 2 10 3" xfId="1002"/>
    <cellStyle name="Normal 6 2 10 3 2" xfId="1711"/>
    <cellStyle name="Normal 6 2 10 4" xfId="1204"/>
    <cellStyle name="Normal 6 2 10 4 2" xfId="2229"/>
    <cellStyle name="Normal 6 2 10 5" xfId="2012"/>
    <cellStyle name="Normal 6 2 11" xfId="551"/>
    <cellStyle name="Normal 6 2 11 2" xfId="866"/>
    <cellStyle name="Normal 6 2 11 2 2" xfId="1712"/>
    <cellStyle name="Normal 6 2 11 3" xfId="1713"/>
    <cellStyle name="Normal 6 2 12" xfId="867"/>
    <cellStyle name="Normal 6 2 12 2" xfId="1714"/>
    <cellStyle name="Normal 6 2 13" xfId="1025"/>
    <cellStyle name="Normal 6 2 13 2" xfId="1715"/>
    <cellStyle name="Normal 6 2 14" xfId="1033"/>
    <cellStyle name="Normal 6 2 14 2" xfId="1716"/>
    <cellStyle name="Normal 6 2 15" xfId="1041"/>
    <cellStyle name="Normal 6 2 15 2" xfId="1717"/>
    <cellStyle name="Normal 6 2 16" xfId="1205"/>
    <cellStyle name="Normal 6 2 16 2" xfId="2230"/>
    <cellStyle name="Normal 6 2 17" xfId="2013"/>
    <cellStyle name="Normal 6 2 2" xfId="201"/>
    <cellStyle name="Normal 6 2 2 2" xfId="214"/>
    <cellStyle name="Normal 6 2 2 2 2" xfId="303"/>
    <cellStyle name="Normal 6 2 2 2 2 2" xfId="868"/>
    <cellStyle name="Normal 6 2 2 2 2 2 2" xfId="1718"/>
    <cellStyle name="Normal 6 2 2 2 2 3" xfId="1003"/>
    <cellStyle name="Normal 6 2 2 2 2 3 2" xfId="1719"/>
    <cellStyle name="Normal 6 2 2 2 2 4" xfId="1206"/>
    <cellStyle name="Normal 6 2 2 2 2 4 2" xfId="2231"/>
    <cellStyle name="Normal 6 2 2 2 2 5" xfId="2014"/>
    <cellStyle name="Normal 6 2 2 2 3" xfId="552"/>
    <cellStyle name="Normal 6 2 2 2 3 2" xfId="869"/>
    <cellStyle name="Normal 6 2 2 2 3 2 2" xfId="1720"/>
    <cellStyle name="Normal 6 2 2 2 3 3" xfId="1721"/>
    <cellStyle name="Normal 6 2 2 2 4" xfId="870"/>
    <cellStyle name="Normal 6 2 2 2 4 2" xfId="1722"/>
    <cellStyle name="Normal 6 2 2 2 5" xfId="1207"/>
    <cellStyle name="Normal 6 2 2 2 5 2" xfId="2232"/>
    <cellStyle name="Normal 6 2 2 2 6" xfId="2015"/>
    <cellStyle name="Normal 6 2 2 3" xfId="420"/>
    <cellStyle name="Normal 6 2 2 3 2" xfId="553"/>
    <cellStyle name="Normal 6 2 2 3 2 2" xfId="871"/>
    <cellStyle name="Normal 6 2 2 3 2 2 2" xfId="1723"/>
    <cellStyle name="Normal 6 2 2 3 2 3" xfId="1724"/>
    <cellStyle name="Normal 6 2 2 3 3" xfId="872"/>
    <cellStyle name="Normal 6 2 2 3 3 2" xfId="1725"/>
    <cellStyle name="Normal 6 2 2 3 4" xfId="1208"/>
    <cellStyle name="Normal 6 2 2 3 4 2" xfId="2233"/>
    <cellStyle name="Normal 6 2 2 3 5" xfId="2016"/>
    <cellStyle name="Normal 6 2 2 4" xfId="302"/>
    <cellStyle name="Normal 6 2 2 4 2" xfId="873"/>
    <cellStyle name="Normal 6 2 2 4 2 2" xfId="1726"/>
    <cellStyle name="Normal 6 2 2 4 3" xfId="1004"/>
    <cellStyle name="Normal 6 2 2 4 3 2" xfId="1727"/>
    <cellStyle name="Normal 6 2 2 4 4" xfId="1209"/>
    <cellStyle name="Normal 6 2 2 4 4 2" xfId="2234"/>
    <cellStyle name="Normal 6 2 2 4 5" xfId="2017"/>
    <cellStyle name="Normal 6 2 2 5" xfId="554"/>
    <cellStyle name="Normal 6 2 2 5 2" xfId="874"/>
    <cellStyle name="Normal 6 2 2 5 2 2" xfId="1728"/>
    <cellStyle name="Normal 6 2 2 5 3" xfId="1729"/>
    <cellStyle name="Normal 6 2 2 6" xfId="875"/>
    <cellStyle name="Normal 6 2 2 6 2" xfId="1730"/>
    <cellStyle name="Normal 6 2 2 7" xfId="1210"/>
    <cellStyle name="Normal 6 2 2 7 2" xfId="2235"/>
    <cellStyle name="Normal 6 2 2 8" xfId="2018"/>
    <cellStyle name="Normal 6 2 3" xfId="209"/>
    <cellStyle name="Normal 6 2 3 2" xfId="229"/>
    <cellStyle name="Normal 6 2 3 2 2" xfId="305"/>
    <cellStyle name="Normal 6 2 3 2 2 2" xfId="876"/>
    <cellStyle name="Normal 6 2 3 2 2 2 2" xfId="1731"/>
    <cellStyle name="Normal 6 2 3 2 2 3" xfId="1005"/>
    <cellStyle name="Normal 6 2 3 2 2 3 2" xfId="1732"/>
    <cellStyle name="Normal 6 2 3 2 2 4" xfId="1211"/>
    <cellStyle name="Normal 6 2 3 2 2 4 2" xfId="2236"/>
    <cellStyle name="Normal 6 2 3 2 2 5" xfId="2019"/>
    <cellStyle name="Normal 6 2 3 2 3" xfId="555"/>
    <cellStyle name="Normal 6 2 3 2 3 2" xfId="877"/>
    <cellStyle name="Normal 6 2 3 2 3 2 2" xfId="1733"/>
    <cellStyle name="Normal 6 2 3 2 3 3" xfId="1734"/>
    <cellStyle name="Normal 6 2 3 2 4" xfId="878"/>
    <cellStyle name="Normal 6 2 3 2 4 2" xfId="1735"/>
    <cellStyle name="Normal 6 2 3 2 5" xfId="1212"/>
    <cellStyle name="Normal 6 2 3 2 5 2" xfId="2237"/>
    <cellStyle name="Normal 6 2 3 2 6" xfId="2020"/>
    <cellStyle name="Normal 6 2 3 3" xfId="421"/>
    <cellStyle name="Normal 6 2 3 3 2" xfId="556"/>
    <cellStyle name="Normal 6 2 3 3 2 2" xfId="879"/>
    <cellStyle name="Normal 6 2 3 3 2 2 2" xfId="1736"/>
    <cellStyle name="Normal 6 2 3 3 2 3" xfId="1737"/>
    <cellStyle name="Normal 6 2 3 3 3" xfId="880"/>
    <cellStyle name="Normal 6 2 3 3 3 2" xfId="1738"/>
    <cellStyle name="Normal 6 2 3 3 4" xfId="1213"/>
    <cellStyle name="Normal 6 2 3 3 4 2" xfId="2238"/>
    <cellStyle name="Normal 6 2 3 3 5" xfId="2021"/>
    <cellStyle name="Normal 6 2 3 4" xfId="304"/>
    <cellStyle name="Normal 6 2 3 4 2" xfId="881"/>
    <cellStyle name="Normal 6 2 3 4 2 2" xfId="1739"/>
    <cellStyle name="Normal 6 2 3 4 3" xfId="1006"/>
    <cellStyle name="Normal 6 2 3 4 3 2" xfId="1740"/>
    <cellStyle name="Normal 6 2 3 4 4" xfId="1214"/>
    <cellStyle name="Normal 6 2 3 4 4 2" xfId="2239"/>
    <cellStyle name="Normal 6 2 3 4 5" xfId="2022"/>
    <cellStyle name="Normal 6 2 3 5" xfId="557"/>
    <cellStyle name="Normal 6 2 3 5 2" xfId="882"/>
    <cellStyle name="Normal 6 2 3 5 2 2" xfId="1741"/>
    <cellStyle name="Normal 6 2 3 5 3" xfId="1742"/>
    <cellStyle name="Normal 6 2 3 6" xfId="883"/>
    <cellStyle name="Normal 6 2 3 6 2" xfId="1743"/>
    <cellStyle name="Normal 6 2 3 7" xfId="1215"/>
    <cellStyle name="Normal 6 2 3 7 2" xfId="2240"/>
    <cellStyle name="Normal 6 2 3 8" xfId="2023"/>
    <cellStyle name="Normal 6 2 4" xfId="227"/>
    <cellStyle name="Normal 6 2 4 2" xfId="422"/>
    <cellStyle name="Normal 6 2 4 2 2" xfId="558"/>
    <cellStyle name="Normal 6 2 4 2 2 2" xfId="884"/>
    <cellStyle name="Normal 6 2 4 2 2 2 2" xfId="1744"/>
    <cellStyle name="Normal 6 2 4 2 2 3" xfId="1745"/>
    <cellStyle name="Normal 6 2 4 2 3" xfId="885"/>
    <cellStyle name="Normal 6 2 4 2 3 2" xfId="1746"/>
    <cellStyle name="Normal 6 2 4 2 4" xfId="1216"/>
    <cellStyle name="Normal 6 2 4 2 4 2" xfId="2241"/>
    <cellStyle name="Normal 6 2 4 2 5" xfId="2024"/>
    <cellStyle name="Normal 6 2 4 3" xfId="306"/>
    <cellStyle name="Normal 6 2 4 3 2" xfId="886"/>
    <cellStyle name="Normal 6 2 4 3 2 2" xfId="1747"/>
    <cellStyle name="Normal 6 2 4 3 3" xfId="1007"/>
    <cellStyle name="Normal 6 2 4 3 3 2" xfId="1748"/>
    <cellStyle name="Normal 6 2 4 3 4" xfId="1217"/>
    <cellStyle name="Normal 6 2 4 3 4 2" xfId="2242"/>
    <cellStyle name="Normal 6 2 4 3 5" xfId="2025"/>
    <cellStyle name="Normal 6 2 4 4" xfId="559"/>
    <cellStyle name="Normal 6 2 4 4 2" xfId="887"/>
    <cellStyle name="Normal 6 2 4 4 2 2" xfId="1749"/>
    <cellStyle name="Normal 6 2 4 4 3" xfId="1750"/>
    <cellStyle name="Normal 6 2 4 5" xfId="888"/>
    <cellStyle name="Normal 6 2 4 5 2" xfId="1751"/>
    <cellStyle name="Normal 6 2 4 6" xfId="1218"/>
    <cellStyle name="Normal 6 2 4 6 2" xfId="2243"/>
    <cellStyle name="Normal 6 2 4 7" xfId="2026"/>
    <cellStyle name="Normal 6 2 5" xfId="241"/>
    <cellStyle name="Normal 6 2 5 2" xfId="423"/>
    <cellStyle name="Normal 6 2 5 2 2" xfId="560"/>
    <cellStyle name="Normal 6 2 5 2 2 2" xfId="889"/>
    <cellStyle name="Normal 6 2 5 2 2 2 2" xfId="1752"/>
    <cellStyle name="Normal 6 2 5 2 2 3" xfId="1753"/>
    <cellStyle name="Normal 6 2 5 2 3" xfId="890"/>
    <cellStyle name="Normal 6 2 5 2 3 2" xfId="1754"/>
    <cellStyle name="Normal 6 2 5 2 4" xfId="1219"/>
    <cellStyle name="Normal 6 2 5 2 4 2" xfId="2244"/>
    <cellStyle name="Normal 6 2 5 2 5" xfId="2027"/>
    <cellStyle name="Normal 6 2 5 3" xfId="307"/>
    <cellStyle name="Normal 6 2 5 3 2" xfId="891"/>
    <cellStyle name="Normal 6 2 5 3 2 2" xfId="1755"/>
    <cellStyle name="Normal 6 2 5 3 3" xfId="1008"/>
    <cellStyle name="Normal 6 2 5 3 3 2" xfId="1756"/>
    <cellStyle name="Normal 6 2 5 3 4" xfId="1220"/>
    <cellStyle name="Normal 6 2 5 3 4 2" xfId="2245"/>
    <cellStyle name="Normal 6 2 5 3 5" xfId="2028"/>
    <cellStyle name="Normal 6 2 5 4" xfId="561"/>
    <cellStyle name="Normal 6 2 5 4 2" xfId="892"/>
    <cellStyle name="Normal 6 2 5 4 2 2" xfId="1757"/>
    <cellStyle name="Normal 6 2 5 4 3" xfId="1758"/>
    <cellStyle name="Normal 6 2 5 5" xfId="893"/>
    <cellStyle name="Normal 6 2 5 5 2" xfId="1759"/>
    <cellStyle name="Normal 6 2 5 6" xfId="1221"/>
    <cellStyle name="Normal 6 2 5 6 2" xfId="2246"/>
    <cellStyle name="Normal 6 2 5 7" xfId="2029"/>
    <cellStyle name="Normal 6 2 6" xfId="250"/>
    <cellStyle name="Normal 6 2 6 2" xfId="424"/>
    <cellStyle name="Normal 6 2 6 2 2" xfId="562"/>
    <cellStyle name="Normal 6 2 6 2 2 2" xfId="894"/>
    <cellStyle name="Normal 6 2 6 2 2 2 2" xfId="1760"/>
    <cellStyle name="Normal 6 2 6 2 2 3" xfId="1761"/>
    <cellStyle name="Normal 6 2 6 2 3" xfId="895"/>
    <cellStyle name="Normal 6 2 6 2 3 2" xfId="1762"/>
    <cellStyle name="Normal 6 2 6 2 4" xfId="1222"/>
    <cellStyle name="Normal 6 2 6 2 4 2" xfId="2247"/>
    <cellStyle name="Normal 6 2 6 2 5" xfId="2030"/>
    <cellStyle name="Normal 6 2 6 3" xfId="308"/>
    <cellStyle name="Normal 6 2 6 3 2" xfId="896"/>
    <cellStyle name="Normal 6 2 6 3 2 2" xfId="1763"/>
    <cellStyle name="Normal 6 2 6 3 3" xfId="1009"/>
    <cellStyle name="Normal 6 2 6 3 3 2" xfId="1764"/>
    <cellStyle name="Normal 6 2 6 3 4" xfId="1223"/>
    <cellStyle name="Normal 6 2 6 3 4 2" xfId="2248"/>
    <cellStyle name="Normal 6 2 6 3 5" xfId="2031"/>
    <cellStyle name="Normal 6 2 6 4" xfId="563"/>
    <cellStyle name="Normal 6 2 6 4 2" xfId="897"/>
    <cellStyle name="Normal 6 2 6 4 2 2" xfId="1765"/>
    <cellStyle name="Normal 6 2 6 4 3" xfId="1766"/>
    <cellStyle name="Normal 6 2 6 5" xfId="898"/>
    <cellStyle name="Normal 6 2 6 5 2" xfId="1767"/>
    <cellStyle name="Normal 6 2 6 6" xfId="1224"/>
    <cellStyle name="Normal 6 2 6 6 2" xfId="2249"/>
    <cellStyle name="Normal 6 2 6 7" xfId="2032"/>
    <cellStyle name="Normal 6 2 7" xfId="425"/>
    <cellStyle name="Normal 6 2 7 2" xfId="426"/>
    <cellStyle name="Normal 6 2 7 2 2" xfId="564"/>
    <cellStyle name="Normal 6 2 7 2 2 2" xfId="899"/>
    <cellStyle name="Normal 6 2 7 2 2 2 2" xfId="1768"/>
    <cellStyle name="Normal 6 2 7 2 2 3" xfId="1769"/>
    <cellStyle name="Normal 6 2 7 2 3" xfId="900"/>
    <cellStyle name="Normal 6 2 7 2 3 2" xfId="1770"/>
    <cellStyle name="Normal 6 2 7 2 4" xfId="1225"/>
    <cellStyle name="Normal 6 2 7 2 4 2" xfId="2250"/>
    <cellStyle name="Normal 6 2 7 2 5" xfId="2033"/>
    <cellStyle name="Normal 6 2 7 3" xfId="565"/>
    <cellStyle name="Normal 6 2 7 3 2" xfId="901"/>
    <cellStyle name="Normal 6 2 7 3 2 2" xfId="1771"/>
    <cellStyle name="Normal 6 2 7 3 3" xfId="1772"/>
    <cellStyle name="Normal 6 2 7 4" xfId="902"/>
    <cellStyle name="Normal 6 2 7 4 2" xfId="1773"/>
    <cellStyle name="Normal 6 2 7 5" xfId="1226"/>
    <cellStyle name="Normal 6 2 7 5 2" xfId="2251"/>
    <cellStyle name="Normal 6 2 7 6" xfId="2034"/>
    <cellStyle name="Normal 6 2 8" xfId="427"/>
    <cellStyle name="Normal 6 2 8 2" xfId="428"/>
    <cellStyle name="Normal 6 2 8 2 2" xfId="566"/>
    <cellStyle name="Normal 6 2 8 2 2 2" xfId="903"/>
    <cellStyle name="Normal 6 2 8 2 2 2 2" xfId="1774"/>
    <cellStyle name="Normal 6 2 8 2 2 3" xfId="1775"/>
    <cellStyle name="Normal 6 2 8 2 3" xfId="904"/>
    <cellStyle name="Normal 6 2 8 2 3 2" xfId="1776"/>
    <cellStyle name="Normal 6 2 8 2 4" xfId="1227"/>
    <cellStyle name="Normal 6 2 8 2 4 2" xfId="2252"/>
    <cellStyle name="Normal 6 2 8 2 5" xfId="2035"/>
    <cellStyle name="Normal 6 2 8 3" xfId="567"/>
    <cellStyle name="Normal 6 2 8 3 2" xfId="905"/>
    <cellStyle name="Normal 6 2 8 3 2 2" xfId="1777"/>
    <cellStyle name="Normal 6 2 8 3 3" xfId="1778"/>
    <cellStyle name="Normal 6 2 8 4" xfId="906"/>
    <cellStyle name="Normal 6 2 8 4 2" xfId="1779"/>
    <cellStyle name="Normal 6 2 8 5" xfId="1228"/>
    <cellStyle name="Normal 6 2 8 5 2" xfId="2253"/>
    <cellStyle name="Normal 6 2 8 6" xfId="2036"/>
    <cellStyle name="Normal 6 2 9" xfId="429"/>
    <cellStyle name="Normal 6 2 9 2" xfId="568"/>
    <cellStyle name="Normal 6 2 9 2 2" xfId="907"/>
    <cellStyle name="Normal 6 2 9 2 2 2" xfId="1780"/>
    <cellStyle name="Normal 6 2 9 2 3" xfId="1781"/>
    <cellStyle name="Normal 6 2 9 3" xfId="908"/>
    <cellStyle name="Normal 6 2 9 3 2" xfId="1782"/>
    <cellStyle name="Normal 6 2 9 4" xfId="1229"/>
    <cellStyle name="Normal 6 2 9 4 2" xfId="2254"/>
    <cellStyle name="Normal 6 2 9 5" xfId="2037"/>
    <cellStyle name="Normal 6 3" xfId="176"/>
    <cellStyle name="Normal 6 3 2" xfId="212"/>
    <cellStyle name="Normal 6 3 2 2" xfId="310"/>
    <cellStyle name="Normal 6 3 2 2 2" xfId="909"/>
    <cellStyle name="Normal 6 3 2 2 2 2" xfId="1783"/>
    <cellStyle name="Normal 6 3 2 2 3" xfId="1010"/>
    <cellStyle name="Normal 6 3 2 2 3 2" xfId="1784"/>
    <cellStyle name="Normal 6 3 2 2 4" xfId="1230"/>
    <cellStyle name="Normal 6 3 2 2 4 2" xfId="2255"/>
    <cellStyle name="Normal 6 3 2 2 5" xfId="2038"/>
    <cellStyle name="Normal 6 3 2 3" xfId="569"/>
    <cellStyle name="Normal 6 3 2 3 2" xfId="910"/>
    <cellStyle name="Normal 6 3 2 3 2 2" xfId="1785"/>
    <cellStyle name="Normal 6 3 2 3 3" xfId="1786"/>
    <cellStyle name="Normal 6 3 2 4" xfId="911"/>
    <cellStyle name="Normal 6 3 2 4 2" xfId="1787"/>
    <cellStyle name="Normal 6 3 2 5" xfId="1231"/>
    <cellStyle name="Normal 6 3 2 5 2" xfId="2256"/>
    <cellStyle name="Normal 6 3 2 6" xfId="2039"/>
    <cellStyle name="Normal 6 3 3" xfId="430"/>
    <cellStyle name="Normal 6 3 3 2" xfId="570"/>
    <cellStyle name="Normal 6 3 3 2 2" xfId="912"/>
    <cellStyle name="Normal 6 3 3 2 2 2" xfId="1788"/>
    <cellStyle name="Normal 6 3 3 2 3" xfId="1789"/>
    <cellStyle name="Normal 6 3 3 3" xfId="913"/>
    <cellStyle name="Normal 6 3 3 3 2" xfId="1790"/>
    <cellStyle name="Normal 6 3 3 4" xfId="1232"/>
    <cellStyle name="Normal 6 3 3 4 2" xfId="2257"/>
    <cellStyle name="Normal 6 3 3 5" xfId="2040"/>
    <cellStyle name="Normal 6 3 4" xfId="309"/>
    <cellStyle name="Normal 6 3 4 2" xfId="914"/>
    <cellStyle name="Normal 6 3 4 2 2" xfId="1791"/>
    <cellStyle name="Normal 6 3 4 3" xfId="1011"/>
    <cellStyle name="Normal 6 3 4 3 2" xfId="1792"/>
    <cellStyle name="Normal 6 3 4 4" xfId="1233"/>
    <cellStyle name="Normal 6 3 4 4 2" xfId="2258"/>
    <cellStyle name="Normal 6 3 4 5" xfId="2041"/>
    <cellStyle name="Normal 6 3 5" xfId="571"/>
    <cellStyle name="Normal 6 3 5 2" xfId="915"/>
    <cellStyle name="Normal 6 3 5 2 2" xfId="1793"/>
    <cellStyle name="Normal 6 3 5 3" xfId="1794"/>
    <cellStyle name="Normal 6 3 6" xfId="916"/>
    <cellStyle name="Normal 6 3 6 2" xfId="1795"/>
    <cellStyle name="Normal 6 3 7" xfId="1234"/>
    <cellStyle name="Normal 6 3 7 2" xfId="2259"/>
    <cellStyle name="Normal 6 3 8" xfId="2042"/>
    <cellStyle name="Normal 6 4" xfId="205"/>
    <cellStyle name="Normal 6 4 2" xfId="211"/>
    <cellStyle name="Normal 6 4 2 2" xfId="312"/>
    <cellStyle name="Normal 6 4 2 2 2" xfId="917"/>
    <cellStyle name="Normal 6 4 2 2 2 2" xfId="1796"/>
    <cellStyle name="Normal 6 4 2 2 3" xfId="1012"/>
    <cellStyle name="Normal 6 4 2 2 3 2" xfId="1797"/>
    <cellStyle name="Normal 6 4 2 2 4" xfId="1235"/>
    <cellStyle name="Normal 6 4 2 2 4 2" xfId="2260"/>
    <cellStyle name="Normal 6 4 2 2 5" xfId="2043"/>
    <cellStyle name="Normal 6 4 2 3" xfId="572"/>
    <cellStyle name="Normal 6 4 2 3 2" xfId="918"/>
    <cellStyle name="Normal 6 4 2 3 2 2" xfId="1798"/>
    <cellStyle name="Normal 6 4 2 3 3" xfId="1799"/>
    <cellStyle name="Normal 6 4 2 4" xfId="919"/>
    <cellStyle name="Normal 6 4 2 4 2" xfId="1800"/>
    <cellStyle name="Normal 6 4 2 5" xfId="1236"/>
    <cellStyle name="Normal 6 4 2 5 2" xfId="2261"/>
    <cellStyle name="Normal 6 4 2 6" xfId="2044"/>
    <cellStyle name="Normal 6 4 3" xfId="431"/>
    <cellStyle name="Normal 6 4 3 2" xfId="573"/>
    <cellStyle name="Normal 6 4 3 2 2" xfId="920"/>
    <cellStyle name="Normal 6 4 3 2 2 2" xfId="1801"/>
    <cellStyle name="Normal 6 4 3 2 3" xfId="1802"/>
    <cellStyle name="Normal 6 4 3 3" xfId="921"/>
    <cellStyle name="Normal 6 4 3 3 2" xfId="1803"/>
    <cellStyle name="Normal 6 4 3 4" xfId="1237"/>
    <cellStyle name="Normal 6 4 3 4 2" xfId="2262"/>
    <cellStyle name="Normal 6 4 3 5" xfId="2045"/>
    <cellStyle name="Normal 6 4 4" xfId="311"/>
    <cellStyle name="Normal 6 4 4 2" xfId="922"/>
    <cellStyle name="Normal 6 4 4 2 2" xfId="1804"/>
    <cellStyle name="Normal 6 4 4 3" xfId="1013"/>
    <cellStyle name="Normal 6 4 4 3 2" xfId="1805"/>
    <cellStyle name="Normal 6 4 4 4" xfId="1238"/>
    <cellStyle name="Normal 6 4 4 4 2" xfId="2263"/>
    <cellStyle name="Normal 6 4 4 5" xfId="2046"/>
    <cellStyle name="Normal 6 4 5" xfId="574"/>
    <cellStyle name="Normal 6 4 5 2" xfId="923"/>
    <cellStyle name="Normal 6 4 5 2 2" xfId="1806"/>
    <cellStyle name="Normal 6 4 5 3" xfId="1807"/>
    <cellStyle name="Normal 6 4 6" xfId="924"/>
    <cellStyle name="Normal 6 4 6 2" xfId="1808"/>
    <cellStyle name="Normal 6 4 7" xfId="1239"/>
    <cellStyle name="Normal 6 4 7 2" xfId="2264"/>
    <cellStyle name="Normal 6 4 8" xfId="2047"/>
    <cellStyle name="Normal 6 5" xfId="221"/>
    <cellStyle name="Normal 6 5 2" xfId="432"/>
    <cellStyle name="Normal 6 5 2 2" xfId="575"/>
    <cellStyle name="Normal 6 5 2 2 2" xfId="925"/>
    <cellStyle name="Normal 6 5 2 2 2 2" xfId="1809"/>
    <cellStyle name="Normal 6 5 2 2 3" xfId="1810"/>
    <cellStyle name="Normal 6 5 2 3" xfId="926"/>
    <cellStyle name="Normal 6 5 2 3 2" xfId="1811"/>
    <cellStyle name="Normal 6 5 2 4" xfId="1240"/>
    <cellStyle name="Normal 6 5 2 4 2" xfId="2265"/>
    <cellStyle name="Normal 6 5 2 5" xfId="2048"/>
    <cellStyle name="Normal 6 5 3" xfId="313"/>
    <cellStyle name="Normal 6 5 3 2" xfId="927"/>
    <cellStyle name="Normal 6 5 3 2 2" xfId="1812"/>
    <cellStyle name="Normal 6 5 3 3" xfId="1014"/>
    <cellStyle name="Normal 6 5 3 3 2" xfId="1813"/>
    <cellStyle name="Normal 6 5 3 4" xfId="1241"/>
    <cellStyle name="Normal 6 5 3 4 2" xfId="2266"/>
    <cellStyle name="Normal 6 5 3 5" xfId="2049"/>
    <cellStyle name="Normal 6 5 4" xfId="576"/>
    <cellStyle name="Normal 6 5 4 2" xfId="928"/>
    <cellStyle name="Normal 6 5 4 2 2" xfId="1814"/>
    <cellStyle name="Normal 6 5 4 3" xfId="1815"/>
    <cellStyle name="Normal 6 5 5" xfId="929"/>
    <cellStyle name="Normal 6 5 5 2" xfId="1816"/>
    <cellStyle name="Normal 6 5 6" xfId="1242"/>
    <cellStyle name="Normal 6 5 6 2" xfId="2267"/>
    <cellStyle name="Normal 6 5 7" xfId="2050"/>
    <cellStyle name="Normal 6 6" xfId="237"/>
    <cellStyle name="Normal 6 6 2" xfId="433"/>
    <cellStyle name="Normal 6 6 2 2" xfId="577"/>
    <cellStyle name="Normal 6 6 2 2 2" xfId="930"/>
    <cellStyle name="Normal 6 6 2 2 2 2" xfId="1817"/>
    <cellStyle name="Normal 6 6 2 2 3" xfId="1818"/>
    <cellStyle name="Normal 6 6 2 3" xfId="931"/>
    <cellStyle name="Normal 6 6 2 3 2" xfId="1819"/>
    <cellStyle name="Normal 6 6 2 4" xfId="1243"/>
    <cellStyle name="Normal 6 6 2 4 2" xfId="2268"/>
    <cellStyle name="Normal 6 6 2 5" xfId="2051"/>
    <cellStyle name="Normal 6 6 3" xfId="314"/>
    <cellStyle name="Normal 6 6 3 2" xfId="932"/>
    <cellStyle name="Normal 6 6 3 2 2" xfId="1820"/>
    <cellStyle name="Normal 6 6 3 3" xfId="1015"/>
    <cellStyle name="Normal 6 6 3 3 2" xfId="1821"/>
    <cellStyle name="Normal 6 6 3 4" xfId="1244"/>
    <cellStyle name="Normal 6 6 3 4 2" xfId="2269"/>
    <cellStyle name="Normal 6 6 3 5" xfId="2052"/>
    <cellStyle name="Normal 6 6 4" xfId="578"/>
    <cellStyle name="Normal 6 6 4 2" xfId="933"/>
    <cellStyle name="Normal 6 6 4 2 2" xfId="1822"/>
    <cellStyle name="Normal 6 6 4 3" xfId="1823"/>
    <cellStyle name="Normal 6 6 5" xfId="934"/>
    <cellStyle name="Normal 6 6 5 2" xfId="1824"/>
    <cellStyle name="Normal 6 6 6" xfId="1245"/>
    <cellStyle name="Normal 6 6 6 2" xfId="2270"/>
    <cellStyle name="Normal 6 6 7" xfId="2053"/>
    <cellStyle name="Normal 6 7" xfId="242"/>
    <cellStyle name="Normal 6 7 2" xfId="434"/>
    <cellStyle name="Normal 6 7 2 2" xfId="579"/>
    <cellStyle name="Normal 6 7 2 2 2" xfId="935"/>
    <cellStyle name="Normal 6 7 2 2 2 2" xfId="1825"/>
    <cellStyle name="Normal 6 7 2 2 3" xfId="1826"/>
    <cellStyle name="Normal 6 7 2 3" xfId="936"/>
    <cellStyle name="Normal 6 7 2 3 2" xfId="1827"/>
    <cellStyle name="Normal 6 7 2 4" xfId="1246"/>
    <cellStyle name="Normal 6 7 2 4 2" xfId="2271"/>
    <cellStyle name="Normal 6 7 2 5" xfId="2054"/>
    <cellStyle name="Normal 6 7 3" xfId="315"/>
    <cellStyle name="Normal 6 7 3 2" xfId="937"/>
    <cellStyle name="Normal 6 7 3 2 2" xfId="1828"/>
    <cellStyle name="Normal 6 7 3 3" xfId="1016"/>
    <cellStyle name="Normal 6 7 3 3 2" xfId="1829"/>
    <cellStyle name="Normal 6 7 3 4" xfId="1247"/>
    <cellStyle name="Normal 6 7 3 4 2" xfId="2272"/>
    <cellStyle name="Normal 6 7 3 5" xfId="2055"/>
    <cellStyle name="Normal 6 7 4" xfId="580"/>
    <cellStyle name="Normal 6 7 4 2" xfId="938"/>
    <cellStyle name="Normal 6 7 4 2 2" xfId="1830"/>
    <cellStyle name="Normal 6 7 4 3" xfId="1831"/>
    <cellStyle name="Normal 6 7 5" xfId="939"/>
    <cellStyle name="Normal 6 7 5 2" xfId="1832"/>
    <cellStyle name="Normal 6 7 6" xfId="1248"/>
    <cellStyle name="Normal 6 7 6 2" xfId="2273"/>
    <cellStyle name="Normal 6 7 7" xfId="2056"/>
    <cellStyle name="Normal 6 8" xfId="246"/>
    <cellStyle name="Normal 6 8 2" xfId="435"/>
    <cellStyle name="Normal 6 8 2 2" xfId="581"/>
    <cellStyle name="Normal 6 8 2 2 2" xfId="940"/>
    <cellStyle name="Normal 6 8 2 2 2 2" xfId="1833"/>
    <cellStyle name="Normal 6 8 2 2 3" xfId="1834"/>
    <cellStyle name="Normal 6 8 2 3" xfId="941"/>
    <cellStyle name="Normal 6 8 2 3 2" xfId="1835"/>
    <cellStyle name="Normal 6 8 2 4" xfId="1249"/>
    <cellStyle name="Normal 6 8 2 4 2" xfId="2274"/>
    <cellStyle name="Normal 6 8 2 5" xfId="2057"/>
    <cellStyle name="Normal 6 8 3" xfId="316"/>
    <cellStyle name="Normal 6 8 3 2" xfId="942"/>
    <cellStyle name="Normal 6 8 3 2 2" xfId="1836"/>
    <cellStyle name="Normal 6 8 3 3" xfId="1017"/>
    <cellStyle name="Normal 6 8 3 3 2" xfId="1837"/>
    <cellStyle name="Normal 6 8 3 4" xfId="1250"/>
    <cellStyle name="Normal 6 8 3 4 2" xfId="2275"/>
    <cellStyle name="Normal 6 8 3 5" xfId="2058"/>
    <cellStyle name="Normal 6 8 4" xfId="582"/>
    <cellStyle name="Normal 6 8 4 2" xfId="943"/>
    <cellStyle name="Normal 6 8 4 2 2" xfId="1838"/>
    <cellStyle name="Normal 6 8 4 3" xfId="1839"/>
    <cellStyle name="Normal 6 8 5" xfId="944"/>
    <cellStyle name="Normal 6 8 5 2" xfId="1840"/>
    <cellStyle name="Normal 6 8 6" xfId="1251"/>
    <cellStyle name="Normal 6 8 6 2" xfId="2276"/>
    <cellStyle name="Normal 6 8 7" xfId="2059"/>
    <cellStyle name="Normal 6 9" xfId="436"/>
    <cellStyle name="Normal 6 9 2" xfId="437"/>
    <cellStyle name="Normal 6 9 2 2" xfId="583"/>
    <cellStyle name="Normal 6 9 2 2 2" xfId="945"/>
    <cellStyle name="Normal 6 9 2 2 2 2" xfId="1841"/>
    <cellStyle name="Normal 6 9 2 2 3" xfId="1842"/>
    <cellStyle name="Normal 6 9 2 3" xfId="946"/>
    <cellStyle name="Normal 6 9 2 3 2" xfId="1843"/>
    <cellStyle name="Normal 6 9 2 4" xfId="1252"/>
    <cellStyle name="Normal 6 9 2 4 2" xfId="2277"/>
    <cellStyle name="Normal 6 9 2 5" xfId="2060"/>
    <cellStyle name="Normal 6 9 3" xfId="584"/>
    <cellStyle name="Normal 6 9 3 2" xfId="947"/>
    <cellStyle name="Normal 6 9 3 2 2" xfId="1844"/>
    <cellStyle name="Normal 6 9 3 3" xfId="1845"/>
    <cellStyle name="Normal 6 9 4" xfId="948"/>
    <cellStyle name="Normal 6 9 4 2" xfId="1846"/>
    <cellStyle name="Normal 6 9 5" xfId="1253"/>
    <cellStyle name="Normal 6 9 5 2" xfId="2278"/>
    <cellStyle name="Normal 6 9 6" xfId="2061"/>
    <cellStyle name="Normal 7" xfId="105"/>
    <cellStyle name="Normal 7 2" xfId="177"/>
    <cellStyle name="Normal 8" xfId="143"/>
    <cellStyle name="Normal 9" xfId="357"/>
    <cellStyle name="Normal 9 2" xfId="438"/>
    <cellStyle name="Normal 9 2 2" xfId="585"/>
    <cellStyle name="Normal 9 2 2 2" xfId="949"/>
    <cellStyle name="Normal 9 2 2 2 2" xfId="1847"/>
    <cellStyle name="Normal 9 2 2 3" xfId="1848"/>
    <cellStyle name="Normal 9 2 3" xfId="950"/>
    <cellStyle name="Normal 9 2 3 2" xfId="1849"/>
    <cellStyle name="Normal 9 2 4" xfId="1254"/>
    <cellStyle name="Normal 9 2 4 2" xfId="2279"/>
    <cellStyle name="Normal 9 2 5" xfId="2062"/>
    <cellStyle name="Normal 9 3" xfId="586"/>
    <cellStyle name="Normal 9 4" xfId="587"/>
    <cellStyle name="Normal 9 4 2" xfId="588"/>
    <cellStyle name="Normal 9 5" xfId="951"/>
    <cellStyle name="Normal 9 5 2" xfId="1850"/>
    <cellStyle name="Normal 9 6" xfId="1255"/>
    <cellStyle name="Normal 9 7" xfId="2280"/>
    <cellStyle name="Note" xfId="106" builtinId="10" customBuiltin="1"/>
    <cellStyle name="Note 2" xfId="178"/>
    <cellStyle name="Output" xfId="107" builtinId="21" customBuiltin="1"/>
    <cellStyle name="Output 2" xfId="353"/>
    <cellStyle name="Percent" xfId="108" builtinId="5"/>
    <cellStyle name="Percent 10" xfId="109"/>
    <cellStyle name="Percent 10 2" xfId="179"/>
    <cellStyle name="Percent 11" xfId="1256"/>
    <cellStyle name="Percent 2" xfId="110"/>
    <cellStyle name="Percent 2 2" xfId="111"/>
    <cellStyle name="Percent 2 2 2" xfId="112"/>
    <cellStyle name="Percent 2 2 2 2" xfId="113"/>
    <cellStyle name="Percent 2 2 2 2 2" xfId="183"/>
    <cellStyle name="Percent 2 2 2 3" xfId="182"/>
    <cellStyle name="Percent 2 2 3" xfId="114"/>
    <cellStyle name="Percent 2 2 3 2" xfId="184"/>
    <cellStyle name="Percent 2 2 4" xfId="115"/>
    <cellStyle name="Percent 2 2 5" xfId="181"/>
    <cellStyle name="Percent 2 3" xfId="180"/>
    <cellStyle name="Percent 3" xfId="116"/>
    <cellStyle name="Percent 3 2" xfId="117"/>
    <cellStyle name="Percent 3 2 2" xfId="118"/>
    <cellStyle name="Percent 3 2 2 2" xfId="187"/>
    <cellStyle name="Percent 3 2 3" xfId="119"/>
    <cellStyle name="Percent 3 2 4" xfId="186"/>
    <cellStyle name="Percent 3 3" xfId="120"/>
    <cellStyle name="Percent 3 3 2" xfId="188"/>
    <cellStyle name="Percent 3 4" xfId="121"/>
    <cellStyle name="Percent 3 5" xfId="185"/>
    <cellStyle name="Percent 4" xfId="122"/>
    <cellStyle name="Percent 4 2" xfId="123"/>
    <cellStyle name="Percent 4 2 2" xfId="190"/>
    <cellStyle name="Percent 4 3" xfId="124"/>
    <cellStyle name="Percent 4 3 2" xfId="191"/>
    <cellStyle name="Percent 4 4" xfId="125"/>
    <cellStyle name="Percent 4 5" xfId="189"/>
    <cellStyle name="Percent 5" xfId="126"/>
    <cellStyle name="Percent 5 2" xfId="127"/>
    <cellStyle name="Percent 5 2 2" xfId="193"/>
    <cellStyle name="Percent 5 3" xfId="192"/>
    <cellStyle name="Percent 6" xfId="128"/>
    <cellStyle name="Percent 6 2" xfId="194"/>
    <cellStyle name="Percent 7" xfId="129"/>
    <cellStyle name="Percent 7 2" xfId="130"/>
    <cellStyle name="Percent 7 2 2" xfId="196"/>
    <cellStyle name="Percent 7 3" xfId="195"/>
    <cellStyle name="Percent 8" xfId="131"/>
    <cellStyle name="Percent 9" xfId="132"/>
    <cellStyle name="Percent 9 2" xfId="197"/>
    <cellStyle name="Porcentaje 2" xfId="2065"/>
    <cellStyle name="Title" xfId="133" builtinId="15" customBuiltin="1"/>
    <cellStyle name="Title 2" xfId="354"/>
    <cellStyle name="Total" xfId="134" builtinId="25" customBuiltin="1"/>
    <cellStyle name="Total 2" xfId="135"/>
    <cellStyle name="Total 3" xfId="355"/>
    <cellStyle name="Warning Text" xfId="136" builtinId="11" customBuiltin="1"/>
    <cellStyle name="Warning Text 2" xfId="356"/>
  </cellStyles>
  <dxfs count="0"/>
  <tableStyles count="0" defaultTableStyle="TableStyleMedium9" defaultPivotStyle="PivotStyleLight16"/>
  <colors>
    <mruColors>
      <color rgb="FFFF8633"/>
      <color rgb="FFFFFF66"/>
      <color rgb="FFFFFFCC"/>
      <color rgb="FFFFFF99"/>
      <color rgb="FFFFFF00"/>
      <color rgb="FF99CCFF"/>
      <color rgb="FFFF6600"/>
      <color rgb="FFFFCFAF"/>
      <color rgb="FFFFB989"/>
      <color rgb="FFFFA16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244746</xdr:colOff>
      <xdr:row>0</xdr:row>
      <xdr:rowOff>0</xdr:rowOff>
    </xdr:from>
    <xdr:to>
      <xdr:col>15</xdr:col>
      <xdr:colOff>886096</xdr:colOff>
      <xdr:row>6</xdr:row>
      <xdr:rowOff>127000</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6329" y="0"/>
          <a:ext cx="1003935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1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5</xdr:col>
      <xdr:colOff>747453</xdr:colOff>
      <xdr:row>2</xdr:row>
      <xdr:rowOff>227215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9050"/>
          <a:ext cx="6957753" cy="9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19050</xdr:rowOff>
    </xdr:from>
    <xdr:to>
      <xdr:col>7</xdr:col>
      <xdr:colOff>1247775</xdr:colOff>
      <xdr:row>4</xdr:row>
      <xdr:rowOff>47688</xdr:rowOff>
    </xdr:to>
    <xdr:pic>
      <xdr:nvPicPr>
        <xdr:cNvPr id="3" name="Picture 13" descr="USAID-DELIVER_sub"/>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9050" y="1905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59532</xdr:colOff>
      <xdr:row>0</xdr:row>
      <xdr:rowOff>59531</xdr:rowOff>
    </xdr:from>
    <xdr:to>
      <xdr:col>0</xdr:col>
      <xdr:colOff>2452688</xdr:colOff>
      <xdr:row>0</xdr:row>
      <xdr:rowOff>519066</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2" y="59531"/>
          <a:ext cx="2393156" cy="459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210436</xdr:colOff>
      <xdr:row>64</xdr:row>
      <xdr:rowOff>36365</xdr:rowOff>
    </xdr:from>
    <xdr:to>
      <xdr:col>4</xdr:col>
      <xdr:colOff>0</xdr:colOff>
      <xdr:row>70</xdr:row>
      <xdr:rowOff>47440</xdr:rowOff>
    </xdr:to>
    <xdr:sp macro="" textlink="">
      <xdr:nvSpPr>
        <xdr:cNvPr id="3" name="TextBox 2"/>
        <xdr:cNvSpPr txBox="1"/>
      </xdr:nvSpPr>
      <xdr:spPr>
        <a:xfrm>
          <a:off x="2841717" y="27385021"/>
          <a:ext cx="3682908" cy="101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Commonly used acronyms include: </a:t>
          </a:r>
          <a:r>
            <a:rPr lang="en-US"/>
            <a:t> </a:t>
          </a:r>
        </a:p>
        <a:p>
          <a:r>
            <a:rPr lang="en-US" sz="1100" b="0" i="0" u="none" strike="noStrike">
              <a:solidFill>
                <a:schemeClr val="dk1"/>
              </a:solidFill>
              <a:effectLst/>
              <a:latin typeface="+mn-lt"/>
              <a:ea typeface="+mn-ea"/>
              <a:cs typeface="+mn-cs"/>
            </a:rPr>
            <a:t>CPT - contraceptive procurement table</a:t>
          </a:r>
          <a:r>
            <a:rPr lang="en-US"/>
            <a:t> </a:t>
          </a:r>
        </a:p>
        <a:p>
          <a:r>
            <a:rPr lang="en-US" sz="1100" b="0" i="0" u="none" strike="noStrike">
              <a:solidFill>
                <a:schemeClr val="dk1"/>
              </a:solidFill>
              <a:effectLst/>
              <a:latin typeface="+mn-lt"/>
              <a:ea typeface="+mn-ea"/>
              <a:cs typeface="+mn-cs"/>
            </a:rPr>
            <a:t>LMIS- logistics management information system</a:t>
          </a:r>
          <a:r>
            <a:rPr lang="en-US"/>
            <a:t> </a:t>
          </a:r>
        </a:p>
        <a:p>
          <a:r>
            <a:rPr lang="en-US" sz="1100" b="0" i="0" u="none" strike="noStrike">
              <a:solidFill>
                <a:schemeClr val="dk1"/>
              </a:solidFill>
              <a:effectLst/>
              <a:latin typeface="+mn-lt"/>
              <a:ea typeface="+mn-ea"/>
              <a:cs typeface="+mn-cs"/>
            </a:rPr>
            <a:t>MOH- Ministry of Health</a:t>
          </a:r>
          <a:r>
            <a:rPr lang="en-US"/>
            <a:t> </a:t>
          </a:r>
        </a:p>
        <a:p>
          <a:r>
            <a:rPr lang="en-US" sz="1100" b="0" i="0" u="none" strike="noStrike">
              <a:solidFill>
                <a:schemeClr val="dk1"/>
              </a:solidFill>
              <a:effectLst/>
              <a:latin typeface="+mn-lt"/>
              <a:ea typeface="+mn-ea"/>
              <a:cs typeface="+mn-cs"/>
            </a:rPr>
            <a:t>RHI- RHInterchange (http://rhi.rhsupplies.org)</a:t>
          </a:r>
          <a:r>
            <a:rPr lang="en-US"/>
            <a:t>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3</xdr:row>
      <xdr:rowOff>619188</xdr:rowOff>
    </xdr:to>
    <xdr:pic>
      <xdr:nvPicPr>
        <xdr:cNvPr id="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1123950</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838200</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47625</xdr:colOff>
      <xdr:row>0</xdr:row>
      <xdr:rowOff>9525</xdr:rowOff>
    </xdr:from>
    <xdr:to>
      <xdr:col>14</xdr:col>
      <xdr:colOff>284961</xdr:colOff>
      <xdr:row>5</xdr:row>
      <xdr:rowOff>45182</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6425" y="9525"/>
          <a:ext cx="6942936" cy="98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57213</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6</xdr:row>
      <xdr:rowOff>38163</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1025525</xdr:colOff>
      <xdr:row>4</xdr:row>
      <xdr:rowOff>186267</xdr:rowOff>
    </xdr:from>
    <xdr:to>
      <xdr:col>7</xdr:col>
      <xdr:colOff>1202267</xdr:colOff>
      <xdr:row>8</xdr:row>
      <xdr:rowOff>47625</xdr:rowOff>
    </xdr:to>
    <xdr:sp macro="" textlink="">
      <xdr:nvSpPr>
        <xdr:cNvPr id="3" name="TextBox 2"/>
        <xdr:cNvSpPr txBox="1"/>
      </xdr:nvSpPr>
      <xdr:spPr>
        <a:xfrm>
          <a:off x="5988050" y="1167342"/>
          <a:ext cx="4024842" cy="1118658"/>
        </a:xfrm>
        <a:prstGeom prst="rect">
          <a:avLst/>
        </a:prstGeom>
        <a:solidFill>
          <a:schemeClr val="lt1"/>
        </a:solidFill>
        <a:ln w="38100" cmpd="sng">
          <a:solidFill>
            <a:srgbClr val="33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endParaRPr lang="en-US" sz="1100" b="1" baseline="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1212850</xdr:colOff>
      <xdr:row>4</xdr:row>
      <xdr:rowOff>15938</xdr:rowOff>
    </xdr:to>
    <xdr:pic>
      <xdr:nvPicPr>
        <xdr:cNvPr id="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1240631</xdr:colOff>
      <xdr:row>4</xdr:row>
      <xdr:rowOff>19113</xdr:rowOff>
    </xdr:to>
    <xdr:pic>
      <xdr:nvPicPr>
        <xdr:cNvPr id="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1228725</xdr:colOff>
      <xdr:row>4</xdr:row>
      <xdr:rowOff>28638</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039350" cy="140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LIVER%20II\Task%20Order%204_TA\CS_3300\0004_CS%20Indicators\2014\FINAL%20surveys\El%20Salvador%20Encuesta%20Indicadores%20DAIA%202014_English%20and%20Span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 2014"/>
      <sheetName val="El Salvador 2014"/>
      <sheetName val="PFR y Consejos para la Encuesta"/>
      <sheetName val="LINKED ALL countries2012"/>
      <sheetName val="APPs"/>
    </sheetNames>
    <sheetDataSet>
      <sheetData sheetId="0">
        <row r="19">
          <cell r="F19" t="str">
            <v>Fondo de Población de Naciones Unidas (UNFPA)</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eliver.jsi.com/dhome/whatwedo/commsecurity/csmeasuring/csindicator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deliver.jsi.com/dlvr_content/resources/allpubs/factsheets/CSIndiData2013.xlsx"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9.x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37.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2"/>
  <sheetViews>
    <sheetView showGridLines="0" tabSelected="1" topLeftCell="B1" zoomScale="90" zoomScaleNormal="90" zoomScaleSheetLayoutView="70" zoomScalePageLayoutView="70" workbookViewId="0">
      <selection activeCell="B39" sqref="B39:R39"/>
    </sheetView>
  </sheetViews>
  <sheetFormatPr defaultRowHeight="12.75"/>
  <cols>
    <col min="1" max="1" width="9.140625" style="795"/>
    <col min="2" max="2" width="15.7109375" style="537" customWidth="1"/>
    <col min="3" max="3" width="6.7109375" style="537" customWidth="1"/>
    <col min="4" max="4" width="15.7109375" style="542" customWidth="1"/>
    <col min="5" max="5" width="6.7109375" style="537" customWidth="1"/>
    <col min="6" max="6" width="15.7109375" style="537" customWidth="1"/>
    <col min="7" max="7" width="6.7109375" style="537" customWidth="1"/>
    <col min="8" max="8" width="15.7109375" style="537" customWidth="1"/>
    <col min="9" max="9" width="6.7109375" style="537" customWidth="1"/>
    <col min="10" max="10" width="15.7109375" style="537" customWidth="1"/>
    <col min="11" max="11" width="6.7109375" style="537" customWidth="1"/>
    <col min="12" max="12" width="15.7109375" style="537" customWidth="1"/>
    <col min="13" max="13" width="6.7109375" style="537" customWidth="1"/>
    <col min="14" max="14" width="15.7109375" style="537" customWidth="1"/>
    <col min="15" max="15" width="6.7109375" style="537" customWidth="1"/>
    <col min="16" max="16" width="15.7109375" style="537" customWidth="1"/>
    <col min="17" max="17" width="6.7109375" style="537" customWidth="1"/>
    <col min="18" max="18" width="15.7109375" style="537" customWidth="1"/>
    <col min="19" max="19" width="7.5703125" style="537" customWidth="1"/>
    <col min="20" max="16384" width="9.140625" style="537"/>
  </cols>
  <sheetData>
    <row r="1" spans="2:33">
      <c r="B1" s="490"/>
      <c r="C1" s="490"/>
      <c r="D1" s="541"/>
      <c r="E1" s="490"/>
      <c r="F1" s="490"/>
      <c r="G1" s="490"/>
      <c r="H1" s="490"/>
      <c r="I1" s="490"/>
      <c r="J1" s="490"/>
      <c r="K1" s="490"/>
      <c r="L1" s="490"/>
      <c r="M1" s="490"/>
      <c r="N1" s="490"/>
      <c r="O1" s="490"/>
      <c r="P1" s="490"/>
      <c r="Q1" s="490"/>
      <c r="R1" s="490"/>
      <c r="S1" s="491"/>
    </row>
    <row r="2" spans="2:33" ht="15.75">
      <c r="B2" s="490"/>
      <c r="C2" s="490"/>
      <c r="D2" s="541"/>
      <c r="E2" s="490"/>
      <c r="F2" s="490"/>
      <c r="G2" s="490"/>
      <c r="H2" s="490"/>
      <c r="I2" s="490"/>
      <c r="J2" s="490"/>
      <c r="K2" s="490"/>
      <c r="L2" s="492"/>
      <c r="M2" s="490"/>
      <c r="N2" s="490"/>
      <c r="O2" s="490"/>
      <c r="P2" s="490"/>
      <c r="Q2" s="490"/>
      <c r="R2" s="490"/>
    </row>
    <row r="3" spans="2:33" ht="15.75">
      <c r="L3" s="493"/>
      <c r="R3" s="490"/>
    </row>
    <row r="4" spans="2:33" ht="15.75">
      <c r="L4" s="493"/>
      <c r="R4" s="490"/>
    </row>
    <row r="5" spans="2:33" ht="15.75">
      <c r="L5" s="493"/>
      <c r="R5" s="490"/>
    </row>
    <row r="6" spans="2:33" ht="15.75">
      <c r="L6" s="493"/>
      <c r="R6" s="490"/>
    </row>
    <row r="7" spans="2:33" ht="15.75">
      <c r="L7" s="493"/>
      <c r="R7" s="490"/>
    </row>
    <row r="8" spans="2:33" s="494" customFormat="1" ht="26.25" customHeight="1">
      <c r="B8" s="1349" t="s">
        <v>552</v>
      </c>
      <c r="C8" s="1349"/>
      <c r="D8" s="1349"/>
      <c r="E8" s="1349"/>
      <c r="F8" s="1349"/>
      <c r="G8" s="1349"/>
      <c r="H8" s="1349"/>
      <c r="I8" s="1349"/>
      <c r="J8" s="1349"/>
      <c r="K8" s="1349"/>
      <c r="L8" s="1349"/>
      <c r="M8" s="1349"/>
      <c r="N8" s="1349"/>
      <c r="O8" s="1349"/>
      <c r="P8" s="1349"/>
      <c r="Q8" s="1350"/>
      <c r="R8" s="1350"/>
    </row>
    <row r="9" spans="2:33" s="494" customFormat="1" ht="23.25" customHeight="1">
      <c r="B9" s="1351" t="s">
        <v>670</v>
      </c>
      <c r="C9" s="1351"/>
      <c r="D9" s="1351"/>
      <c r="E9" s="1351"/>
      <c r="F9" s="1351"/>
      <c r="G9" s="1351"/>
      <c r="H9" s="1351"/>
      <c r="I9" s="1351"/>
      <c r="J9" s="1351"/>
      <c r="K9" s="1351"/>
      <c r="L9" s="1351"/>
      <c r="M9" s="1351"/>
      <c r="N9" s="1351"/>
      <c r="O9" s="1351"/>
      <c r="P9" s="1351"/>
      <c r="Q9" s="1352"/>
      <c r="R9" s="1352"/>
    </row>
    <row r="10" spans="2:33" s="494" customFormat="1" ht="144.75" customHeight="1">
      <c r="B10" s="1353" t="s">
        <v>1903</v>
      </c>
      <c r="C10" s="1354"/>
      <c r="D10" s="1354"/>
      <c r="E10" s="1354"/>
      <c r="F10" s="1354"/>
      <c r="G10" s="1354"/>
      <c r="H10" s="1354"/>
      <c r="I10" s="1354"/>
      <c r="J10" s="1354"/>
      <c r="K10" s="1354"/>
      <c r="L10" s="1354"/>
      <c r="M10" s="1354"/>
      <c r="N10" s="1354"/>
      <c r="O10" s="1354"/>
      <c r="P10" s="1354"/>
      <c r="Q10" s="1355"/>
      <c r="R10" s="1355"/>
    </row>
    <row r="11" spans="2:33" s="494" customFormat="1" ht="18">
      <c r="B11" s="1356" t="s">
        <v>1425</v>
      </c>
      <c r="C11" s="1357"/>
      <c r="D11" s="1357"/>
      <c r="E11" s="1357"/>
      <c r="F11" s="1357"/>
      <c r="G11" s="1357"/>
      <c r="H11" s="1357"/>
      <c r="I11" s="1357"/>
      <c r="J11" s="1357"/>
      <c r="K11" s="1357"/>
      <c r="L11" s="1357"/>
      <c r="M11" s="1357"/>
      <c r="N11" s="1357"/>
      <c r="O11" s="1357"/>
      <c r="P11" s="1357"/>
      <c r="Q11" s="1357"/>
      <c r="R11" s="1357"/>
    </row>
    <row r="12" spans="2:33" s="494" customFormat="1" ht="17.25" customHeight="1">
      <c r="B12" s="1358" t="s">
        <v>553</v>
      </c>
      <c r="C12" s="1359"/>
      <c r="D12" s="1359"/>
      <c r="E12" s="1359"/>
      <c r="F12" s="1359"/>
      <c r="G12" s="1359"/>
      <c r="H12" s="1359"/>
      <c r="I12" s="1359"/>
      <c r="J12" s="1359"/>
      <c r="K12" s="495"/>
      <c r="L12" s="495"/>
      <c r="M12" s="495"/>
      <c r="N12" s="495"/>
      <c r="O12" s="495"/>
      <c r="P12" s="495"/>
      <c r="Q12" s="495"/>
      <c r="R12" s="495"/>
      <c r="S12" s="477"/>
      <c r="T12" s="477"/>
      <c r="U12" s="477"/>
      <c r="V12" s="477"/>
      <c r="W12" s="477"/>
      <c r="X12" s="477"/>
      <c r="Y12" s="477"/>
      <c r="Z12" s="477"/>
      <c r="AA12" s="477"/>
      <c r="AB12" s="477"/>
      <c r="AC12" s="477"/>
      <c r="AD12" s="477"/>
      <c r="AE12" s="477"/>
    </row>
    <row r="13" spans="2:33" s="497" customFormat="1" ht="29.25" customHeight="1">
      <c r="B13" s="1359" t="s">
        <v>1865</v>
      </c>
      <c r="C13" s="1359"/>
      <c r="D13" s="1359"/>
      <c r="E13" s="1359"/>
      <c r="F13" s="496"/>
      <c r="G13" s="496"/>
      <c r="H13" s="496"/>
      <c r="I13" s="496"/>
      <c r="J13" s="496"/>
      <c r="K13" s="496"/>
      <c r="L13" s="539"/>
      <c r="M13" s="539"/>
      <c r="N13" s="539"/>
      <c r="O13" s="495"/>
      <c r="P13" s="495"/>
      <c r="Q13" s="495"/>
      <c r="R13" s="495"/>
      <c r="S13" s="477"/>
      <c r="T13" s="477"/>
      <c r="U13" s="477"/>
      <c r="V13" s="477"/>
      <c r="W13" s="477"/>
      <c r="X13" s="477"/>
      <c r="Y13" s="477"/>
      <c r="Z13" s="477"/>
      <c r="AA13" s="477"/>
      <c r="AB13" s="477"/>
      <c r="AC13" s="477"/>
      <c r="AD13" s="477"/>
      <c r="AE13" s="477"/>
    </row>
    <row r="14" spans="2:33" s="497" customFormat="1" ht="23.25" customHeight="1">
      <c r="B14" s="498" t="s">
        <v>554</v>
      </c>
      <c r="C14"/>
      <c r="D14" s="498" t="s">
        <v>555</v>
      </c>
      <c r="F14" s="498" t="s">
        <v>556</v>
      </c>
      <c r="H14" s="498" t="s">
        <v>629</v>
      </c>
      <c r="I14" s="498"/>
      <c r="J14" s="498" t="s">
        <v>557</v>
      </c>
      <c r="L14" s="498" t="s">
        <v>558</v>
      </c>
      <c r="N14" s="498" t="s">
        <v>1860</v>
      </c>
      <c r="P14" s="498" t="s">
        <v>1861</v>
      </c>
      <c r="R14" s="498" t="s">
        <v>1866</v>
      </c>
      <c r="W14" s="477"/>
      <c r="X14" s="477"/>
      <c r="Y14" s="477"/>
      <c r="Z14" s="477"/>
      <c r="AA14" s="477"/>
      <c r="AB14" s="477"/>
      <c r="AC14" s="477"/>
      <c r="AD14" s="477"/>
      <c r="AE14" s="477"/>
    </row>
    <row r="15" spans="2:33" s="497" customFormat="1" ht="23.25" customHeight="1">
      <c r="B15" s="498" t="s">
        <v>1862</v>
      </c>
      <c r="D15" s="498" t="s">
        <v>559</v>
      </c>
      <c r="E15" s="498"/>
      <c r="F15" s="498" t="s">
        <v>560</v>
      </c>
      <c r="G15" s="498"/>
      <c r="H15" s="498" t="s">
        <v>561</v>
      </c>
      <c r="J15" s="498" t="s">
        <v>562</v>
      </c>
      <c r="L15" s="498" t="s">
        <v>563</v>
      </c>
      <c r="N15" s="498" t="s">
        <v>564</v>
      </c>
      <c r="P15" s="498" t="s">
        <v>565</v>
      </c>
      <c r="R15" s="1188" t="s">
        <v>1873</v>
      </c>
      <c r="U15" s="498"/>
      <c r="V15" s="498"/>
      <c r="W15" s="498"/>
      <c r="X15" s="477"/>
      <c r="Y15" s="477"/>
      <c r="Z15" s="477"/>
      <c r="AA15" s="477"/>
      <c r="AB15" s="477"/>
      <c r="AC15" s="477"/>
      <c r="AD15" s="477"/>
      <c r="AE15" s="477"/>
      <c r="AF15" s="477"/>
      <c r="AG15" s="477"/>
    </row>
    <row r="16" spans="2:33" s="497" customFormat="1" ht="23.25" customHeight="1">
      <c r="B16" s="498" t="s">
        <v>566</v>
      </c>
      <c r="D16" s="498" t="s">
        <v>567</v>
      </c>
      <c r="E16" s="498"/>
      <c r="F16" s="498" t="s">
        <v>568</v>
      </c>
      <c r="G16" s="498"/>
      <c r="H16" s="498" t="s">
        <v>569</v>
      </c>
      <c r="I16" s="498"/>
      <c r="J16" s="498" t="s">
        <v>570</v>
      </c>
      <c r="K16" s="498"/>
      <c r="L16" s="498" t="s">
        <v>571</v>
      </c>
      <c r="M16" s="498"/>
      <c r="N16" s="498" t="s">
        <v>630</v>
      </c>
      <c r="O16" s="498"/>
      <c r="P16" s="498" t="s">
        <v>572</v>
      </c>
      <c r="Q16" s="498"/>
      <c r="R16" s="498" t="s">
        <v>573</v>
      </c>
      <c r="S16" s="477"/>
      <c r="U16" s="477"/>
      <c r="V16" s="477"/>
      <c r="W16" s="477"/>
      <c r="X16" s="477"/>
      <c r="Y16" s="477"/>
      <c r="Z16" s="477"/>
      <c r="AA16" s="477"/>
      <c r="AB16" s="477"/>
      <c r="AC16" s="477"/>
      <c r="AD16" s="477"/>
      <c r="AE16" s="477"/>
    </row>
    <row r="17" spans="2:38" s="497" customFormat="1" ht="24.75" customHeight="1">
      <c r="B17" s="498" t="s">
        <v>574</v>
      </c>
      <c r="D17" s="1188" t="s">
        <v>1867</v>
      </c>
      <c r="F17" s="498" t="s">
        <v>575</v>
      </c>
      <c r="H17" s="498" t="s">
        <v>576</v>
      </c>
      <c r="I17" s="498"/>
      <c r="J17" s="498" t="s">
        <v>577</v>
      </c>
      <c r="K17" s="498"/>
      <c r="L17" s="498" t="s">
        <v>1874</v>
      </c>
      <c r="M17" s="547"/>
      <c r="N17" s="498" t="s">
        <v>578</v>
      </c>
      <c r="O17" s="498"/>
      <c r="P17" s="498" t="s">
        <v>1875</v>
      </c>
      <c r="Q17" s="498"/>
      <c r="R17" s="498" t="s">
        <v>579</v>
      </c>
      <c r="W17" s="547"/>
      <c r="AC17" s="477"/>
      <c r="AD17" s="498"/>
      <c r="AF17" s="498"/>
      <c r="AG17" s="477"/>
      <c r="AH17" s="477"/>
      <c r="AI17" s="477"/>
      <c r="AJ17" s="477"/>
      <c r="AK17" s="477"/>
      <c r="AL17" s="477"/>
    </row>
    <row r="18" spans="2:38" s="497" customFormat="1" ht="24.75" customHeight="1">
      <c r="B18" s="498" t="s">
        <v>580</v>
      </c>
      <c r="C18" s="498"/>
      <c r="D18" s="498" t="s">
        <v>631</v>
      </c>
      <c r="F18" s="1188" t="s">
        <v>1863</v>
      </c>
      <c r="H18" s="1253" t="s">
        <v>581</v>
      </c>
      <c r="J18" s="498" t="s">
        <v>582</v>
      </c>
      <c r="K18" s="498"/>
      <c r="L18" s="498" t="s">
        <v>583</v>
      </c>
      <c r="N18" s="498" t="s">
        <v>584</v>
      </c>
      <c r="P18" s="498" t="s">
        <v>585</v>
      </c>
      <c r="R18" s="498" t="s">
        <v>586</v>
      </c>
      <c r="AA18" s="477"/>
      <c r="AB18" s="477"/>
      <c r="AC18" s="477"/>
      <c r="AD18" s="477"/>
      <c r="AE18" s="477"/>
      <c r="AF18" s="477"/>
      <c r="AG18" s="477"/>
      <c r="AH18" s="477"/>
      <c r="AI18" s="477"/>
      <c r="AJ18" s="477"/>
      <c r="AK18" s="477"/>
      <c r="AL18" s="477"/>
    </row>
    <row r="19" spans="2:38" s="501" customFormat="1" ht="24.75" customHeight="1">
      <c r="B19" s="498" t="s">
        <v>587</v>
      </c>
      <c r="C19" s="1187"/>
      <c r="D19" s="498" t="s">
        <v>588</v>
      </c>
      <c r="E19" s="1187"/>
      <c r="F19" s="1187"/>
      <c r="G19" s="1187"/>
      <c r="H19" s="1187"/>
      <c r="I19" s="1187"/>
      <c r="J19" s="1187"/>
      <c r="K19" s="1187"/>
      <c r="L19" s="1187"/>
      <c r="M19" s="1187"/>
      <c r="N19" s="1187"/>
      <c r="O19" s="1187"/>
      <c r="P19" s="1187"/>
      <c r="Q19" s="1187"/>
      <c r="R19" s="1187"/>
      <c r="S19" s="500"/>
      <c r="T19" s="500"/>
      <c r="X19" s="500"/>
      <c r="Y19" s="500"/>
      <c r="Z19" s="500"/>
      <c r="AA19" s="500"/>
      <c r="AB19" s="500"/>
      <c r="AC19" s="500"/>
      <c r="AD19" s="500"/>
      <c r="AE19" s="500"/>
    </row>
    <row r="20" spans="2:38" ht="23.25" customHeight="1">
      <c r="B20" s="1359" t="s">
        <v>1869</v>
      </c>
      <c r="C20" s="1345"/>
      <c r="D20" s="1345"/>
      <c r="E20" s="1345"/>
      <c r="F20" s="1345"/>
      <c r="G20" s="1345"/>
      <c r="H20" s="502"/>
      <c r="I20" s="502"/>
      <c r="J20" s="502"/>
      <c r="K20" s="502"/>
      <c r="L20" s="502"/>
      <c r="M20" s="502"/>
      <c r="O20" s="502"/>
      <c r="Q20" s="502"/>
      <c r="R20" s="502"/>
      <c r="S20" s="477"/>
      <c r="T20" s="477"/>
      <c r="U20" s="477"/>
      <c r="V20" s="477"/>
      <c r="W20" s="477"/>
      <c r="X20" s="477"/>
      <c r="Y20" s="477"/>
      <c r="Z20" s="477"/>
      <c r="AA20" s="477"/>
      <c r="AB20" s="477"/>
      <c r="AC20" s="477"/>
      <c r="AD20" s="477"/>
      <c r="AE20" s="477"/>
    </row>
    <row r="21" spans="2:38" s="497" customFormat="1" ht="23.25" customHeight="1">
      <c r="C21" s="1361" t="s">
        <v>1901</v>
      </c>
      <c r="D21" s="1361"/>
      <c r="E21" s="1361"/>
      <c r="F21" s="499"/>
      <c r="G21" s="499"/>
      <c r="H21" s="499"/>
      <c r="I21" s="499"/>
      <c r="J21" s="499"/>
      <c r="K21" s="499"/>
      <c r="L21" s="503"/>
      <c r="M21" s="503"/>
      <c r="N21" s="503"/>
      <c r="O21" s="503"/>
      <c r="P21" s="503"/>
      <c r="Q21" s="503"/>
      <c r="R21" s="503"/>
      <c r="S21" s="477"/>
      <c r="T21" s="477"/>
      <c r="U21" s="477"/>
      <c r="V21" s="477"/>
      <c r="W21" s="477"/>
      <c r="X21" s="477"/>
      <c r="Y21" s="477"/>
      <c r="Z21" s="477"/>
      <c r="AA21" s="477"/>
      <c r="AB21" s="477"/>
      <c r="AC21" s="477"/>
      <c r="AD21" s="477"/>
      <c r="AE21" s="477"/>
    </row>
    <row r="22" spans="2:38" s="497" customFormat="1" ht="23.25" customHeight="1">
      <c r="C22" s="543" t="s">
        <v>1868</v>
      </c>
      <c r="D22" s="544"/>
      <c r="E22" s="544"/>
      <c r="F22" s="544"/>
      <c r="G22" s="544"/>
      <c r="H22" s="544"/>
      <c r="I22" s="544"/>
      <c r="J22" s="544"/>
      <c r="K22" s="544"/>
      <c r="L22" s="544"/>
      <c r="M22" s="544"/>
      <c r="N22" s="544"/>
      <c r="O22" s="544"/>
      <c r="P22" s="544"/>
      <c r="Q22" s="544"/>
      <c r="R22" s="544"/>
      <c r="S22" s="477"/>
      <c r="T22" s="477"/>
      <c r="U22" s="477"/>
      <c r="V22" s="477"/>
      <c r="W22" s="477"/>
      <c r="X22" s="477"/>
      <c r="Y22" s="477"/>
      <c r="Z22" s="477"/>
      <c r="AA22" s="477"/>
      <c r="AB22" s="477"/>
      <c r="AC22" s="477"/>
      <c r="AD22" s="477"/>
      <c r="AE22" s="477"/>
    </row>
    <row r="23" spans="2:38" s="497" customFormat="1" ht="30.75" customHeight="1">
      <c r="B23" s="1359" t="s">
        <v>589</v>
      </c>
      <c r="C23" s="1345"/>
      <c r="D23" s="1345"/>
      <c r="E23" s="1345"/>
      <c r="F23" s="1345"/>
      <c r="G23" s="1345"/>
      <c r="H23" s="504"/>
      <c r="I23" s="504"/>
      <c r="J23" s="504"/>
      <c r="K23" s="504"/>
      <c r="L23" s="504"/>
      <c r="M23" s="504"/>
      <c r="N23" s="504"/>
      <c r="O23" s="504"/>
      <c r="P23" s="504"/>
      <c r="Q23" s="504"/>
      <c r="R23" s="504"/>
      <c r="S23" s="477"/>
      <c r="T23" s="477"/>
      <c r="U23" s="477"/>
      <c r="V23" s="477"/>
      <c r="W23" s="477"/>
      <c r="X23" s="477"/>
      <c r="Y23" s="477"/>
      <c r="Z23" s="477"/>
      <c r="AA23" s="477"/>
      <c r="AB23" s="477"/>
      <c r="AC23" s="477"/>
      <c r="AD23" s="477"/>
      <c r="AE23" s="477"/>
    </row>
    <row r="24" spans="2:38" s="497" customFormat="1" ht="22.5" customHeight="1">
      <c r="C24" s="1361" t="s">
        <v>590</v>
      </c>
      <c r="D24" s="1361"/>
      <c r="E24" s="1361"/>
      <c r="F24" s="1360"/>
      <c r="G24" s="1360"/>
      <c r="H24" s="1360"/>
      <c r="I24" s="1360"/>
      <c r="J24" s="505"/>
      <c r="K24" s="505"/>
      <c r="L24" s="505"/>
      <c r="M24" s="505"/>
      <c r="N24" s="505"/>
      <c r="O24" s="505"/>
      <c r="P24" s="505"/>
      <c r="Q24" s="505"/>
      <c r="R24" s="505"/>
      <c r="S24" s="477"/>
      <c r="T24" s="477"/>
      <c r="U24" s="477"/>
      <c r="V24" s="477"/>
      <c r="W24" s="477"/>
      <c r="X24" s="477"/>
      <c r="Y24" s="477"/>
      <c r="Z24" s="477"/>
      <c r="AA24" s="477"/>
      <c r="AB24" s="477"/>
      <c r="AC24" s="477"/>
      <c r="AD24" s="477"/>
      <c r="AE24" s="477"/>
    </row>
    <row r="25" spans="2:38" s="497" customFormat="1" ht="23.25" customHeight="1">
      <c r="C25" s="543" t="s">
        <v>1870</v>
      </c>
      <c r="D25" s="543"/>
      <c r="E25" s="543"/>
      <c r="F25" s="543"/>
      <c r="G25" s="543"/>
      <c r="H25" s="543"/>
      <c r="I25" s="543"/>
      <c r="J25" s="543"/>
      <c r="K25" s="543"/>
      <c r="L25" s="543"/>
      <c r="M25" s="543"/>
      <c r="N25" s="543"/>
      <c r="O25" s="543"/>
      <c r="P25" s="543"/>
      <c r="Q25" s="543"/>
      <c r="R25" s="543"/>
      <c r="S25" s="477"/>
      <c r="T25" s="477"/>
      <c r="U25" s="477"/>
      <c r="V25" s="477"/>
      <c r="W25" s="477"/>
      <c r="X25" s="477"/>
      <c r="Y25" s="477"/>
      <c r="Z25" s="477"/>
      <c r="AA25" s="477"/>
      <c r="AB25" s="477"/>
      <c r="AC25" s="477"/>
      <c r="AD25" s="477"/>
      <c r="AE25" s="477"/>
    </row>
    <row r="26" spans="2:38" s="497" customFormat="1" ht="46.5" customHeight="1">
      <c r="C26" s="1341" t="s">
        <v>671</v>
      </c>
      <c r="D26" s="1341"/>
      <c r="E26" s="1341"/>
      <c r="F26" s="1341"/>
      <c r="G26" s="1341"/>
      <c r="H26" s="1341"/>
      <c r="I26" s="1341"/>
      <c r="J26" s="1341"/>
      <c r="K26" s="1341"/>
      <c r="L26" s="1341"/>
      <c r="M26" s="1341"/>
      <c r="N26" s="1341"/>
      <c r="O26" s="1341"/>
      <c r="P26" s="1341"/>
      <c r="Q26" s="1341"/>
      <c r="R26" s="1341"/>
      <c r="S26" s="477"/>
      <c r="T26" s="477"/>
      <c r="U26" s="477"/>
      <c r="V26" s="477"/>
      <c r="W26" s="477"/>
      <c r="X26" s="477"/>
      <c r="Y26" s="477"/>
      <c r="Z26" s="477"/>
      <c r="AA26" s="477"/>
      <c r="AB26" s="477"/>
      <c r="AC26" s="477"/>
      <c r="AD26" s="477"/>
      <c r="AE26" s="477"/>
    </row>
    <row r="27" spans="2:38" s="494" customFormat="1" ht="23.25" customHeight="1">
      <c r="C27" s="1362" t="s">
        <v>1871</v>
      </c>
      <c r="D27" s="1362"/>
      <c r="E27" s="1362"/>
      <c r="F27" s="1362"/>
      <c r="G27" s="1362"/>
      <c r="H27" s="1362"/>
      <c r="I27" s="545"/>
      <c r="J27" s="1348"/>
      <c r="K27" s="1348"/>
      <c r="L27" s="538"/>
      <c r="M27" s="506"/>
      <c r="N27" s="506"/>
      <c r="O27" s="506"/>
      <c r="P27" s="506"/>
      <c r="Q27" s="506"/>
      <c r="R27" s="506"/>
    </row>
    <row r="28" spans="2:38" s="497" customFormat="1" ht="23.25" customHeight="1">
      <c r="C28" s="543" t="s">
        <v>661</v>
      </c>
      <c r="D28" s="543"/>
      <c r="E28" s="543"/>
      <c r="F28" s="543"/>
      <c r="G28" s="543"/>
      <c r="H28" s="543"/>
      <c r="I28" s="543"/>
      <c r="J28" s="543"/>
      <c r="K28" s="543"/>
      <c r="L28" s="543"/>
      <c r="M28" s="543"/>
      <c r="N28" s="543"/>
      <c r="O28" s="543"/>
      <c r="P28" s="543"/>
      <c r="Q28" s="543"/>
      <c r="R28" s="543"/>
      <c r="S28" s="477"/>
      <c r="T28" s="477"/>
      <c r="U28" s="477"/>
      <c r="V28" s="477"/>
      <c r="W28" s="477"/>
      <c r="X28" s="477"/>
      <c r="Y28" s="477"/>
      <c r="Z28" s="477"/>
      <c r="AA28" s="477"/>
      <c r="AB28" s="477"/>
      <c r="AC28" s="477"/>
      <c r="AD28" s="477"/>
      <c r="AE28" s="477"/>
    </row>
    <row r="29" spans="2:38" s="494" customFormat="1" ht="309.75" customHeight="1">
      <c r="B29" s="1338" t="s">
        <v>1902</v>
      </c>
      <c r="C29" s="1339"/>
      <c r="D29" s="1339"/>
      <c r="E29" s="1339"/>
      <c r="F29" s="1339"/>
      <c r="G29" s="1339"/>
      <c r="H29" s="1339"/>
      <c r="I29" s="1339"/>
      <c r="J29" s="1339"/>
      <c r="K29" s="1339"/>
      <c r="L29" s="1339"/>
      <c r="M29" s="1339"/>
      <c r="N29" s="1339"/>
      <c r="O29" s="1339"/>
      <c r="P29" s="1339"/>
      <c r="Q29" s="1339"/>
      <c r="R29" s="1339"/>
    </row>
    <row r="30" spans="2:38" s="494" customFormat="1" ht="184.5" customHeight="1">
      <c r="B30" s="1340" t="s">
        <v>1905</v>
      </c>
      <c r="C30" s="1341"/>
      <c r="D30" s="1341"/>
      <c r="E30" s="1341"/>
      <c r="F30" s="1341"/>
      <c r="G30" s="1341"/>
      <c r="H30" s="1341"/>
      <c r="I30" s="1341"/>
      <c r="J30" s="1341"/>
      <c r="K30" s="1341"/>
      <c r="L30" s="1341"/>
      <c r="M30" s="1341"/>
      <c r="N30" s="1341"/>
      <c r="O30" s="1341"/>
      <c r="P30" s="1341"/>
      <c r="Q30" s="1342"/>
      <c r="R30" s="1342"/>
    </row>
    <row r="31" spans="2:38" ht="18">
      <c r="B31" s="1343" t="s">
        <v>1904</v>
      </c>
      <c r="C31" s="1344"/>
      <c r="D31" s="1344"/>
      <c r="E31" s="1344"/>
      <c r="F31" s="1344"/>
      <c r="G31" s="1344"/>
      <c r="H31" s="1344"/>
      <c r="I31" s="1344"/>
      <c r="J31" s="1344"/>
      <c r="K31" s="1344"/>
      <c r="L31" s="1344"/>
      <c r="M31" s="1344"/>
      <c r="N31" s="1344"/>
      <c r="O31" s="1344"/>
      <c r="P31" s="1344"/>
      <c r="Q31" s="1344"/>
      <c r="R31" s="1344"/>
      <c r="V31" s="477"/>
    </row>
    <row r="32" spans="2:38" ht="30.75" customHeight="1">
      <c r="B32" s="1345" t="s">
        <v>652</v>
      </c>
      <c r="C32" s="1345"/>
      <c r="D32" s="1345"/>
      <c r="E32" s="1345"/>
      <c r="F32" s="1345"/>
      <c r="G32" s="1345"/>
      <c r="H32" s="1345"/>
      <c r="I32" s="1345"/>
      <c r="J32" s="1345"/>
      <c r="K32" s="1345"/>
      <c r="L32" s="1345"/>
      <c r="M32" s="1345"/>
      <c r="N32" s="1345"/>
      <c r="O32" s="1345"/>
      <c r="P32" s="1345"/>
      <c r="Q32" s="1345"/>
      <c r="R32" s="1345"/>
      <c r="V32" s="477"/>
    </row>
    <row r="33" spans="2:22" ht="36" customHeight="1">
      <c r="B33" s="1346" t="s">
        <v>651</v>
      </c>
      <c r="C33" s="1346"/>
      <c r="D33" s="1346"/>
      <c r="E33" s="1346"/>
      <c r="F33" s="1346"/>
      <c r="G33" s="1346"/>
      <c r="H33" s="1346"/>
      <c r="I33" s="1346"/>
      <c r="J33" s="1346"/>
      <c r="K33" s="1346"/>
      <c r="L33" s="1346"/>
      <c r="M33" s="1346"/>
      <c r="N33" s="1346"/>
      <c r="O33" s="1346"/>
      <c r="P33" s="1346"/>
      <c r="Q33" s="1346"/>
      <c r="R33" s="1346"/>
      <c r="V33" s="477"/>
    </row>
    <row r="34" spans="2:22" ht="23.25" customHeight="1">
      <c r="B34" s="546" t="s">
        <v>653</v>
      </c>
      <c r="C34" s="544"/>
      <c r="D34" s="544"/>
      <c r="E34" s="544"/>
      <c r="F34" s="544"/>
      <c r="G34" s="544"/>
      <c r="H34" s="544"/>
      <c r="I34" s="544"/>
      <c r="J34" s="544"/>
      <c r="K34" s="544"/>
      <c r="L34" s="544"/>
      <c r="M34" s="544"/>
      <c r="N34" s="544"/>
      <c r="O34" s="544"/>
      <c r="P34" s="544"/>
      <c r="Q34" s="540"/>
      <c r="R34" s="540"/>
      <c r="V34" s="477"/>
    </row>
    <row r="35" spans="2:22" s="1189" customFormat="1" ht="23.25" customHeight="1">
      <c r="C35" s="1317" t="s">
        <v>1935</v>
      </c>
      <c r="E35" s="1191"/>
      <c r="F35" s="1191"/>
      <c r="G35" s="1192"/>
      <c r="H35" s="1193"/>
      <c r="I35" s="1193"/>
      <c r="J35" s="1193"/>
      <c r="K35" s="1193"/>
      <c r="L35" s="1193"/>
      <c r="M35" s="1193"/>
      <c r="N35" s="1193"/>
      <c r="O35" s="1194"/>
      <c r="P35" s="1194"/>
      <c r="Q35" s="1195"/>
      <c r="R35" s="1195"/>
      <c r="V35" s="1196"/>
    </row>
    <row r="36" spans="2:22" s="1189" customFormat="1" ht="23.25" customHeight="1">
      <c r="C36" s="1317" t="s">
        <v>654</v>
      </c>
      <c r="E36" s="1190"/>
      <c r="F36" s="1190"/>
      <c r="G36" s="70"/>
      <c r="H36" s="1193"/>
      <c r="I36" s="1193"/>
      <c r="J36" s="1193"/>
      <c r="K36" s="1193"/>
      <c r="L36" s="1193"/>
      <c r="M36" s="1193"/>
      <c r="N36" s="1193"/>
      <c r="O36" s="1194"/>
      <c r="P36" s="1194"/>
      <c r="Q36" s="1195"/>
      <c r="R36" s="1195"/>
      <c r="V36" s="1196"/>
    </row>
    <row r="37" spans="2:22" s="1189" customFormat="1" ht="23.25" customHeight="1">
      <c r="C37" s="1317" t="s">
        <v>591</v>
      </c>
      <c r="E37"/>
      <c r="F37"/>
      <c r="G37"/>
      <c r="H37" s="1347"/>
      <c r="I37" s="1347"/>
      <c r="J37" s="1347"/>
      <c r="K37" s="1347"/>
      <c r="L37" s="1347"/>
      <c r="M37" s="1347"/>
      <c r="N37" s="1347"/>
      <c r="O37" s="1347"/>
      <c r="P37" s="1347"/>
      <c r="Q37" s="1197"/>
      <c r="R37" s="1197"/>
      <c r="V37" s="1196"/>
    </row>
    <row r="38" spans="2:22" s="1198" customFormat="1" ht="23.25" customHeight="1">
      <c r="C38" s="1318" t="s">
        <v>667</v>
      </c>
      <c r="E38" s="1197"/>
      <c r="F38" s="1197"/>
      <c r="G38" s="1197"/>
      <c r="H38" s="1197"/>
      <c r="I38" s="1197"/>
      <c r="J38" s="1197"/>
      <c r="K38" s="1197"/>
      <c r="L38" s="1197"/>
      <c r="M38" s="1197"/>
      <c r="N38" s="1197"/>
      <c r="O38" s="1197"/>
      <c r="P38" s="1197"/>
      <c r="Q38" s="1197"/>
      <c r="R38" s="1197"/>
      <c r="V38" s="1199"/>
    </row>
    <row r="39" spans="2:22" ht="51" customHeight="1">
      <c r="B39" s="1335" t="s">
        <v>1977</v>
      </c>
      <c r="C39" s="1335"/>
      <c r="D39" s="1335"/>
      <c r="E39" s="1335"/>
      <c r="F39" s="1335"/>
      <c r="G39" s="1335"/>
      <c r="H39" s="1335"/>
      <c r="I39" s="1335"/>
      <c r="J39" s="1335"/>
      <c r="K39" s="1335"/>
      <c r="L39" s="1335"/>
      <c r="M39" s="1335"/>
      <c r="N39" s="1335"/>
      <c r="O39" s="1335"/>
      <c r="P39" s="1335"/>
      <c r="Q39" s="1335"/>
      <c r="R39" s="1335"/>
      <c r="V39" s="477"/>
    </row>
    <row r="40" spans="2:22" ht="23.25" customHeight="1">
      <c r="B40" s="1336" t="s">
        <v>1872</v>
      </c>
      <c r="C40" s="1336"/>
      <c r="D40" s="1336"/>
      <c r="E40" s="1336"/>
      <c r="F40" s="1336"/>
      <c r="G40" s="1336"/>
      <c r="H40" s="1336"/>
      <c r="I40" s="1336"/>
      <c r="J40" s="1336"/>
      <c r="K40" s="1336"/>
      <c r="L40" s="1336"/>
      <c r="M40" s="1336"/>
      <c r="N40" s="1336"/>
      <c r="O40" s="1336"/>
      <c r="P40" s="1336"/>
      <c r="Q40" s="1336"/>
      <c r="R40" s="1336"/>
    </row>
    <row r="41" spans="2:22" ht="23.25" customHeight="1">
      <c r="B41" s="1336"/>
      <c r="C41" s="1336"/>
      <c r="D41" s="1336"/>
      <c r="E41" s="1336"/>
      <c r="F41" s="1336"/>
      <c r="G41" s="1336"/>
      <c r="H41" s="1336"/>
      <c r="I41" s="1336"/>
      <c r="J41" s="1336"/>
      <c r="K41" s="1336"/>
      <c r="L41" s="1336"/>
      <c r="M41" s="1336"/>
      <c r="N41" s="1336"/>
      <c r="O41" s="1336"/>
      <c r="P41" s="1336"/>
      <c r="Q41" s="1336"/>
      <c r="R41" s="1336"/>
      <c r="S41" s="540"/>
    </row>
    <row r="42" spans="2:22" ht="59.25" customHeight="1">
      <c r="B42" s="1337" t="s">
        <v>668</v>
      </c>
      <c r="C42" s="1337"/>
      <c r="D42" s="1337"/>
      <c r="E42" s="1337"/>
      <c r="F42" s="1337"/>
      <c r="G42" s="1337"/>
      <c r="H42" s="1337"/>
      <c r="I42" s="1337"/>
      <c r="J42" s="1337"/>
      <c r="K42" s="1337"/>
      <c r="L42" s="1337"/>
      <c r="M42" s="1337"/>
      <c r="N42" s="1337"/>
      <c r="O42" s="1337"/>
      <c r="P42" s="1337"/>
      <c r="Q42" s="1337"/>
      <c r="R42" s="1337"/>
    </row>
  </sheetData>
  <sheetProtection selectLockedCells="1"/>
  <mergeCells count="24">
    <mergeCell ref="J27:K27"/>
    <mergeCell ref="C26:R26"/>
    <mergeCell ref="B8:R8"/>
    <mergeCell ref="B9:R9"/>
    <mergeCell ref="B10:R10"/>
    <mergeCell ref="B11:R11"/>
    <mergeCell ref="B12:J12"/>
    <mergeCell ref="B13:E13"/>
    <mergeCell ref="B20:G20"/>
    <mergeCell ref="B23:G23"/>
    <mergeCell ref="F24:G24"/>
    <mergeCell ref="H24:I24"/>
    <mergeCell ref="C21:E21"/>
    <mergeCell ref="C24:E24"/>
    <mergeCell ref="C27:H27"/>
    <mergeCell ref="B39:R39"/>
    <mergeCell ref="B40:R41"/>
    <mergeCell ref="B42:R42"/>
    <mergeCell ref="B29:R29"/>
    <mergeCell ref="B30:R30"/>
    <mergeCell ref="B31:R31"/>
    <mergeCell ref="B32:R32"/>
    <mergeCell ref="B33:R33"/>
    <mergeCell ref="H37:P37"/>
  </mergeCells>
  <hyperlinks>
    <hyperlink ref="F14" location="'Bangladesh 2014'!A1" display="Bangladesh"/>
    <hyperlink ref="D15" location="'El Salvador 2014'!A1" display="El Salvador"/>
    <hyperlink ref="L15" location="'Guatemala 2014'!A1" display="Guatemala"/>
    <hyperlink ref="B16" location="'India 2014'!Print_Area" display="India"/>
    <hyperlink ref="F16" location="'Liberia 2014'!A1" display="Liberia"/>
    <hyperlink ref="R17" location="'Rwanda 2014'!A1" display="Rwanda"/>
    <hyperlink ref="J16" location="'Malawi 2014'!A1" display="Malawi"/>
    <hyperlink ref="L16" location="'Mali 2014'!A1" display="Mali"/>
    <hyperlink ref="B17" location="'Nicaragua 2014'!A1" display="Nicaragua"/>
    <hyperlink ref="J17" location="'Paraguay 2014'!A1" display="Paraguay"/>
    <hyperlink ref="AP18:AQ18" location="Rwanda!A1" display="Rwanda"/>
    <hyperlink ref="N18" location="'Uganda 2014'!A1" display="Uganda"/>
    <hyperlink ref="D19" location="'Zimbabwe 2014'!A1" display="Zimbabwe"/>
    <hyperlink ref="P15" location="'Haiti 2014'!Print_Area" display="Haiti"/>
    <hyperlink ref="J14" location="'Burkina Faso 2014'!A1" display="Burkina Faso"/>
    <hyperlink ref="R14" location="'Dominican Republic 2014'!A1" display="DR"/>
    <hyperlink ref="P16" location="'Mozambique 2014'!A1" display="Mozambique"/>
    <hyperlink ref="R16" location="'Nepal 2014'!A1" display="Nepal"/>
    <hyperlink ref="F17" location="'Nigeria 2014'!A1" display="Nigeria"/>
    <hyperlink ref="H17:I17" location="'Pakistan 2013'!A1" display="Pakistan"/>
    <hyperlink ref="J17:L17" location="'Paraguay 2013'!A1" display="Paraguay"/>
    <hyperlink ref="B19" location="'Zambia 2014'!A1" display="Zambia"/>
    <hyperlink ref="P18" location="'Ukraine 2014'!A1" display="Ukraine"/>
    <hyperlink ref="B18" location="'Senegal 2014'!A1" display="Senegal"/>
    <hyperlink ref="D16" location="'Kenya 2014'!A1" display="Kenya"/>
    <hyperlink ref="N15" location="'Guinea 2014'!Print_Area" display="Guinea"/>
    <hyperlink ref="L18" location="'Togo 2014'!A1" display="Togo"/>
    <hyperlink ref="K18" location="'Tanzania 2013'!A1" display="Tanzania"/>
    <hyperlink ref="N16" location="'Mauritania 2014'!A1" display="Mauritania"/>
    <hyperlink ref="D14" location="'Armenia 2014'!A1" display="Armenia"/>
    <hyperlink ref="H14" location="'Benin 2014'!A1" display="Benin"/>
    <hyperlink ref="L14" location="'Burundi 2014'!A1" display="Burundi"/>
    <hyperlink ref="D15:E15" location="'El Salvador 2013'!A1" display="El Salvador"/>
    <hyperlink ref="F15" location="'Ethiopia 2014'!A1" display="Ethiopia"/>
    <hyperlink ref="J15" location="'Ghana 2014'!A1" display="Ghana"/>
    <hyperlink ref="J16:K16" location="'Honduras 2013'!A1" display="Honduras"/>
    <hyperlink ref="F16:Q16" location="'Liberia 2013'!A1" display="Liberia"/>
    <hyperlink ref="H16" location="'Madagascar 2014'!A1" display="Madagascar"/>
    <hyperlink ref="N17:O17" location="'Philippines 2013'!A1" display="Philippines"/>
    <hyperlink ref="R18" location="'Yemen 2014'!Print_Area" display="Yemen"/>
    <hyperlink ref="B33" r:id="rId1"/>
    <hyperlink ref="C24:D24" location="'2013 Blank Survey'!A1" display="Blank survey"/>
    <hyperlink ref="C27:G27" location="'FAQ and Survey Tips'!A1" display="Frequently asked questions handout"/>
    <hyperlink ref="B14" location="'Afghanistan 2014'!A1" display="Afghanistan"/>
    <hyperlink ref="H15" location="'Georgia 2014'!A1" display="Georgia"/>
    <hyperlink ref="C24" location="'2014 Blank Survey'!A1" display="Blank survey"/>
    <hyperlink ref="C27" location="'FAQ and Survey tips '!A1" display="Frequently Asked Questions and Survey Tips"/>
    <hyperlink ref="N14" location="'Cameroon 2014'!A1" display="Cameroon"/>
    <hyperlink ref="P14" location="'Cape Verde 2014'!A1" display="Cape Verde"/>
    <hyperlink ref="B15" location="'DR Congo 2014'!A1" display="DRC"/>
    <hyperlink ref="C21" location="'ALL countries 2014'!Print_Area" display="All countries' data:"/>
    <hyperlink ref="H17" location="'Pakistan 2014'!A1" display="Pakistan"/>
    <hyperlink ref="N17" location="'Philippines 2014'!A1" display="Philippines"/>
    <hyperlink ref="D18" location="'Sierra Leone 2014'!Print_Area" display="Sierra Leone"/>
    <hyperlink ref="D17" location="'Niger 2014'!A1" display="Niger"/>
    <hyperlink ref="R15" location="'Honduras 2014'!A1" display="Honduras"/>
    <hyperlink ref="L17" location="'Peru 2014'!A1" display="Peru"/>
    <hyperlink ref="P17" location="'Russia 2014'!A1" display="Russia"/>
    <hyperlink ref="J18" location="'Tanzania 2014'!A1" display="Tanzania"/>
    <hyperlink ref="F18" location="'South Africa 2014'!A1" display="South Africa"/>
    <hyperlink ref="H18" location="'South Sudan 2014'!A1" display="South Sudan"/>
  </hyperlinks>
  <pageMargins left="0.75" right="0.75" top="1" bottom="1" header="0.5" footer="0.5"/>
  <pageSetup scale="42" fitToHeight="0" orientation="portrait" r:id="rId2"/>
  <headerFooter alignWithMargins="0"/>
  <rowBreaks count="1" manualBreakCount="1">
    <brk id="29" max="18" man="1"/>
  </rowBreaks>
  <colBreaks count="1" manualBreakCount="1">
    <brk id="18"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1679</v>
      </c>
      <c r="B7" s="1655"/>
      <c r="C7" s="1655"/>
      <c r="D7" s="916"/>
      <c r="E7" s="916"/>
      <c r="F7" s="916"/>
      <c r="G7" s="917"/>
      <c r="H7" s="918"/>
      <c r="I7" s="906"/>
      <c r="J7" s="907"/>
      <c r="K7" s="908" t="str">
        <f>A7</f>
        <v>Country: Burundi</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415</v>
      </c>
      <c r="E13" s="1476"/>
      <c r="F13" s="1476"/>
      <c r="G13" s="1476"/>
      <c r="H13" s="1477"/>
      <c r="I13" s="419"/>
      <c r="J13" s="404"/>
      <c r="K13" s="397" t="str">
        <f>B13</f>
        <v>a. What is the name of the committee?</v>
      </c>
      <c r="L13" s="548" t="str">
        <f>D13</f>
        <v>Coordination Committee of Reproductive Health Partners</v>
      </c>
      <c r="M13" s="396"/>
      <c r="N13" s="396"/>
      <c r="O13" s="398" t="str">
        <f>D13</f>
        <v>Coordination Committee of Reproductive Health Partners</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948" t="s">
        <v>61</v>
      </c>
      <c r="E15" s="151" t="s">
        <v>55</v>
      </c>
      <c r="F15" s="1484" t="s">
        <v>416</v>
      </c>
      <c r="G15" s="1485"/>
      <c r="H15" s="1486"/>
      <c r="I15" s="419"/>
      <c r="J15" s="404"/>
      <c r="K15" s="397" t="str">
        <f t="shared" ref="K15:K23" si="0">B15</f>
        <v>a. Social marketing</v>
      </c>
      <c r="L15" s="396"/>
      <c r="M15" s="396"/>
      <c r="N15" s="396"/>
      <c r="O15" s="397"/>
      <c r="P15" s="396"/>
      <c r="Q15" s="397" t="str">
        <f t="shared" ref="Q15:Q23" si="1">F15</f>
        <v>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90">
      <c r="A16" s="152"/>
      <c r="B16" s="1473" t="s">
        <v>118</v>
      </c>
      <c r="C16" s="1474"/>
      <c r="D16" s="948" t="s">
        <v>61</v>
      </c>
      <c r="E16" s="153" t="s">
        <v>55</v>
      </c>
      <c r="F16" s="1484" t="s">
        <v>417</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L'Association Burundaise pour le Bien être Familial (ABUBEF), Centre SERUKA, Handicap International, Medecins San Frontieres (MSF), Pathfinder International, World Vision Burundi, Catholic Organisation for Relief &amp; Development Aid (CORDAID)</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948"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948" t="s">
        <v>61</v>
      </c>
      <c r="E18" s="153" t="s">
        <v>56</v>
      </c>
      <c r="F18" s="1484" t="s">
        <v>673</v>
      </c>
      <c r="G18" s="1485"/>
      <c r="H18" s="1486"/>
      <c r="I18" s="419"/>
      <c r="J18" s="404"/>
      <c r="K18" s="397" t="str">
        <f t="shared" si="0"/>
        <v>d. Donors</v>
      </c>
      <c r="L18" s="396"/>
      <c r="M18" s="396"/>
      <c r="N18" s="396"/>
      <c r="O18" s="397"/>
      <c r="P18" s="396"/>
      <c r="Q18" s="397" t="str">
        <f t="shared" si="1"/>
        <v>USG (USAID), German Cooperation (KFW), Belgian Cooperation, Dutch Cooperation, Japanese Cooperation</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948" t="s">
        <v>61</v>
      </c>
      <c r="E19" s="153" t="s">
        <v>57</v>
      </c>
      <c r="F19" s="1484" t="s">
        <v>399</v>
      </c>
      <c r="G19" s="1485"/>
      <c r="H19" s="1486"/>
      <c r="I19" s="419"/>
      <c r="J19" s="404"/>
      <c r="K19" s="397" t="str">
        <f t="shared" si="0"/>
        <v>e. UN agencies</v>
      </c>
      <c r="L19" s="396"/>
      <c r="M19" s="396"/>
      <c r="N19" s="396"/>
      <c r="O19" s="397"/>
      <c r="P19" s="396"/>
      <c r="Q19" s="397" t="str">
        <f t="shared" si="1"/>
        <v>UNFPA, WHO, UNICEF</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948" t="s">
        <v>61</v>
      </c>
      <c r="E20" s="153" t="s">
        <v>58</v>
      </c>
      <c r="F20" s="1484" t="s">
        <v>664</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National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948" t="s">
        <v>61</v>
      </c>
      <c r="E21" s="153" t="s">
        <v>59</v>
      </c>
      <c r="F21" s="1484" t="s">
        <v>674</v>
      </c>
      <c r="G21" s="1485"/>
      <c r="H21" s="1486"/>
      <c r="I21" s="419"/>
      <c r="J21" s="404"/>
      <c r="K21" s="397" t="str">
        <f t="shared" si="0"/>
        <v>g. Central Medical Store or Central Warehouse</v>
      </c>
      <c r="L21" s="396"/>
      <c r="M21" s="396"/>
      <c r="N21" s="396"/>
      <c r="O21" s="397"/>
      <c r="P21" s="396"/>
      <c r="Q21" s="397" t="str">
        <f t="shared" si="1"/>
        <v xml:space="preserve">CAMEBU (Burundi Medical Central Warehouse) </v>
      </c>
      <c r="R21" s="396"/>
      <c r="S21" s="396"/>
      <c r="T21" s="406"/>
      <c r="U21" s="406"/>
      <c r="V21" s="406"/>
      <c r="W21" s="407"/>
      <c r="X21" s="407"/>
      <c r="Y21" s="424"/>
      <c r="Z21" s="425"/>
      <c r="AA21" s="409"/>
    </row>
    <row r="22" spans="1:134" s="111" customFormat="1">
      <c r="A22" s="152"/>
      <c r="B22" s="1491" t="s">
        <v>39</v>
      </c>
      <c r="C22" s="1491"/>
      <c r="D22" s="948"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948" t="s">
        <v>61</v>
      </c>
      <c r="E23" s="153" t="s">
        <v>59</v>
      </c>
      <c r="F23" s="1484" t="s">
        <v>418</v>
      </c>
      <c r="G23" s="1485"/>
      <c r="H23" s="1486"/>
      <c r="I23" s="419"/>
      <c r="J23" s="404"/>
      <c r="K23" s="403" t="str">
        <f t="shared" si="0"/>
        <v>i. Other (for example: partners)</v>
      </c>
      <c r="L23" s="404"/>
      <c r="M23" s="404"/>
      <c r="N23" s="404"/>
      <c r="O23" s="403"/>
      <c r="P23" s="404"/>
      <c r="Q23" s="403" t="str">
        <f t="shared" si="1"/>
        <v>Global Fund</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685">
        <v>3589869</v>
      </c>
      <c r="H29" s="1686"/>
      <c r="I29" s="438"/>
      <c r="J29" s="403">
        <f>G29</f>
        <v>3589869</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ustomHeight="1">
      <c r="A30" s="1493" t="s">
        <v>676</v>
      </c>
      <c r="B30" s="1473"/>
      <c r="C30" s="1473"/>
      <c r="D30" s="1473"/>
      <c r="E30" s="161" t="s">
        <v>538</v>
      </c>
      <c r="F30" s="162" t="s">
        <v>127</v>
      </c>
      <c r="G30" s="1687" t="s">
        <v>419</v>
      </c>
      <c r="H30" s="1688"/>
      <c r="I30" s="438"/>
      <c r="J30" s="403" t="str">
        <f>G30</f>
        <v>The National Reproductive Health Program</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60">
      <c r="A35" s="152"/>
      <c r="B35" s="1501" t="s">
        <v>208</v>
      </c>
      <c r="C35" s="1501"/>
      <c r="D35" s="1502"/>
      <c r="E35" s="168">
        <v>59519.199999999997</v>
      </c>
      <c r="F35" s="169" t="s">
        <v>538</v>
      </c>
      <c r="G35" s="954" t="s">
        <v>420</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21">
        <v>1500000</v>
      </c>
      <c r="F36" s="169" t="s">
        <v>538</v>
      </c>
      <c r="G36" s="954" t="s">
        <v>420</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1559519.2</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180">
      <c r="A41" s="164"/>
      <c r="B41" s="1473" t="s">
        <v>138</v>
      </c>
      <c r="C41" s="1474"/>
      <c r="D41" s="956" t="s">
        <v>61</v>
      </c>
      <c r="E41" s="168">
        <v>59519</v>
      </c>
      <c r="F41" s="177" t="s">
        <v>538</v>
      </c>
      <c r="G41" s="563" t="s">
        <v>420</v>
      </c>
      <c r="H41" s="564" t="s">
        <v>679</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421</v>
      </c>
      <c r="E42" s="1476"/>
      <c r="F42" s="1476"/>
      <c r="G42" s="1476"/>
      <c r="H42" s="1477"/>
      <c r="I42" s="444"/>
      <c r="J42" s="437"/>
      <c r="K42" s="397" t="str">
        <f>C42</f>
        <v>i. Specify source(s) of internally generated funds spent (for example, from taxes)</v>
      </c>
      <c r="L42" s="396"/>
      <c r="M42" s="396"/>
      <c r="N42" s="396"/>
      <c r="O42" s="398" t="str">
        <f>D42</f>
        <v>Taxes</v>
      </c>
      <c r="P42" s="396"/>
      <c r="Q42" s="396"/>
      <c r="R42" s="396"/>
      <c r="S42" s="396"/>
      <c r="T42" s="406"/>
      <c r="U42" s="406"/>
      <c r="V42" s="406"/>
      <c r="W42" s="407"/>
      <c r="X42" s="407"/>
      <c r="Y42" s="424"/>
      <c r="Z42" s="425"/>
      <c r="AA42" s="409"/>
    </row>
    <row r="43" spans="1:27" s="111" customFormat="1" ht="78.75" customHeight="1">
      <c r="A43" s="164"/>
      <c r="B43" s="1473" t="s">
        <v>140</v>
      </c>
      <c r="C43" s="1474"/>
      <c r="D43" s="956" t="s">
        <v>61</v>
      </c>
      <c r="E43" s="168">
        <v>1326387</v>
      </c>
      <c r="F43" s="177" t="s">
        <v>538</v>
      </c>
      <c r="G43" s="170" t="s">
        <v>420</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680</v>
      </c>
      <c r="E44" s="1476"/>
      <c r="F44" s="1476"/>
      <c r="G44" s="1476"/>
      <c r="H44" s="1476"/>
      <c r="I44" s="1476"/>
      <c r="J44" s="1477"/>
      <c r="K44" s="397" t="str">
        <f>C44</f>
        <v>i. Specify source(s) of other government funds spent (for example: basket funding or specific donor)</v>
      </c>
      <c r="L44" s="396"/>
      <c r="M44" s="396"/>
      <c r="N44" s="396"/>
      <c r="O44" s="398" t="str">
        <f>D44</f>
        <v xml:space="preserve">Various contributions from  partners (Donors)  </v>
      </c>
      <c r="P44" s="396"/>
      <c r="Q44" s="396"/>
      <c r="R44" s="396"/>
      <c r="S44" s="396"/>
      <c r="T44" s="406"/>
      <c r="U44" s="406"/>
      <c r="V44" s="406"/>
      <c r="W44" s="407"/>
      <c r="X44" s="407"/>
      <c r="Y44" s="424"/>
      <c r="Z44" s="425"/>
      <c r="AA44" s="409"/>
    </row>
    <row r="45" spans="1:27" s="111" customFormat="1" ht="45">
      <c r="A45" s="164"/>
      <c r="B45" s="1473" t="s">
        <v>142</v>
      </c>
      <c r="C45" s="1474"/>
      <c r="D45" s="181"/>
      <c r="E45" s="182">
        <f>E41+E43</f>
        <v>1385906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73" t="s">
        <v>99</v>
      </c>
      <c r="C49" s="1474"/>
      <c r="D49" s="956" t="s">
        <v>61</v>
      </c>
      <c r="E49" s="965">
        <f>E45+E47</f>
        <v>1385906</v>
      </c>
      <c r="F49" s="161" t="s">
        <v>538</v>
      </c>
      <c r="G49" s="170" t="s">
        <v>420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681</v>
      </c>
      <c r="E50" s="1526"/>
      <c r="F50" s="1526"/>
      <c r="G50" s="1526"/>
      <c r="H50" s="1527"/>
      <c r="I50" s="127"/>
      <c r="J50" s="437"/>
      <c r="K50" s="397" t="str">
        <f>C50</f>
        <v xml:space="preserve">i. Specify source(s) of in-kind donations </v>
      </c>
      <c r="L50" s="396"/>
      <c r="M50" s="396"/>
      <c r="N50" s="396"/>
      <c r="O50" s="398" t="str">
        <f>D50</f>
        <v>KFW($282,064.50); UFPA($687,322.22); USAD ($357,000)</v>
      </c>
      <c r="P50" s="396"/>
      <c r="Q50" s="396"/>
      <c r="R50" s="396"/>
      <c r="S50" s="396"/>
      <c r="T50" s="406"/>
      <c r="U50" s="406"/>
      <c r="V50" s="406"/>
      <c r="W50" s="407"/>
      <c r="X50" s="407"/>
      <c r="Y50" s="424"/>
      <c r="Z50" s="425"/>
      <c r="AA50" s="409"/>
    </row>
    <row r="51" spans="1:27" s="111" customFormat="1" ht="60">
      <c r="A51" s="164"/>
      <c r="B51" s="1473" t="s">
        <v>149</v>
      </c>
      <c r="C51" s="1474"/>
      <c r="D51" s="956" t="s">
        <v>61</v>
      </c>
      <c r="E51" s="168">
        <v>473844.36</v>
      </c>
      <c r="F51" s="161" t="s">
        <v>538</v>
      </c>
      <c r="G51" s="170" t="s">
        <v>420</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60">
      <c r="A52" s="164"/>
      <c r="B52" s="1473" t="s">
        <v>150</v>
      </c>
      <c r="C52" s="1474"/>
      <c r="D52" s="956" t="s">
        <v>62</v>
      </c>
      <c r="E52" s="168">
        <v>0</v>
      </c>
      <c r="F52" s="161" t="s">
        <v>538</v>
      </c>
      <c r="G52" s="170" t="s">
        <v>420</v>
      </c>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1859750.3599999999</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0.42700330727557367</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f>E41/E45</f>
        <v>4.2945914080752955E-2</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0.90411554293485352</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955" t="s">
        <v>62</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73" t="s">
        <v>31</v>
      </c>
      <c r="C62" s="1473"/>
      <c r="D62" s="1473"/>
      <c r="E62" s="1473"/>
      <c r="F62" s="1484" t="s">
        <v>422</v>
      </c>
      <c r="G62" s="1485"/>
      <c r="H62" s="1486"/>
      <c r="I62" s="438"/>
      <c r="J62" s="437"/>
      <c r="K62" s="397"/>
      <c r="L62" s="396"/>
      <c r="M62" s="448">
        <f>E62</f>
        <v>0</v>
      </c>
      <c r="N62" s="396"/>
      <c r="O62" s="396"/>
      <c r="P62" s="396"/>
      <c r="Q62" s="397" t="str">
        <f>F62</f>
        <v>Public Procurement Service (a department of the Ministry of Finance)</v>
      </c>
      <c r="R62" s="398" t="str">
        <f>B62</f>
        <v>a. Specify entity</v>
      </c>
      <c r="S62" s="396"/>
      <c r="T62" s="406"/>
      <c r="U62" s="406"/>
      <c r="V62" s="406"/>
      <c r="W62" s="407"/>
      <c r="X62" s="407"/>
      <c r="Y62" s="424"/>
      <c r="Z62" s="425"/>
      <c r="AA62" s="409"/>
    </row>
    <row r="63" spans="1:27" s="111" customFormat="1" ht="30.75" customHeight="1">
      <c r="A63" s="946"/>
      <c r="B63" s="945"/>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682</v>
      </c>
      <c r="E64" s="1485"/>
      <c r="F64" s="1485"/>
      <c r="G64" s="1485"/>
      <c r="H64" s="1486"/>
      <c r="I64" s="419"/>
      <c r="J64" s="437"/>
      <c r="K64" s="397" t="str">
        <f>A64</f>
        <v xml:space="preserve">B15. Please note any additional comments about finance and procurement.
</v>
      </c>
      <c r="L64" s="396"/>
      <c r="M64" s="396"/>
      <c r="N64" s="396"/>
      <c r="O64" s="397" t="str">
        <f>D64</f>
        <v>No additional comments</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953" t="s">
        <v>61</v>
      </c>
      <c r="G68" s="953" t="s">
        <v>61</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953" t="s">
        <v>61</v>
      </c>
      <c r="G69" s="953"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62</v>
      </c>
      <c r="E70" s="1679"/>
      <c r="F70" s="953" t="s">
        <v>61</v>
      </c>
      <c r="G70" s="953" t="s">
        <v>61</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62</v>
      </c>
      <c r="E71" s="1679"/>
      <c r="F71" s="953" t="s">
        <v>61</v>
      </c>
      <c r="G71" s="953"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62</v>
      </c>
      <c r="E72" s="1679"/>
      <c r="F72" s="953" t="s">
        <v>61</v>
      </c>
      <c r="G72" s="953"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953" t="s">
        <v>61</v>
      </c>
      <c r="G73" s="953"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62</v>
      </c>
      <c r="E74" s="1679"/>
      <c r="F74" s="953" t="s">
        <v>61</v>
      </c>
      <c r="G74" s="953"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953" t="s">
        <v>61</v>
      </c>
      <c r="G75" s="953"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953" t="s">
        <v>61</v>
      </c>
      <c r="G76" s="953"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62</v>
      </c>
      <c r="E77" s="1679"/>
      <c r="F77" s="953" t="s">
        <v>61</v>
      </c>
      <c r="G77" s="953"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62</v>
      </c>
      <c r="E78" s="1679"/>
      <c r="F78" s="953" t="s">
        <v>61</v>
      </c>
      <c r="G78" s="953"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949"/>
      <c r="G79" s="949"/>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t="s">
        <v>683</v>
      </c>
      <c r="E80" s="1554"/>
      <c r="F80" s="1554"/>
      <c r="G80" s="1554"/>
      <c r="H80" s="1555"/>
      <c r="I80" s="419"/>
      <c r="J80" s="437"/>
      <c r="K80" s="397" t="str">
        <f>A80</f>
        <v>C2. Please note any comments about the commodities offered.</v>
      </c>
      <c r="L80" s="396"/>
      <c r="M80" s="396"/>
      <c r="N80" s="396"/>
      <c r="O80" s="397" t="str">
        <f>D80</f>
        <v>No comment</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951"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952" t="s">
        <v>423</v>
      </c>
      <c r="D85" s="1565" t="s">
        <v>424</v>
      </c>
      <c r="E85" s="1566"/>
      <c r="F85" s="950" t="s">
        <v>61</v>
      </c>
      <c r="G85" s="1548" t="s">
        <v>61</v>
      </c>
      <c r="H85" s="1549"/>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494" t="s">
        <v>71</v>
      </c>
      <c r="B86" s="1495"/>
      <c r="C86" s="1495"/>
      <c r="D86" s="1495"/>
      <c r="E86" s="1495"/>
      <c r="F86" s="1550" t="s">
        <v>62</v>
      </c>
      <c r="G86" s="1551"/>
      <c r="H86" s="1552"/>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205</v>
      </c>
      <c r="F87" s="1476"/>
      <c r="G87" s="1476"/>
      <c r="H87" s="1477"/>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205</v>
      </c>
      <c r="F88" s="1476"/>
      <c r="G88" s="1476"/>
      <c r="H88" s="1477"/>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t="s">
        <v>205</v>
      </c>
      <c r="E90" s="1476"/>
      <c r="F90" s="1476"/>
      <c r="G90" s="1476"/>
      <c r="H90" s="1477"/>
      <c r="I90" s="458"/>
      <c r="J90" s="446"/>
      <c r="K90" s="397" t="str">
        <f>B90</f>
        <v>a. If yes, describe the policies.</v>
      </c>
      <c r="L90" s="396"/>
      <c r="M90" s="396"/>
      <c r="N90" s="460"/>
      <c r="O90" s="398" t="str">
        <f>D90</f>
        <v>Not applicable</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 r="A92" s="152"/>
      <c r="B92" s="1473" t="s">
        <v>22</v>
      </c>
      <c r="C92" s="1473"/>
      <c r="D92" s="1475" t="s">
        <v>425</v>
      </c>
      <c r="E92" s="1476"/>
      <c r="F92" s="1476"/>
      <c r="G92" s="1476"/>
      <c r="H92" s="1477"/>
      <c r="I92" s="458"/>
      <c r="J92" s="446"/>
      <c r="K92" s="397" t="str">
        <f>B92</f>
        <v>a. If yes, describe the policies.</v>
      </c>
      <c r="L92" s="396"/>
      <c r="M92" s="396"/>
      <c r="N92" s="460"/>
      <c r="O92" s="398" t="str">
        <f>D92</f>
        <v>The National Pharmaceutical Policy stipulates that drugstores with qualified pharmacists can commercialize oral contraceptives and provide them based on a medical prescription.</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200</v>
      </c>
      <c r="E95" s="1577"/>
      <c r="F95" s="1578"/>
      <c r="G95" s="1579" t="s">
        <v>202</v>
      </c>
      <c r="H95" s="1580"/>
      <c r="I95" s="465"/>
      <c r="J95" s="446" t="str">
        <f t="shared" si="3"/>
        <v>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76" t="s">
        <v>200</v>
      </c>
      <c r="E96" s="1577"/>
      <c r="F96" s="1578"/>
      <c r="G96" s="1579" t="s">
        <v>205</v>
      </c>
      <c r="H96" s="1580"/>
      <c r="I96" s="465"/>
      <c r="J96" s="446" t="str">
        <f t="shared" si="3"/>
        <v>Not applicable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204</v>
      </c>
      <c r="E97" s="1577"/>
      <c r="F97" s="1578"/>
      <c r="G97" s="1579" t="s">
        <v>205</v>
      </c>
      <c r="H97" s="1580"/>
      <c r="I97" s="465"/>
      <c r="J97" s="446" t="str">
        <f t="shared" si="3"/>
        <v>Not applicable</v>
      </c>
      <c r="K97" s="397"/>
      <c r="L97" s="396"/>
      <c r="M97" s="426"/>
      <c r="N97" s="396"/>
      <c r="O97" s="397"/>
      <c r="P97" s="397"/>
      <c r="Q97" s="396"/>
      <c r="R97" s="396"/>
      <c r="S97" s="396"/>
      <c r="T97" s="463" t="str">
        <f t="shared" si="4"/>
        <v>Clinical Officer</v>
      </c>
      <c r="U97" s="464"/>
      <c r="V97" s="406"/>
      <c r="W97" s="407"/>
      <c r="X97" s="407"/>
      <c r="Y97" s="424"/>
      <c r="Z97" s="425"/>
      <c r="AA97" s="409"/>
    </row>
    <row r="98" spans="1:27" s="111" customFormat="1" ht="15" customHeight="1">
      <c r="A98" s="130"/>
      <c r="B98" s="94" t="s">
        <v>182</v>
      </c>
      <c r="C98" s="92" t="s">
        <v>190</v>
      </c>
      <c r="D98" s="1576" t="s">
        <v>202</v>
      </c>
      <c r="E98" s="1577"/>
      <c r="F98" s="1578"/>
      <c r="G98" s="1579" t="s">
        <v>205</v>
      </c>
      <c r="H98" s="1580"/>
      <c r="I98" s="465"/>
      <c r="J98" s="446" t="str">
        <f t="shared" si="3"/>
        <v>Not applicable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1680</v>
      </c>
      <c r="E99" s="1577"/>
      <c r="F99" s="1578"/>
      <c r="G99" s="1579" t="s">
        <v>202</v>
      </c>
      <c r="H99" s="1580"/>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202</v>
      </c>
      <c r="H100" s="1580"/>
      <c r="I100" s="465"/>
      <c r="J100" s="446" t="str">
        <f t="shared" si="3"/>
        <v>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205</v>
      </c>
      <c r="H101" s="1580"/>
      <c r="I101" s="465"/>
      <c r="J101" s="446" t="str">
        <f t="shared" si="3"/>
        <v>Not applicable</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200</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Auxiliary nurse</v>
      </c>
      <c r="U102" s="464"/>
      <c r="V102" s="406"/>
      <c r="W102" s="407"/>
      <c r="X102" s="407"/>
      <c r="Y102" s="424"/>
      <c r="Z102" s="425"/>
      <c r="AA102" s="409"/>
    </row>
    <row r="103" spans="1:27" s="111" customFormat="1" ht="90" customHeight="1">
      <c r="A103" s="1500" t="s">
        <v>684</v>
      </c>
      <c r="B103" s="1591"/>
      <c r="C103" s="1592"/>
      <c r="D103" s="1682" t="s">
        <v>425</v>
      </c>
      <c r="E103" s="1683"/>
      <c r="F103" s="1683"/>
      <c r="G103" s="1683"/>
      <c r="H103" s="1684"/>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 National Pharmaceutical Policy stipulates that drugstores with qualified pharmacists can commercialize oral contraceptives and provide them based on a medical prescription.</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62</v>
      </c>
      <c r="H112" s="1542"/>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205</v>
      </c>
      <c r="H113" s="1542"/>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205</v>
      </c>
      <c r="H126" s="16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2011</v>
      </c>
      <c r="H127" s="16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t="s">
        <v>426</v>
      </c>
      <c r="E128" s="1485"/>
      <c r="F128" s="1485"/>
      <c r="G128" s="1485"/>
      <c r="H128" s="1486"/>
      <c r="I128" s="421"/>
      <c r="J128" s="473"/>
      <c r="K128" s="397" t="str">
        <f>A128</f>
        <v xml:space="preserve">D11. Name of the list(s)
</v>
      </c>
      <c r="L128" s="397"/>
      <c r="M128" s="396"/>
      <c r="N128" s="396"/>
      <c r="O128" s="397" t="str">
        <f>D128</f>
        <v>List of Essential Medicines in Burundi</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t="s">
        <v>427</v>
      </c>
      <c r="E129" s="1485"/>
      <c r="F129" s="1485"/>
      <c r="G129" s="1485"/>
      <c r="H129" s="1486"/>
      <c r="I129" s="421"/>
      <c r="J129" s="473"/>
      <c r="K129" s="397" t="str">
        <f>A129</f>
        <v xml:space="preserve">D12. Notes about the list(s)
</v>
      </c>
      <c r="L129" s="397"/>
      <c r="M129" s="396"/>
      <c r="N129" s="396"/>
      <c r="O129" s="397" t="str">
        <f>D129</f>
        <v>The list was drafted in 2011 and finalized in 2012.</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2012</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61</v>
      </c>
      <c r="H133" s="1542"/>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999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93" t="s">
        <v>1789</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944"/>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947"/>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944"/>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944"/>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944"/>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944"/>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944"/>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944"/>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944"/>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944"/>
      <c r="B149" s="1473" t="s">
        <v>717</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686</v>
      </c>
      <c r="G150" s="1485"/>
      <c r="H150" s="1486"/>
      <c r="I150" s="419"/>
      <c r="J150" s="446"/>
      <c r="K150" s="397"/>
      <c r="L150" s="397"/>
      <c r="M150" s="396"/>
      <c r="N150" s="396"/>
      <c r="O150" s="396"/>
      <c r="P150" s="396"/>
      <c r="Q150" s="397" t="str">
        <f>F150</f>
        <v xml:space="preserve">Reproductive Health National Program, annual report 2013 </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946"/>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944"/>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t="s">
        <v>1681</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Challenge: Health centers attached to the Catholic Church (12%) do not provide modern contraceptive methods.
Success: The country did not experience stock outs of contraceptives during the reporting period.</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9:H9"/>
    <mergeCell ref="A10:H10"/>
    <mergeCell ref="A11:G11"/>
    <mergeCell ref="A12:G12"/>
    <mergeCell ref="B13:C13"/>
    <mergeCell ref="D13:H13"/>
    <mergeCell ref="A1:H1"/>
    <mergeCell ref="A2:C2"/>
    <mergeCell ref="D2:E2"/>
    <mergeCell ref="D3:E3"/>
    <mergeCell ref="F3:H3"/>
    <mergeCell ref="A7:C7"/>
    <mergeCell ref="A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J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Please choose from the dropdown list." sqref="F61:H61">
      <formula1>$T$1:$T$7</formula1>
    </dataValidation>
    <dataValidation type="list" allowBlank="1" showInputMessage="1" showErrorMessage="1" errorTitle="Choose from dropdown" error="Please choose from the dropdown list. If you cannot, please write your comment in the comments section." sqref="D83:F83">
      <formula1>$N$1:$N$4</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Title="Choose from dropdown" error="Please choose from the dropdown list." prompt="Please select from the dropdown list." sqref="G138 D23 D68 D15:D21">
      <formula1>$W$1:$W$6</formula1>
    </dataValidation>
    <dataValidation type="list" allowBlank="1" showInputMessage="1" showErrorMessage="1" error="Please choose from the dropdown list." sqref="G111:G113 G140:G148 G132:G135 D22 G152:G153 D69:D78 D26 H106:H108 H25">
      <formula1>$W$1:$W$6</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H82">
      <formula1>$W$1:$W$5</formula1>
    </dataValidation>
    <dataValidation type="list" allowBlank="1" showInputMessage="1" showErrorMessage="1" error="Please choose from the dropdown list." sqref="H31:H32 G116:H125 F59 D106:D108 H91 H89 F85:H86 D51:D52 D49 D43 D41">
      <formula1>$W$1:$W$5</formula1>
    </dataValidation>
    <dataValidation type="list" allowBlank="1" showInputMessage="1" showErrorMessage="1" error="Please choose from the dropdown list." sqref="F63 F68:H78">
      <formula1>$Y$1:$Y$4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1208</v>
      </c>
      <c r="B7" s="1655"/>
      <c r="C7" s="1655"/>
      <c r="D7" s="916"/>
      <c r="E7" s="916"/>
      <c r="F7" s="916"/>
      <c r="G7" s="917"/>
      <c r="H7" s="918"/>
      <c r="I7" s="906"/>
      <c r="J7" s="907"/>
      <c r="K7" s="908" t="str">
        <f>A7</f>
        <v>Country: Cameroon</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475" t="s">
        <v>1209</v>
      </c>
      <c r="E13" s="1476"/>
      <c r="F13" s="1476"/>
      <c r="G13" s="1476"/>
      <c r="H13" s="1477"/>
      <c r="I13" s="419"/>
      <c r="J13" s="404"/>
      <c r="K13" s="397" t="str">
        <f>B13</f>
        <v>a. What is the name of the committee?</v>
      </c>
      <c r="L13" s="548" t="str">
        <f>D13</f>
        <v>Family Planning Subgroup</v>
      </c>
      <c r="M13" s="396"/>
      <c r="N13" s="396"/>
      <c r="O13" s="398" t="str">
        <f>D13</f>
        <v>Family Planning Subgroup</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4" t="s">
        <v>61</v>
      </c>
      <c r="E15" s="151" t="s">
        <v>55</v>
      </c>
      <c r="F15" s="1484" t="s">
        <v>1210</v>
      </c>
      <c r="G15" s="1485"/>
      <c r="H15" s="1486"/>
      <c r="I15" s="419"/>
      <c r="J15" s="404"/>
      <c r="K15" s="397" t="str">
        <f t="shared" ref="K15:K23" si="0">B15</f>
        <v>a. Social marketing</v>
      </c>
      <c r="L15" s="396"/>
      <c r="M15" s="396"/>
      <c r="N15" s="396"/>
      <c r="O15" s="397"/>
      <c r="P15" s="396"/>
      <c r="Q15" s="397" t="str">
        <f t="shared" ref="Q15:Q23" si="1">F15</f>
        <v>Cameroonian Social Marketing Association</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74" t="s">
        <v>61</v>
      </c>
      <c r="E16" s="153" t="s">
        <v>55</v>
      </c>
      <c r="F16" s="1484" t="s">
        <v>1211</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Cameroon National Association for Family Welfare
(CAMNAFAW/IPPF), Cameroon Baptist Convention Health Services (CBCHS), Ad Lucem (Catholics)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74"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74" t="s">
        <v>62</v>
      </c>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74" t="s">
        <v>61</v>
      </c>
      <c r="E19" s="153" t="s">
        <v>57</v>
      </c>
      <c r="F19" s="1484" t="s">
        <v>509</v>
      </c>
      <c r="G19" s="1485"/>
      <c r="H19" s="1486"/>
      <c r="I19" s="419"/>
      <c r="J19" s="404"/>
      <c r="K19" s="397" t="str">
        <f t="shared" si="0"/>
        <v>e. UN agencies</v>
      </c>
      <c r="L19" s="396"/>
      <c r="M19" s="396"/>
      <c r="N19" s="396"/>
      <c r="O19" s="397"/>
      <c r="P19" s="396"/>
      <c r="Q19" s="397" t="str">
        <f t="shared" si="1"/>
        <v>United Nations Population Fund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74" t="s">
        <v>61</v>
      </c>
      <c r="E20" s="153" t="s">
        <v>58</v>
      </c>
      <c r="F20" s="1484" t="s">
        <v>1212</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Family Planning Department, Pharmacy, Medicines, and Laboratories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774" t="s">
        <v>61</v>
      </c>
      <c r="E21" s="153" t="s">
        <v>59</v>
      </c>
      <c r="F21" s="1484" t="s">
        <v>1213</v>
      </c>
      <c r="G21" s="1485"/>
      <c r="H21" s="1486"/>
      <c r="I21" s="419"/>
      <c r="J21" s="404"/>
      <c r="K21" s="397" t="str">
        <f t="shared" si="0"/>
        <v>g. Central Medical Store or Central Warehouse</v>
      </c>
      <c r="L21" s="396"/>
      <c r="M21" s="396"/>
      <c r="N21" s="396"/>
      <c r="O21" s="397"/>
      <c r="P21" s="396"/>
      <c r="Q21" s="397" t="str">
        <f t="shared" si="1"/>
        <v>National Essential Medicine Supply Center</v>
      </c>
      <c r="R21" s="396"/>
      <c r="S21" s="396"/>
      <c r="T21" s="406"/>
      <c r="U21" s="406"/>
      <c r="V21" s="406"/>
      <c r="W21" s="407"/>
      <c r="X21" s="407"/>
      <c r="Y21" s="424"/>
      <c r="Z21" s="425"/>
      <c r="AA21" s="409"/>
    </row>
    <row r="22" spans="1:134" s="111" customFormat="1">
      <c r="A22" s="152"/>
      <c r="B22" s="1491" t="s">
        <v>39</v>
      </c>
      <c r="C22" s="1491"/>
      <c r="D22" s="774"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74" t="s">
        <v>61</v>
      </c>
      <c r="E23" s="153" t="s">
        <v>59</v>
      </c>
      <c r="F23" s="1484" t="s">
        <v>1214</v>
      </c>
      <c r="G23" s="1485"/>
      <c r="H23" s="1486"/>
      <c r="I23" s="419"/>
      <c r="J23" s="404"/>
      <c r="K23" s="403" t="str">
        <f t="shared" si="0"/>
        <v>i. Other (for example: partners)</v>
      </c>
      <c r="L23" s="404"/>
      <c r="M23" s="404"/>
      <c r="N23" s="404"/>
      <c r="O23" s="403"/>
      <c r="P23" s="404"/>
      <c r="Q23" s="403" t="str">
        <f t="shared" si="1"/>
        <v>German Cooperation Agency (GIZ), CHAI, USAID</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689" t="s">
        <v>66</v>
      </c>
      <c r="H29" s="1690"/>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77" t="s">
        <v>538</v>
      </c>
      <c r="F30" s="162" t="s">
        <v>127</v>
      </c>
      <c r="G30" s="1509" t="s">
        <v>1215</v>
      </c>
      <c r="H30" s="1510"/>
      <c r="I30" s="438"/>
      <c r="J30" s="403" t="str">
        <f>G30</f>
        <v>Maternal Health Department with help from USAID | DELIVER PROJECT</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93"/>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93" t="s">
        <v>61</v>
      </c>
      <c r="E49" s="168">
        <v>15091795</v>
      </c>
      <c r="F49" s="1107" t="s">
        <v>1216</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ht="60">
      <c r="A50" s="164"/>
      <c r="B50" s="179"/>
      <c r="C50" s="180" t="s">
        <v>100</v>
      </c>
      <c r="D50" s="1509" t="s">
        <v>1217</v>
      </c>
      <c r="E50" s="1691"/>
      <c r="F50" s="1691"/>
      <c r="G50" s="1691"/>
      <c r="H50" s="1510"/>
      <c r="I50" s="127"/>
      <c r="J50" s="437"/>
      <c r="K50" s="397" t="str">
        <f>C50</f>
        <v xml:space="preserve">i. Specify source(s) of in-kind donations </v>
      </c>
      <c r="L50" s="396"/>
      <c r="M50" s="396"/>
      <c r="N50" s="396"/>
      <c r="O50" s="398" t="str">
        <f>D50</f>
        <v>UNFPA, German Cooperation Agency (GIZ), Organization for Coordination and Cooperation in the Fight Against Endemic Diseases in Central Africa (OCEAC), Cameroonian Social Marketing Association (ACMS), Cameroon National Association for Family Welfare (CAMNAFAW)</v>
      </c>
      <c r="P50" s="396"/>
      <c r="Q50" s="396"/>
      <c r="R50" s="396"/>
      <c r="S50" s="396"/>
      <c r="T50" s="406"/>
      <c r="U50" s="406"/>
      <c r="V50" s="406"/>
      <c r="W50" s="407"/>
      <c r="X50" s="407"/>
      <c r="Y50" s="424"/>
      <c r="Z50" s="425"/>
      <c r="AA50" s="409"/>
    </row>
    <row r="51" spans="1:27" s="111" customFormat="1" ht="75">
      <c r="A51" s="164"/>
      <c r="B51" s="1473" t="s">
        <v>149</v>
      </c>
      <c r="C51" s="1474"/>
      <c r="D51" s="793" t="s">
        <v>61</v>
      </c>
      <c r="E51" s="168">
        <v>92200</v>
      </c>
      <c r="F51" s="177" t="s">
        <v>538</v>
      </c>
      <c r="G51" s="190" t="s">
        <v>1218</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15183995</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t="s">
        <v>66</v>
      </c>
      <c r="G58" s="1517" t="s">
        <v>1662</v>
      </c>
      <c r="H58" s="1518"/>
      <c r="I58" s="438"/>
      <c r="J58" s="446" t="str">
        <f>G58</f>
        <v>Comments:  The quantity is 709,520 condoms, the exact cost is not available at our level because it depends on market prices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t="s">
        <v>66</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84" t="s">
        <v>61</v>
      </c>
      <c r="G68" s="784"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784" t="s">
        <v>62</v>
      </c>
      <c r="G69" s="784" t="s">
        <v>62</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784" t="s">
        <v>61</v>
      </c>
      <c r="G70" s="784"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62</v>
      </c>
      <c r="E71" s="1679"/>
      <c r="F71" s="784" t="s">
        <v>61</v>
      </c>
      <c r="G71" s="784"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62</v>
      </c>
      <c r="E72" s="1679"/>
      <c r="F72" s="784" t="s">
        <v>61</v>
      </c>
      <c r="G72" s="784"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784" t="s">
        <v>61</v>
      </c>
      <c r="G74" s="784"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84" t="s">
        <v>62</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784" t="s">
        <v>61</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62</v>
      </c>
      <c r="E77" s="1679"/>
      <c r="F77" s="784" t="s">
        <v>61</v>
      </c>
      <c r="G77" s="784"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62</v>
      </c>
      <c r="E78" s="1679"/>
      <c r="F78" s="784" t="s">
        <v>62</v>
      </c>
      <c r="G78" s="784" t="s">
        <v>62</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83" t="s">
        <v>205</v>
      </c>
      <c r="D85" s="1565" t="s">
        <v>205</v>
      </c>
      <c r="E85" s="1566"/>
      <c r="F85" s="778"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1220</v>
      </c>
      <c r="F87" s="1476"/>
      <c r="G87" s="1476"/>
      <c r="H87" s="1477"/>
      <c r="I87" s="458"/>
      <c r="J87" s="446"/>
      <c r="K87" s="397"/>
      <c r="L87" s="396"/>
      <c r="M87" s="426"/>
      <c r="N87" s="426" t="str">
        <f>E87</f>
        <v>Public sector, NGO, Social Marketing</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c r="F88" s="1476"/>
      <c r="G88" s="1476"/>
      <c r="H88" s="1477"/>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200</v>
      </c>
      <c r="E95" s="1577"/>
      <c r="F95" s="1578"/>
      <c r="G95" s="1576" t="s">
        <v>200</v>
      </c>
      <c r="H95" s="1643"/>
      <c r="I95" s="465"/>
      <c r="J95" s="446" t="str">
        <f t="shared" si="3"/>
        <v>Auxiliary 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76" t="s">
        <v>200</v>
      </c>
      <c r="E96" s="1577"/>
      <c r="F96" s="1578"/>
      <c r="G96" s="1576" t="s">
        <v>200</v>
      </c>
      <c r="H96" s="1643"/>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202</v>
      </c>
      <c r="E97" s="1577"/>
      <c r="F97" s="1578"/>
      <c r="G97" s="1576" t="s">
        <v>202</v>
      </c>
      <c r="H97" s="1643"/>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202</v>
      </c>
      <c r="E98" s="1577"/>
      <c r="F98" s="1578"/>
      <c r="G98" s="1576" t="s">
        <v>202</v>
      </c>
      <c r="H98" s="1643"/>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199</v>
      </c>
      <c r="E99" s="1577"/>
      <c r="F99" s="1578"/>
      <c r="G99" s="1576" t="s">
        <v>199</v>
      </c>
      <c r="H99" s="1643"/>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202</v>
      </c>
      <c r="E100" s="1577"/>
      <c r="F100" s="1578"/>
      <c r="G100" s="1576" t="s">
        <v>202</v>
      </c>
      <c r="H100" s="1643"/>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ht="15" customHeight="1">
      <c r="A101" s="130"/>
      <c r="B101" s="95" t="s">
        <v>185</v>
      </c>
      <c r="C101" s="92" t="s">
        <v>193</v>
      </c>
      <c r="D101" s="1576"/>
      <c r="E101" s="1577"/>
      <c r="F101" s="1578"/>
      <c r="G101" s="1576"/>
      <c r="H101" s="1643"/>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6" t="s">
        <v>205</v>
      </c>
      <c r="H102" s="1664"/>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90">
      <c r="A103" s="1500" t="s">
        <v>684</v>
      </c>
      <c r="B103" s="1591"/>
      <c r="C103" s="1592"/>
      <c r="D103" s="1593" t="s">
        <v>1221</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Private pharmacy agents can provide contraceptives to clients with a prescription</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61</v>
      </c>
      <c r="H111" s="1542"/>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62</v>
      </c>
      <c r="H113" s="1542"/>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388</v>
      </c>
      <c r="H126" s="1604"/>
      <c r="I126" s="421"/>
      <c r="J126" s="446" t="str">
        <f t="shared" si="5"/>
        <v>None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2010</v>
      </c>
      <c r="H127" s="1604"/>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93" t="s">
        <v>623</v>
      </c>
      <c r="B128" s="1473"/>
      <c r="C128" s="1474"/>
      <c r="D128" s="1484" t="s">
        <v>546</v>
      </c>
      <c r="E128" s="1485"/>
      <c r="F128" s="1485"/>
      <c r="G128" s="1485"/>
      <c r="H128" s="1486"/>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60">
      <c r="A129" s="1493" t="s">
        <v>624</v>
      </c>
      <c r="B129" s="1473"/>
      <c r="C129" s="1474"/>
      <c r="D129" s="1484" t="s">
        <v>1222</v>
      </c>
      <c r="E129" s="1485"/>
      <c r="F129" s="1485"/>
      <c r="G129" s="1485"/>
      <c r="H129" s="1486"/>
      <c r="I129" s="421"/>
      <c r="J129" s="473"/>
      <c r="K129" s="397" t="str">
        <f>A129</f>
        <v xml:space="preserve">D12. Notes about the list(s)
</v>
      </c>
      <c r="L129" s="397"/>
      <c r="M129" s="396"/>
      <c r="N129" s="396"/>
      <c r="O129" s="397" t="str">
        <f>D129</f>
        <v>Implanon NXT is no longer on the essential medicines list</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2003</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60">
      <c r="A139" s="1493" t="s">
        <v>1788</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73" t="s">
        <v>108</v>
      </c>
      <c r="C140" s="1473"/>
      <c r="D140" s="1473"/>
      <c r="E140" s="1473"/>
      <c r="F140" s="1474"/>
      <c r="G140" s="1540" t="s">
        <v>61</v>
      </c>
      <c r="H140" s="1542"/>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61</v>
      </c>
      <c r="H141" s="1542"/>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61</v>
      </c>
      <c r="H144" s="1542"/>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61</v>
      </c>
      <c r="H146" s="1542"/>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61</v>
      </c>
      <c r="H147" s="1542"/>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73" t="s">
        <v>717</v>
      </c>
      <c r="C149" s="1473"/>
      <c r="D149" s="1473"/>
      <c r="E149" s="1473"/>
      <c r="F149" s="1484"/>
      <c r="G149" s="1485"/>
      <c r="H149" s="1486"/>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1223</v>
      </c>
      <c r="G150" s="1485"/>
      <c r="H150" s="1486"/>
      <c r="I150" s="419"/>
      <c r="J150" s="446"/>
      <c r="K150" s="397"/>
      <c r="L150" s="397"/>
      <c r="M150" s="396"/>
      <c r="N150" s="396"/>
      <c r="O150" s="396"/>
      <c r="P150" s="396"/>
      <c r="Q150" s="397" t="str">
        <f>F150</f>
        <v>Cameroon Contraceptive Logistics System Evaluation Report</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73" t="s">
        <v>177</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thickBot="1">
      <c r="A154" s="1622" t="s">
        <v>627</v>
      </c>
      <c r="B154" s="1623"/>
      <c r="C154" s="1624"/>
      <c r="D154" s="1692" t="s">
        <v>1224</v>
      </c>
      <c r="E154" s="1693"/>
      <c r="F154" s="1693"/>
      <c r="G154" s="1693"/>
      <c r="H154" s="1694"/>
      <c r="I154" s="419"/>
      <c r="J154" s="446"/>
      <c r="K154" s="397" t="str">
        <f>A154</f>
        <v xml:space="preserve">F. Please note any overall comments about challenges and/or successes with contraceptive security in your country.
</v>
      </c>
      <c r="L154" s="396"/>
      <c r="M154" s="396"/>
      <c r="N154" s="396"/>
      <c r="O154" s="397" t="str">
        <f>D154</f>
        <v>There are a few challenges noted with Cameroon's contraceptive security: 1: there is a huge dependence on external funds for acquisision; 2: the quantification is no longer done based on real consumption; 3: the LMIS is not standardized and is inefficient; 4: Residual stockout remaining for implants (Jadelle); 5: the quality assurance process for contraceptives is not smooth</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A2:C2"/>
    <mergeCell ref="D2:E2"/>
    <mergeCell ref="A9:H9"/>
    <mergeCell ref="D3:E3"/>
    <mergeCell ref="F3:H3"/>
    <mergeCell ref="A7:C7"/>
  </mergeCells>
  <dataValidations count="13">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G116:H125 F86:H86 D106:D108 H91 H89 D41 D51:D52 D49 D43">
      <formula1>$W$1:$W$2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$W$1:$W$5</formula1>
    </dataValidation>
    <dataValidation type="list" allowBlank="1" showInputMessage="1" showErrorMessage="1" error="Please choose from the dropdown list." sqref="G111:G113 H25 D16:D23 D26 F68:H78 G140:G148 F63 G132:G135 G152:G153 H106:H108 D69:D78">
      <formula1>$W$1:$W$5</formula1>
    </dataValidation>
    <dataValidation type="list" allowBlank="1" showInputMessage="1" sqref="D95:H102">
      <formula1>$Q$1:$Q$9</formula1>
    </dataValidation>
    <dataValidation type="list" allowBlank="1" showInputMessage="1" error="Please choose from the dropdown list." sqref="F85:H85 F59">
      <formula1>$W$1:$W$2</formula1>
    </dataValidation>
    <dataValidation allowBlank="1" showInputMessage="1" error="Please choose from the dropdown list." sqref="C85 D85:E85"/>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1013</v>
      </c>
      <c r="B7" s="1655"/>
      <c r="C7" s="1655"/>
      <c r="D7" s="916"/>
      <c r="E7" s="916"/>
      <c r="F7" s="916"/>
      <c r="G7" s="917"/>
      <c r="H7" s="918"/>
      <c r="I7" s="906"/>
      <c r="J7" s="907"/>
      <c r="K7" s="908" t="str">
        <f>A7</f>
        <v>Country: Cape Verde</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475" t="s">
        <v>1015</v>
      </c>
      <c r="E13" s="1476"/>
      <c r="F13" s="1476"/>
      <c r="G13" s="1476"/>
      <c r="H13" s="1477"/>
      <c r="I13" s="419"/>
      <c r="J13" s="404"/>
      <c r="K13" s="397" t="str">
        <f>B13</f>
        <v>a. What is the name of the committee?</v>
      </c>
      <c r="L13" s="548" t="str">
        <f>D13</f>
        <v>National Reproductive Health Programme (PNSR) and the Directorate General of Pharmacy and Drugs (DGFM)</v>
      </c>
      <c r="M13" s="396"/>
      <c r="N13" s="396"/>
      <c r="O13" s="398" t="str">
        <f>D13</f>
        <v>National Reproductive Health Programme (PNSR) and the Directorate General of Pharmacy and Drugs (DGFM)</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08" t="s">
        <v>62</v>
      </c>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ustomHeight="1">
      <c r="A16" s="152"/>
      <c r="B16" s="1473" t="s">
        <v>118</v>
      </c>
      <c r="C16" s="1474"/>
      <c r="D16" s="708" t="s">
        <v>62</v>
      </c>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ustomHeight="1">
      <c r="A17" s="152"/>
      <c r="B17" s="1473" t="s">
        <v>119</v>
      </c>
      <c r="C17" s="1474"/>
      <c r="D17" s="708"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ustomHeight="1">
      <c r="A18" s="152"/>
      <c r="B18" s="1473" t="s">
        <v>15</v>
      </c>
      <c r="C18" s="1474"/>
      <c r="D18" s="708" t="s">
        <v>61</v>
      </c>
      <c r="E18" s="153" t="s">
        <v>56</v>
      </c>
      <c r="F18" s="1484" t="s">
        <v>1016</v>
      </c>
      <c r="G18" s="1485"/>
      <c r="H18" s="1486"/>
      <c r="I18" s="419"/>
      <c r="J18" s="404"/>
      <c r="K18" s="397" t="str">
        <f t="shared" si="0"/>
        <v>d. Donors</v>
      </c>
      <c r="L18" s="396"/>
      <c r="M18" s="396"/>
      <c r="N18" s="396"/>
      <c r="O18" s="397"/>
      <c r="P18" s="396"/>
      <c r="Q18" s="397" t="str">
        <f t="shared" si="1"/>
        <v>UNFPA. In Cape Verde UNFPA is the only donor of contraceptives.</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ustomHeight="1">
      <c r="A19" s="152"/>
      <c r="B19" s="1473" t="s">
        <v>16</v>
      </c>
      <c r="C19" s="1474"/>
      <c r="D19" s="708" t="s">
        <v>61</v>
      </c>
      <c r="E19" s="153" t="s">
        <v>57</v>
      </c>
      <c r="F19" s="1484" t="s">
        <v>220</v>
      </c>
      <c r="G19" s="1485"/>
      <c r="H19" s="148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08" t="s">
        <v>61</v>
      </c>
      <c r="E20" s="153" t="s">
        <v>58</v>
      </c>
      <c r="F20" s="1484" t="s">
        <v>1017</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General Directorate of Pharmacy and Medicines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708" t="s">
        <v>61</v>
      </c>
      <c r="E21" s="153" t="s">
        <v>59</v>
      </c>
      <c r="F21" s="1484" t="s">
        <v>1018</v>
      </c>
      <c r="G21" s="1485"/>
      <c r="H21" s="1486"/>
      <c r="I21" s="419"/>
      <c r="J21" s="404"/>
      <c r="K21" s="397" t="str">
        <f t="shared" si="0"/>
        <v>g. Central Medical Store or Central Warehouse</v>
      </c>
      <c r="L21" s="396"/>
      <c r="M21" s="396"/>
      <c r="N21" s="396"/>
      <c r="O21" s="397"/>
      <c r="P21" s="396"/>
      <c r="Q21" s="397" t="str">
        <f t="shared" si="1"/>
        <v>Central Medicines Depot</v>
      </c>
      <c r="R21" s="396"/>
      <c r="S21" s="396"/>
      <c r="T21" s="406"/>
      <c r="U21" s="406"/>
      <c r="V21" s="406"/>
      <c r="W21" s="407"/>
      <c r="X21" s="407"/>
      <c r="Y21" s="424"/>
      <c r="Z21" s="425"/>
      <c r="AA21" s="409"/>
    </row>
    <row r="22" spans="1:134" s="111" customFormat="1">
      <c r="A22" s="152"/>
      <c r="B22" s="1491" t="s">
        <v>39</v>
      </c>
      <c r="C22" s="1491"/>
      <c r="D22" s="708"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08" t="s">
        <v>62</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v>113592</v>
      </c>
      <c r="H29" s="1508"/>
      <c r="I29" s="438"/>
      <c r="J29" s="403">
        <f>G29</f>
        <v>113592</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509" t="s">
        <v>1019</v>
      </c>
      <c r="H30" s="1510"/>
      <c r="I30" s="438"/>
      <c r="J30" s="403" t="str">
        <f>G30</f>
        <v>PNSR, DGFM with support from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80">
      <c r="A35" s="152"/>
      <c r="B35" s="1501" t="s">
        <v>208</v>
      </c>
      <c r="C35" s="1501"/>
      <c r="D35" s="1502"/>
      <c r="E35" s="483">
        <v>23398</v>
      </c>
      <c r="F35" s="169" t="s">
        <v>538</v>
      </c>
      <c r="G35" s="170" t="s">
        <v>1020</v>
      </c>
      <c r="H35" s="171" t="s">
        <v>1021</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23398</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648" t="s">
        <v>61</v>
      </c>
      <c r="E41" s="483">
        <v>28398</v>
      </c>
      <c r="F41" s="649" t="s">
        <v>538</v>
      </c>
      <c r="G41" s="484" t="s">
        <v>1022</v>
      </c>
      <c r="H41" s="756"/>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18"/>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28398</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648" t="s">
        <v>61</v>
      </c>
      <c r="E49" s="483">
        <v>113592</v>
      </c>
      <c r="F49" s="649" t="s">
        <v>538</v>
      </c>
      <c r="G49" s="757" t="s">
        <v>220</v>
      </c>
      <c r="H49" s="652"/>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98" t="s">
        <v>220</v>
      </c>
      <c r="E50" s="1699"/>
      <c r="F50" s="1699"/>
      <c r="G50" s="1699"/>
      <c r="H50" s="1700"/>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ht="30">
      <c r="A51" s="164"/>
      <c r="B51" s="1473" t="s">
        <v>149</v>
      </c>
      <c r="C51" s="1474"/>
      <c r="D51" s="718"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18" t="s">
        <v>66</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113592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0.2</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f>E41/E45</f>
        <v>1</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1.25</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17"/>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695" t="s">
        <v>65</v>
      </c>
      <c r="G61" s="1696"/>
      <c r="H61" s="1697"/>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220</v>
      </c>
      <c r="G62" s="1485"/>
      <c r="H62" s="1486"/>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75" customHeight="1">
      <c r="A63" s="706"/>
      <c r="B63" s="705"/>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11" t="s">
        <v>61</v>
      </c>
      <c r="G68" s="711" t="s">
        <v>61</v>
      </c>
      <c r="H68" s="365" t="s">
        <v>205</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711" t="s">
        <v>61</v>
      </c>
      <c r="G69" s="711" t="s">
        <v>61</v>
      </c>
      <c r="H69" s="365" t="s">
        <v>205</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62</v>
      </c>
      <c r="E70" s="1679"/>
      <c r="F70" s="711" t="s">
        <v>61</v>
      </c>
      <c r="G70" s="711" t="s">
        <v>61</v>
      </c>
      <c r="H70" s="365" t="s">
        <v>205</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62</v>
      </c>
      <c r="E71" s="1679"/>
      <c r="F71" s="711" t="s">
        <v>61</v>
      </c>
      <c r="G71" s="711" t="s">
        <v>61</v>
      </c>
      <c r="H71" s="365" t="s">
        <v>205</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711" t="s">
        <v>61</v>
      </c>
      <c r="G72" s="711" t="s">
        <v>61</v>
      </c>
      <c r="H72" s="365" t="s">
        <v>205</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11" t="s">
        <v>61</v>
      </c>
      <c r="G73" s="711" t="s">
        <v>61</v>
      </c>
      <c r="H73" s="365" t="s">
        <v>205</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62</v>
      </c>
      <c r="E74" s="1679"/>
      <c r="F74" s="711" t="s">
        <v>61</v>
      </c>
      <c r="G74" s="711" t="s">
        <v>61</v>
      </c>
      <c r="H74" s="365" t="s">
        <v>205</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11" t="s">
        <v>62</v>
      </c>
      <c r="G75" s="711" t="s">
        <v>62</v>
      </c>
      <c r="H75" s="365" t="s">
        <v>205</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711" t="s">
        <v>61</v>
      </c>
      <c r="G76" s="711" t="s">
        <v>62</v>
      </c>
      <c r="H76" s="365"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62</v>
      </c>
      <c r="E77" s="1679"/>
      <c r="F77" s="711" t="s">
        <v>61</v>
      </c>
      <c r="G77" s="711" t="s">
        <v>62</v>
      </c>
      <c r="H77" s="365"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205</v>
      </c>
      <c r="E78" s="1679"/>
      <c r="F78" s="711" t="s">
        <v>205</v>
      </c>
      <c r="G78" s="711" t="s">
        <v>205</v>
      </c>
      <c r="H78" s="365" t="s">
        <v>205</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11"/>
      <c r="G79" s="711"/>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13"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14" t="s">
        <v>1023</v>
      </c>
      <c r="D85" s="1565">
        <v>5</v>
      </c>
      <c r="E85" s="1566"/>
      <c r="F85" s="712" t="s">
        <v>61</v>
      </c>
      <c r="G85" s="1548" t="s">
        <v>61</v>
      </c>
      <c r="H85" s="1549"/>
      <c r="I85" s="458"/>
      <c r="J85" s="446" t="str">
        <f>G85</f>
        <v>Yes</v>
      </c>
      <c r="K85" s="397" t="str">
        <f>B85</f>
        <v>a</v>
      </c>
      <c r="L85" s="396"/>
      <c r="M85" s="426">
        <f>E85</f>
        <v>0</v>
      </c>
      <c r="N85" s="396"/>
      <c r="O85" s="396"/>
      <c r="P85" s="396"/>
      <c r="Q85" s="396"/>
      <c r="R85" s="397"/>
      <c r="S85" s="397">
        <f>D85</f>
        <v>5</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1024</v>
      </c>
      <c r="F87" s="1476"/>
      <c r="G87" s="1476"/>
      <c r="H87" s="1477"/>
      <c r="I87" s="458"/>
      <c r="J87" s="446"/>
      <c r="K87" s="397"/>
      <c r="L87" s="396"/>
      <c r="M87" s="426"/>
      <c r="N87" s="426" t="str">
        <f>E87</f>
        <v>Public sector, commercial sector, NGOs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1025</v>
      </c>
      <c r="F88" s="1476"/>
      <c r="G88" s="1476"/>
      <c r="H88" s="1477"/>
      <c r="I88" s="458"/>
      <c r="J88" s="446"/>
      <c r="K88" s="397"/>
      <c r="L88" s="396"/>
      <c r="M88" s="426"/>
      <c r="N88" s="426" t="str">
        <f>E88</f>
        <v>Symbolic amount for public sector and NGOs</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t="s">
        <v>1026</v>
      </c>
      <c r="E90" s="1476"/>
      <c r="F90" s="1476"/>
      <c r="G90" s="1476"/>
      <c r="H90" s="1477"/>
      <c r="I90" s="458"/>
      <c r="J90" s="446"/>
      <c r="K90" s="397" t="str">
        <f>B90</f>
        <v>a. If yes, describe the policies.</v>
      </c>
      <c r="L90" s="396"/>
      <c r="M90" s="396"/>
      <c r="N90" s="460"/>
      <c r="O90" s="398" t="str">
        <f>D90</f>
        <v>Sectors must comply with the National List of Essential Medicines</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202</v>
      </c>
      <c r="E95" s="1577"/>
      <c r="F95" s="1578"/>
      <c r="G95" s="1579" t="s">
        <v>202</v>
      </c>
      <c r="H95" s="1580"/>
      <c r="I95" s="465"/>
      <c r="J95" s="446" t="str">
        <f t="shared" si="3"/>
        <v>Nurse</v>
      </c>
      <c r="K95" s="397"/>
      <c r="L95" s="396"/>
      <c r="M95" s="426"/>
      <c r="N95" s="396"/>
      <c r="O95" s="397"/>
      <c r="P95" s="397"/>
      <c r="Q95" s="396"/>
      <c r="R95" s="396"/>
      <c r="S95" s="396"/>
      <c r="T95" s="463" t="str">
        <f>D95</f>
        <v>Nurse</v>
      </c>
      <c r="U95" s="464"/>
      <c r="V95" s="406"/>
      <c r="W95" s="407"/>
      <c r="X95" s="407"/>
      <c r="Y95" s="424"/>
      <c r="Z95" s="425"/>
      <c r="AA95" s="409"/>
    </row>
    <row r="96" spans="1:28" s="111" customFormat="1" ht="15" customHeight="1">
      <c r="A96" s="130"/>
      <c r="B96" s="95" t="s">
        <v>11</v>
      </c>
      <c r="C96" s="92" t="s">
        <v>188</v>
      </c>
      <c r="D96" s="1576" t="s">
        <v>202</v>
      </c>
      <c r="E96" s="1577"/>
      <c r="F96" s="1578"/>
      <c r="G96" s="1579" t="s">
        <v>202</v>
      </c>
      <c r="H96" s="1580"/>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76" t="s">
        <v>202</v>
      </c>
      <c r="E97" s="1577"/>
      <c r="F97" s="1578"/>
      <c r="G97" s="1579" t="s">
        <v>202</v>
      </c>
      <c r="H97" s="1580"/>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202</v>
      </c>
      <c r="E98" s="1577"/>
      <c r="F98" s="1578"/>
      <c r="G98" s="1579" t="s">
        <v>202</v>
      </c>
      <c r="H98" s="1580"/>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202</v>
      </c>
      <c r="E99" s="1577"/>
      <c r="F99" s="1578"/>
      <c r="G99" s="1579" t="s">
        <v>350</v>
      </c>
      <c r="H99" s="1580"/>
      <c r="I99" s="465"/>
      <c r="J99" s="446" t="str">
        <f t="shared" si="3"/>
        <v>Don’t know</v>
      </c>
      <c r="K99" s="397"/>
      <c r="L99" s="396"/>
      <c r="M99" s="426"/>
      <c r="N99" s="396"/>
      <c r="O99" s="397"/>
      <c r="P99" s="397"/>
      <c r="Q99" s="396"/>
      <c r="R99" s="396"/>
      <c r="S99" s="396"/>
      <c r="T99" s="463" t="str">
        <f t="shared" si="4"/>
        <v>Nurse</v>
      </c>
      <c r="U99" s="464"/>
      <c r="V99" s="406"/>
      <c r="W99" s="407"/>
      <c r="X99" s="407"/>
      <c r="Y99" s="424"/>
      <c r="Z99" s="425"/>
      <c r="AA99" s="409"/>
    </row>
    <row r="100" spans="1:27" s="111" customFormat="1" ht="15" customHeight="1">
      <c r="A100" s="130"/>
      <c r="B100" s="95" t="s">
        <v>184</v>
      </c>
      <c r="C100" s="92" t="s">
        <v>192</v>
      </c>
      <c r="D100" s="1576" t="s">
        <v>1027</v>
      </c>
      <c r="E100" s="1577"/>
      <c r="F100" s="1578"/>
      <c r="G100" s="1579" t="s">
        <v>1028</v>
      </c>
      <c r="H100" s="1580"/>
      <c r="I100" s="465"/>
      <c r="J100" s="446" t="str">
        <f t="shared" si="3"/>
        <v>Clinical Manager</v>
      </c>
      <c r="K100" s="397"/>
      <c r="L100" s="396"/>
      <c r="M100" s="426"/>
      <c r="N100" s="396"/>
      <c r="O100" s="397"/>
      <c r="P100" s="397"/>
      <c r="Q100" s="396"/>
      <c r="R100" s="396"/>
      <c r="S100" s="396"/>
      <c r="T100" s="463" t="str">
        <f t="shared" si="4"/>
        <v>Clincal manager</v>
      </c>
      <c r="U100" s="464"/>
      <c r="V100" s="406"/>
      <c r="W100" s="407"/>
      <c r="X100" s="407"/>
      <c r="Y100" s="424"/>
      <c r="Z100" s="425"/>
      <c r="AA100" s="409"/>
    </row>
    <row r="101" spans="1:27" s="111" customFormat="1" ht="15" customHeight="1">
      <c r="A101" s="130"/>
      <c r="B101" s="95" t="s">
        <v>185</v>
      </c>
      <c r="C101" s="92" t="s">
        <v>193</v>
      </c>
      <c r="D101" s="1576" t="s">
        <v>1027</v>
      </c>
      <c r="E101" s="1577"/>
      <c r="F101" s="1578"/>
      <c r="G101" s="1579" t="s">
        <v>205</v>
      </c>
      <c r="H101" s="1580"/>
      <c r="I101" s="465"/>
      <c r="J101" s="446" t="str">
        <f t="shared" si="3"/>
        <v>Not applicable</v>
      </c>
      <c r="K101" s="397"/>
      <c r="L101" s="396"/>
      <c r="M101" s="426"/>
      <c r="N101" s="396"/>
      <c r="O101" s="397"/>
      <c r="P101" s="397"/>
      <c r="Q101" s="396"/>
      <c r="R101" s="396"/>
      <c r="S101" s="396"/>
      <c r="T101" s="463" t="str">
        <f t="shared" si="4"/>
        <v>Clincal manager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90">
      <c r="A103" s="1500" t="s">
        <v>684</v>
      </c>
      <c r="B103" s="1591"/>
      <c r="C103" s="1592"/>
      <c r="D103" s="1593" t="s">
        <v>1029</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There are no policies or regulations that prevent providers from the sale or distribution of contraceptives.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61</v>
      </c>
      <c r="H113" s="1542"/>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30">
      <c r="A114" s="152"/>
      <c r="B114" s="179"/>
      <c r="C114" s="180" t="s">
        <v>28</v>
      </c>
      <c r="D114" s="1475" t="s">
        <v>1030</v>
      </c>
      <c r="E114" s="1476"/>
      <c r="F114" s="1476"/>
      <c r="G114" s="1476"/>
      <c r="H114" s="1477"/>
      <c r="I114" s="465"/>
      <c r="J114" s="446"/>
      <c r="K114" s="397" t="str">
        <f>C114</f>
        <v>i. If yes, describe the exemptions.</v>
      </c>
      <c r="L114" s="396"/>
      <c r="M114" s="396"/>
      <c r="N114" s="460"/>
      <c r="O114" s="398" t="str">
        <f>D114</f>
        <v>No payment is required by those who do not have the means to pay through evidenced poverty.</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388</v>
      </c>
      <c r="H126" s="1604"/>
      <c r="I126" s="421"/>
      <c r="J126" s="446" t="str">
        <f t="shared" si="5"/>
        <v>None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30">
      <c r="A127" s="1680" t="s">
        <v>198</v>
      </c>
      <c r="B127" s="1681"/>
      <c r="C127" s="1681"/>
      <c r="D127" s="1681"/>
      <c r="E127" s="1681"/>
      <c r="F127" s="1142"/>
      <c r="G127" s="1602" t="s">
        <v>1031</v>
      </c>
      <c r="H127" s="1604"/>
      <c r="I127" s="421"/>
      <c r="J127" s="446" t="str">
        <f t="shared" si="5"/>
        <v>Revision of the last list is underway in 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t="s">
        <v>1032</v>
      </c>
      <c r="E128" s="1485"/>
      <c r="F128" s="1485"/>
      <c r="G128" s="1485"/>
      <c r="H128" s="1486"/>
      <c r="I128" s="421"/>
      <c r="J128" s="473"/>
      <c r="K128" s="397" t="str">
        <f>A128</f>
        <v xml:space="preserve">D11. Name of the list(s)
</v>
      </c>
      <c r="L128" s="397"/>
      <c r="M128" s="396"/>
      <c r="N128" s="396"/>
      <c r="O128" s="397" t="str">
        <f>D128</f>
        <v>National List of Essential Medicines</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1033</v>
      </c>
      <c r="E136" s="1554"/>
      <c r="F136" s="1554"/>
      <c r="G136" s="1554"/>
      <c r="H136" s="1555"/>
      <c r="I136" s="421"/>
      <c r="J136" s="473"/>
      <c r="K136" s="397" t="str">
        <f>B136</f>
        <v>f. Notes about the Poverty Reduction Strategy Paper</v>
      </c>
      <c r="L136" s="397"/>
      <c r="M136" s="396"/>
      <c r="N136" s="396"/>
      <c r="O136" s="397" t="str">
        <f>D136</f>
        <v>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60">
      <c r="A139" s="1493" t="s">
        <v>1788</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04"/>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04"/>
      <c r="B149" s="1473" t="s">
        <v>717</v>
      </c>
      <c r="C149" s="1473"/>
      <c r="D149" s="1473"/>
      <c r="E149" s="1473"/>
      <c r="F149" s="1484" t="s">
        <v>711</v>
      </c>
      <c r="G149" s="1485"/>
      <c r="H149" s="1486"/>
      <c r="I149" s="419"/>
      <c r="J149" s="446"/>
      <c r="K149" s="397"/>
      <c r="L149" s="396"/>
      <c r="M149" s="397"/>
      <c r="N149" s="396"/>
      <c r="O149" s="396"/>
      <c r="P149" s="396"/>
      <c r="Q149" s="397" t="str">
        <f>F149</f>
        <v>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1034</v>
      </c>
      <c r="G150" s="1485"/>
      <c r="H150" s="1486"/>
      <c r="I150" s="419"/>
      <c r="J150" s="446"/>
      <c r="K150" s="397"/>
      <c r="L150" s="397"/>
      <c r="M150" s="396"/>
      <c r="N150" s="396"/>
      <c r="O150" s="396"/>
      <c r="P150" s="396"/>
      <c r="Q150" s="397" t="str">
        <f>F150</f>
        <v>Procurement planning, logistics management  information system, regular physical inventory and storage report.</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06"/>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22.25" customHeight="1" thickBot="1">
      <c r="A154" s="1622" t="s">
        <v>627</v>
      </c>
      <c r="B154" s="1623"/>
      <c r="C154" s="1624"/>
      <c r="D154" s="1625" t="s">
        <v>1035</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The Family Planning (FP) program in Cape Verde is considered one of the strategic programs that contributes to the process of development. This is a very good, nationally accepted program with significant results demonstrated, particularly the contraceptive prevalence rate - which is about 44% and the evolution of the fertility rate which fell from 7.9 to 2.3 children per woman from 1998 to 2010.[IDSR (Integrated Disease Surveillance and Response) 1998 and 2010 CENSUS] However, challenges remain in terms of adolescents and youth with respect to teenage pregnancies.</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8:H8"/>
    <mergeCell ref="A10:H10"/>
    <mergeCell ref="A11:G11"/>
    <mergeCell ref="A12:G12"/>
    <mergeCell ref="B13:C13"/>
    <mergeCell ref="D13:H13"/>
    <mergeCell ref="A1:H1"/>
    <mergeCell ref="D3:E3"/>
    <mergeCell ref="A9:H9"/>
    <mergeCell ref="A2:C2"/>
    <mergeCell ref="D2:E2"/>
    <mergeCell ref="F3:H3"/>
    <mergeCell ref="A7:C7"/>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4">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Please choose from the dropdown list." sqref="H24">
      <formula1>$O$1:$O$6</formula1>
    </dataValidation>
    <dataValidation type="list" allowBlank="1" showInputMessage="1" showErrorMessage="1" error="Veuillez sélectionner une réponse à partir de la liste du menu déroulant." sqref="F61:H61">
      <formula1>$R$1:$R$7</formula1>
    </dataValidation>
    <dataValidation type="list" allowBlank="1" showInputMessage="1" showErrorMessage="1" errorTitle="Menu déroulant" error="Veuillez sélectionner une réponse à partir de la liste du menu déroulant." prompt="Veuillez sélectionner une réponse à partir de la liste du menu déroulant." sqref="D68:E68">
      <formula1>$W$1:$W$5</formula1>
    </dataValidation>
    <dataValidation type="list" allowBlank="1" showInputMessage="1" showErrorMessage="1" error="Veuillez sélectionner une réponse à partir de la liste du menu déroulant." sqref="F63:H63 D69:E78 G140:H148 F68:H78">
      <formula1>$W$1:$W$5</formula1>
    </dataValidation>
    <dataValidation type="list" allowBlank="1" showInputMessage="1" showErrorMessage="1" error="Veuillez sélectionner une réponse à partir de la liste du menu déroulant." sqref="D41 D49 D51:D52 F85:H85 G116:H125">
      <formula1>$W$1:$W$4</formula1>
    </dataValidation>
    <dataValidation type="list" allowBlank="1" showInputMessage="1" showErrorMessage="1" error="Please choose from the dropdown list." sqref="H31:H32 F86:H86 D43 D106:D108 F59 H91 H89">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ErrorMessage="1" error="Please choose from the dropdown list." sqref="H38">
      <formula1>$W$1:$W$4</formula1>
    </dataValidation>
    <dataValidation type="list" allowBlank="1" showInputMessage="1" showErrorMessage="1" error="Please choose from the dropdown list." sqref="G111:G113 H25 D16:D23 H106:H108 D26 G132:G135 G152:G153">
      <formula1>$W$1:$W$5</formula1>
    </dataValidation>
    <dataValidation type="list" allowBlank="1" showInputMessage="1" showErrorMessage="1" errorTitle="Choose from dropdown" error="Please choose from the dropdown list." prompt="Please select from the dropdown list." sqref="G138 D15">
      <formula1>$W$1:$W$5</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1144"/>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1827</v>
      </c>
      <c r="B7" s="1655"/>
      <c r="C7" s="1655"/>
      <c r="D7" s="916"/>
      <c r="E7" s="916"/>
      <c r="F7" s="916"/>
      <c r="G7" s="917"/>
      <c r="H7" s="918"/>
      <c r="I7" s="906"/>
      <c r="J7" s="907"/>
      <c r="K7" s="908" t="str">
        <f>A7</f>
        <v>Country: Democratic Republic of Congo</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1828</v>
      </c>
      <c r="E13" s="1476"/>
      <c r="F13" s="1476"/>
      <c r="G13" s="1476"/>
      <c r="H13" s="1477"/>
      <c r="I13" s="419"/>
      <c r="J13" s="404"/>
      <c r="K13" s="397" t="str">
        <f>B13</f>
        <v>a. What is the name of the committee?</v>
      </c>
      <c r="L13" s="548" t="str">
        <f>D13</f>
        <v>Technical Group for Reproductive Health Commodity Security</v>
      </c>
      <c r="M13" s="396"/>
      <c r="N13" s="396"/>
      <c r="O13" s="398" t="str">
        <f>D13</f>
        <v>Technical Group for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1149" t="s">
        <v>61</v>
      </c>
      <c r="E15" s="151" t="s">
        <v>55</v>
      </c>
      <c r="F15" s="1484" t="s">
        <v>1829</v>
      </c>
      <c r="G15" s="1485"/>
      <c r="H15" s="1486"/>
      <c r="I15" s="419"/>
      <c r="J15" s="404"/>
      <c r="K15" s="397" t="str">
        <f t="shared" ref="K15:K23" si="0">B15</f>
        <v>a. Social marketing</v>
      </c>
      <c r="L15" s="396"/>
      <c r="M15" s="396"/>
      <c r="N15" s="396"/>
      <c r="O15" s="397"/>
      <c r="P15" s="396"/>
      <c r="Q15" s="397" t="str">
        <f t="shared" ref="Q15:Q23" si="1">F15</f>
        <v>Family Planning Association (ASF),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1149" t="s">
        <v>61</v>
      </c>
      <c r="E16" s="153" t="s">
        <v>55</v>
      </c>
      <c r="F16" s="1484" t="s">
        <v>1830</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International Rescue Committee, Family Well-Being Association (ABEF)</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1149"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1149" t="s">
        <v>61</v>
      </c>
      <c r="E18" s="153" t="s">
        <v>56</v>
      </c>
      <c r="F18" s="1484" t="s">
        <v>1831</v>
      </c>
      <c r="G18" s="1485"/>
      <c r="H18" s="1486"/>
      <c r="I18" s="419"/>
      <c r="J18" s="404"/>
      <c r="K18" s="397" t="str">
        <f t="shared" si="0"/>
        <v>d. Donors</v>
      </c>
      <c r="L18" s="396"/>
      <c r="M18" s="396"/>
      <c r="N18" s="396"/>
      <c r="O18" s="397"/>
      <c r="P18" s="396"/>
      <c r="Q18" s="397" t="str">
        <f t="shared" si="1"/>
        <v>USAID, European Union</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1149" t="s">
        <v>61</v>
      </c>
      <c r="E19" s="153" t="s">
        <v>57</v>
      </c>
      <c r="F19" s="1484" t="s">
        <v>1832</v>
      </c>
      <c r="G19" s="1485"/>
      <c r="H19" s="1486"/>
      <c r="I19" s="419"/>
      <c r="J19" s="404"/>
      <c r="K19" s="397" t="str">
        <f t="shared" si="0"/>
        <v>e. UN agencies</v>
      </c>
      <c r="L19" s="396"/>
      <c r="M19" s="396"/>
      <c r="N19" s="396"/>
      <c r="O19" s="397"/>
      <c r="P19" s="396"/>
      <c r="Q19" s="397" t="str">
        <f t="shared" si="1"/>
        <v>UNFPA, International Rescue Committee</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60">
      <c r="A20" s="152"/>
      <c r="B20" s="1473" t="s">
        <v>120</v>
      </c>
      <c r="C20" s="1474"/>
      <c r="D20" s="1149" t="s">
        <v>61</v>
      </c>
      <c r="E20" s="153" t="s">
        <v>58</v>
      </c>
      <c r="F20" s="1484" t="s">
        <v>1833</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National Reproductive Health Program (PNSR), Family Health Division (DSF), National Program for the Supply of Medicines (PNAM), Pharmacy and Medicine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1149" t="s">
        <v>62</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491" t="s">
        <v>39</v>
      </c>
      <c r="C22" s="1491"/>
      <c r="D22" s="1149"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1149" t="s">
        <v>62</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60.75" thickBot="1">
      <c r="A26" s="1497" t="s">
        <v>124</v>
      </c>
      <c r="B26" s="1498"/>
      <c r="C26" s="1499"/>
      <c r="D26" s="154" t="s">
        <v>61</v>
      </c>
      <c r="E26" s="155" t="s">
        <v>53</v>
      </c>
      <c r="F26" s="156" t="s">
        <v>1834</v>
      </c>
      <c r="G26" s="157" t="s">
        <v>34</v>
      </c>
      <c r="H26" s="228" t="s">
        <v>1835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94</v>
      </c>
      <c r="G28" s="159" t="s">
        <v>98</v>
      </c>
      <c r="H28" s="160" t="s">
        <v>93</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v>1000000</v>
      </c>
      <c r="H29" s="1508"/>
      <c r="I29" s="438"/>
      <c r="J29" s="403">
        <f>G29</f>
        <v>1000000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1877</v>
      </c>
      <c r="F30" s="162" t="s">
        <v>127</v>
      </c>
      <c r="G30" s="1509" t="s">
        <v>1836</v>
      </c>
      <c r="H30" s="1510"/>
      <c r="I30" s="438"/>
      <c r="J30" s="403" t="str">
        <f>G30</f>
        <v>UNFPA and USAID for their programs</v>
      </c>
      <c r="K30" s="397"/>
      <c r="L30" s="396"/>
      <c r="M30" s="439" t="str">
        <f>E30</f>
        <v>10/12-09/13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98"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210">
      <c r="A35" s="152"/>
      <c r="B35" s="1501" t="s">
        <v>208</v>
      </c>
      <c r="C35" s="1501"/>
      <c r="D35" s="1502"/>
      <c r="E35" s="168">
        <v>1000000</v>
      </c>
      <c r="F35" s="169" t="s">
        <v>538</v>
      </c>
      <c r="G35" s="170" t="s">
        <v>1837</v>
      </c>
      <c r="H35" s="171" t="s">
        <v>1838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1000000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98"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1157" t="s">
        <v>62</v>
      </c>
      <c r="E41" s="168"/>
      <c r="F41" s="177" t="s">
        <v>538</v>
      </c>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1155" t="s">
        <v>61</v>
      </c>
      <c r="E43" s="121">
        <v>3000000</v>
      </c>
      <c r="F43" s="368" t="s">
        <v>538</v>
      </c>
      <c r="G43" s="125" t="s">
        <v>1839</v>
      </c>
      <c r="H43" s="122" t="s">
        <v>1840</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3000000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1155" t="s">
        <v>61</v>
      </c>
      <c r="E49" s="121">
        <v>8544524</v>
      </c>
      <c r="F49" s="368" t="s">
        <v>538</v>
      </c>
      <c r="G49" s="126" t="s">
        <v>1841</v>
      </c>
      <c r="H49" s="1158"/>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701" t="s">
        <v>1842</v>
      </c>
      <c r="E50" s="1702"/>
      <c r="F50" s="1702"/>
      <c r="G50" s="1702"/>
      <c r="H50" s="1703"/>
      <c r="I50" s="127"/>
      <c r="J50" s="437"/>
      <c r="K50" s="397" t="str">
        <f>C50</f>
        <v xml:space="preserve">i. Specify source(s) of in-kind donations </v>
      </c>
      <c r="L50" s="396"/>
      <c r="M50" s="396"/>
      <c r="N50" s="396"/>
      <c r="O50" s="398" t="str">
        <f>D50</f>
        <v>Global Programme RHCS (UNFPA), USAID, ICA Foundation, Other</v>
      </c>
      <c r="P50" s="396"/>
      <c r="Q50" s="396"/>
      <c r="R50" s="396"/>
      <c r="S50" s="396"/>
      <c r="T50" s="406"/>
      <c r="U50" s="406"/>
      <c r="V50" s="406"/>
      <c r="W50" s="407"/>
      <c r="X50" s="407"/>
      <c r="Y50" s="424"/>
      <c r="Z50" s="425"/>
      <c r="AA50" s="409"/>
    </row>
    <row r="51" spans="1:27" s="111" customFormat="1">
      <c r="A51" s="164"/>
      <c r="B51" s="1473" t="s">
        <v>149</v>
      </c>
      <c r="C51" s="1474"/>
      <c r="D51" s="1155" t="s">
        <v>62</v>
      </c>
      <c r="E51" s="121"/>
      <c r="F51" s="368"/>
      <c r="G51" s="126"/>
      <c r="H51" s="1158"/>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1157"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8544524</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0.2598634642710258</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f>E41/E45</f>
        <v>0</v>
      </c>
      <c r="G57" s="1517" t="s">
        <v>1843</v>
      </c>
      <c r="H57" s="1518"/>
      <c r="I57" s="438"/>
      <c r="J57" s="446" t="str">
        <f>G57</f>
        <v>Comments:
Contraceptives are provided by USAID and UNFPA; 0% are financed by the Government</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11.544523999999999</v>
      </c>
      <c r="G58" s="1517" t="s">
        <v>1844</v>
      </c>
      <c r="H58" s="1518"/>
      <c r="I58" s="438"/>
      <c r="J58" s="446" t="str">
        <f>G58</f>
        <v>Comments: 
100% by partners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1156" t="s">
        <v>66</v>
      </c>
      <c r="G59" s="1517" t="s">
        <v>1845</v>
      </c>
      <c r="H59" s="1518"/>
      <c r="I59" s="438"/>
      <c r="J59" s="446" t="str">
        <f>G59</f>
        <v>Comments:
Data not available</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73" t="s">
        <v>31</v>
      </c>
      <c r="C62" s="1473"/>
      <c r="D62" s="1473"/>
      <c r="E62" s="1473"/>
      <c r="F62" s="1484" t="s">
        <v>1846</v>
      </c>
      <c r="G62" s="1485"/>
      <c r="H62" s="1486"/>
      <c r="I62" s="438"/>
      <c r="J62" s="437"/>
      <c r="K62" s="397"/>
      <c r="L62" s="396"/>
      <c r="M62" s="448">
        <f>E62</f>
        <v>0</v>
      </c>
      <c r="N62" s="396"/>
      <c r="O62" s="396"/>
      <c r="P62" s="396"/>
      <c r="Q62" s="397" t="str">
        <f>F62</f>
        <v>Federation of Purchasing Centers of Essential Medicines (FEDECAME)</v>
      </c>
      <c r="R62" s="398" t="str">
        <f>B62</f>
        <v>a. Specify entity</v>
      </c>
      <c r="S62" s="396"/>
      <c r="T62" s="406"/>
      <c r="U62" s="406"/>
      <c r="V62" s="406"/>
      <c r="W62" s="407"/>
      <c r="X62" s="407"/>
      <c r="Y62" s="424"/>
      <c r="Z62" s="425"/>
      <c r="AA62" s="409"/>
    </row>
    <row r="63" spans="1:27" s="111" customFormat="1" ht="30.75" customHeight="1">
      <c r="A63" s="1147"/>
      <c r="B63" s="1146"/>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1847</v>
      </c>
      <c r="E64" s="1485"/>
      <c r="F64" s="1485"/>
      <c r="G64" s="1485"/>
      <c r="H64" s="1486"/>
      <c r="I64" s="419"/>
      <c r="J64" s="437"/>
      <c r="K64" s="397" t="str">
        <f>A64</f>
        <v xml:space="preserve">B15. Please note any additional comments about finance and procurement.
</v>
      </c>
      <c r="L64" s="396"/>
      <c r="M64" s="396"/>
      <c r="N64" s="396"/>
      <c r="O64" s="397" t="str">
        <f>D64</f>
        <v xml:space="preserve">Financing for the acquisition of contraceptives continues to be weak. For the moment, there is no budget line-item for the purchase of contraceptives. </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1150" t="s">
        <v>61</v>
      </c>
      <c r="G68" s="1150"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1150" t="s">
        <v>61</v>
      </c>
      <c r="G69" s="1150"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1150" t="s">
        <v>61</v>
      </c>
      <c r="G70" s="1150"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62</v>
      </c>
      <c r="E71" s="1651"/>
      <c r="F71" s="1154" t="s">
        <v>61</v>
      </c>
      <c r="G71" s="1154"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1154" t="s">
        <v>61</v>
      </c>
      <c r="G72" s="1154"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1154" t="s">
        <v>61</v>
      </c>
      <c r="G73" s="1154"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1154" t="s">
        <v>61</v>
      </c>
      <c r="G74" s="1154"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1154" t="s">
        <v>61</v>
      </c>
      <c r="G75" s="1154"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62</v>
      </c>
      <c r="E76" s="1651"/>
      <c r="F76" s="1154" t="s">
        <v>61</v>
      </c>
      <c r="G76" s="1154"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62</v>
      </c>
      <c r="E77" s="1651"/>
      <c r="F77" s="1154" t="s">
        <v>61</v>
      </c>
      <c r="G77" s="1154"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1154" t="s">
        <v>61</v>
      </c>
      <c r="G78" s="1154" t="s">
        <v>61</v>
      </c>
      <c r="H78" s="99"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1150"/>
      <c r="G79" s="1150"/>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115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1153" t="s">
        <v>1848</v>
      </c>
      <c r="D85" s="1662" t="s">
        <v>424</v>
      </c>
      <c r="E85" s="1663"/>
      <c r="F85" s="1151" t="s">
        <v>61</v>
      </c>
      <c r="G85" s="1548" t="s">
        <v>61</v>
      </c>
      <c r="H85" s="1549"/>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1849</v>
      </c>
      <c r="F87" s="1476"/>
      <c r="G87" s="1476"/>
      <c r="H87" s="1477"/>
      <c r="I87" s="458"/>
      <c r="J87" s="446"/>
      <c r="K87" s="397"/>
      <c r="L87" s="396"/>
      <c r="M87" s="426"/>
      <c r="N87" s="426" t="str">
        <f>E87</f>
        <v>The commercial sector has products not included on the National Essential Medicines List</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v>0.05</v>
      </c>
      <c r="F88" s="1476"/>
      <c r="G88" s="1476"/>
      <c r="H88" s="1477"/>
      <c r="I88" s="458"/>
      <c r="J88" s="446"/>
      <c r="K88" s="397"/>
      <c r="L88" s="396"/>
      <c r="M88" s="426"/>
      <c r="N88" s="426">
        <f>E88</f>
        <v>0.05</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t="s">
        <v>1850</v>
      </c>
      <c r="E90" s="1476"/>
      <c r="F90" s="1476"/>
      <c r="G90" s="1476"/>
      <c r="H90" s="1477"/>
      <c r="I90" s="458"/>
      <c r="J90" s="446"/>
      <c r="K90" s="397" t="str">
        <f>B90</f>
        <v>a. If yes, describe the policies.</v>
      </c>
      <c r="L90" s="396"/>
      <c r="M90" s="396"/>
      <c r="N90" s="460"/>
      <c r="O90" s="398" t="str">
        <f>D90</f>
        <v>There are advertising bans but the Social Marketing works in peace</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1851</v>
      </c>
      <c r="E92" s="1476"/>
      <c r="F92" s="1476"/>
      <c r="G92" s="1476"/>
      <c r="H92" s="1477"/>
      <c r="I92" s="458"/>
      <c r="J92" s="446"/>
      <c r="K92" s="397" t="str">
        <f>B92</f>
        <v>a. If yes, describe the policies.</v>
      </c>
      <c r="L92" s="396"/>
      <c r="M92" s="396"/>
      <c r="N92" s="460"/>
      <c r="O92" s="398" t="str">
        <f>D92</f>
        <v>They are authorized to do demonstrations and commercials</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6" t="s">
        <v>199</v>
      </c>
      <c r="H95" s="1643"/>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200</v>
      </c>
      <c r="E96" s="1577"/>
      <c r="F96" s="1578"/>
      <c r="G96" s="1576" t="s">
        <v>187</v>
      </c>
      <c r="H96" s="1643"/>
      <c r="I96" s="465"/>
      <c r="J96" s="446" t="str">
        <f t="shared" si="3"/>
        <v>Auxiliary nurse midwife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200</v>
      </c>
      <c r="E97" s="1577"/>
      <c r="F97" s="1578"/>
      <c r="G97" s="1576" t="s">
        <v>200</v>
      </c>
      <c r="H97" s="1643"/>
      <c r="I97" s="465"/>
      <c r="J97" s="446" t="str">
        <f t="shared" si="3"/>
        <v>Auxiliary nurse</v>
      </c>
      <c r="K97" s="397"/>
      <c r="L97" s="396"/>
      <c r="M97" s="426"/>
      <c r="N97" s="396"/>
      <c r="O97" s="397"/>
      <c r="P97" s="397"/>
      <c r="Q97" s="396"/>
      <c r="R97" s="396"/>
      <c r="S97" s="396"/>
      <c r="T97" s="463" t="str">
        <f t="shared" si="4"/>
        <v>Auxiliary nurse</v>
      </c>
      <c r="U97" s="464"/>
      <c r="V97" s="406"/>
      <c r="W97" s="407"/>
      <c r="X97" s="407"/>
      <c r="Y97" s="424"/>
      <c r="Z97" s="425"/>
      <c r="AA97" s="409"/>
    </row>
    <row r="98" spans="1:27" s="111" customFormat="1" ht="15" customHeight="1">
      <c r="A98" s="130"/>
      <c r="B98" s="94" t="s">
        <v>182</v>
      </c>
      <c r="C98" s="92" t="s">
        <v>190</v>
      </c>
      <c r="D98" s="1576" t="s">
        <v>199</v>
      </c>
      <c r="E98" s="1577"/>
      <c r="F98" s="1578"/>
      <c r="G98" s="1576" t="s">
        <v>202</v>
      </c>
      <c r="H98" s="1643"/>
      <c r="I98" s="465"/>
      <c r="J98" s="446" t="str">
        <f t="shared" si="3"/>
        <v>Nurse</v>
      </c>
      <c r="K98" s="397"/>
      <c r="L98" s="396"/>
      <c r="M98" s="426"/>
      <c r="N98" s="396"/>
      <c r="O98" s="397"/>
      <c r="P98" s="397"/>
      <c r="Q98" s="396"/>
      <c r="R98" s="396"/>
      <c r="S98" s="396"/>
      <c r="T98" s="463" t="str">
        <f t="shared" si="4"/>
        <v>Community health worker</v>
      </c>
      <c r="U98" s="464"/>
      <c r="V98" s="406"/>
      <c r="W98" s="407"/>
      <c r="X98" s="407"/>
      <c r="Y98" s="424"/>
      <c r="Z98" s="425"/>
      <c r="AA98" s="409"/>
    </row>
    <row r="99" spans="1:27" s="111" customFormat="1" ht="15" customHeight="1">
      <c r="A99" s="130"/>
      <c r="B99" s="95" t="s">
        <v>183</v>
      </c>
      <c r="C99" s="92" t="s">
        <v>191</v>
      </c>
      <c r="D99" s="1576" t="s">
        <v>199</v>
      </c>
      <c r="E99" s="1577"/>
      <c r="F99" s="1578"/>
      <c r="G99" s="1576" t="s">
        <v>199</v>
      </c>
      <c r="H99" s="1643"/>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204</v>
      </c>
      <c r="E100" s="1577"/>
      <c r="F100" s="1578"/>
      <c r="G100" s="1576" t="s">
        <v>202</v>
      </c>
      <c r="H100" s="1643"/>
      <c r="I100" s="465"/>
      <c r="J100" s="446" t="str">
        <f t="shared" si="3"/>
        <v>Nurse</v>
      </c>
      <c r="K100" s="397"/>
      <c r="L100" s="396"/>
      <c r="M100" s="426"/>
      <c r="N100" s="396"/>
      <c r="O100" s="397"/>
      <c r="P100" s="397"/>
      <c r="Q100" s="396"/>
      <c r="R100" s="396"/>
      <c r="S100" s="396"/>
      <c r="T100" s="463" t="str">
        <f t="shared" si="4"/>
        <v>Clinical Officer</v>
      </c>
      <c r="U100" s="464"/>
      <c r="V100" s="406"/>
      <c r="W100" s="407"/>
      <c r="X100" s="407"/>
      <c r="Y100" s="424"/>
      <c r="Z100" s="425"/>
      <c r="AA100" s="409"/>
    </row>
    <row r="101" spans="1:27" s="111" customFormat="1" ht="15" customHeight="1">
      <c r="A101" s="130"/>
      <c r="B101" s="95" t="s">
        <v>185</v>
      </c>
      <c r="C101" s="92" t="s">
        <v>193</v>
      </c>
      <c r="D101" s="1576" t="s">
        <v>204</v>
      </c>
      <c r="E101" s="1577"/>
      <c r="F101" s="1578"/>
      <c r="G101" s="1576" t="s">
        <v>204</v>
      </c>
      <c r="H101" s="1643"/>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6" t="s">
        <v>199</v>
      </c>
      <c r="H102" s="1664"/>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00" t="s">
        <v>684</v>
      </c>
      <c r="B103" s="1591"/>
      <c r="C103" s="1592"/>
      <c r="D103" s="1593" t="s">
        <v>1852</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Methods except for implants are available in pharmacies. Prescriptions are  required for injectable methods, IUDs, and orals, but not for condoms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ht="45">
      <c r="A106" s="152"/>
      <c r="B106" s="1473" t="s">
        <v>107</v>
      </c>
      <c r="C106" s="1473"/>
      <c r="D106" s="366" t="s">
        <v>61</v>
      </c>
      <c r="E106" s="1475" t="s">
        <v>1853</v>
      </c>
      <c r="F106" s="1476"/>
      <c r="G106" s="1581"/>
      <c r="H106" s="163" t="s">
        <v>62</v>
      </c>
      <c r="I106" s="447"/>
      <c r="J106" s="446"/>
      <c r="K106" s="397" t="str">
        <f>B106</f>
        <v>a. Unmarried people</v>
      </c>
      <c r="L106" s="396"/>
      <c r="M106" s="426" t="str">
        <f>E106</f>
        <v>Article 178 of the penal code and the law of 1920 on Reproductive Health</v>
      </c>
      <c r="N106" s="396"/>
      <c r="O106" s="397"/>
      <c r="P106" s="396"/>
      <c r="Q106" s="396"/>
      <c r="R106" s="396"/>
      <c r="S106" s="396"/>
      <c r="T106" s="406"/>
      <c r="U106" s="406"/>
      <c r="V106" s="464" t="str">
        <f>E106</f>
        <v>Article 178 of the penal code and the law of 1920 on Reproductive Health</v>
      </c>
      <c r="W106" s="407"/>
      <c r="X106" s="407"/>
      <c r="Y106" s="424"/>
      <c r="Z106" s="425"/>
      <c r="AA106" s="409"/>
    </row>
    <row r="107" spans="1:27" s="111" customFormat="1" ht="45">
      <c r="A107" s="152"/>
      <c r="B107" s="1473" t="s">
        <v>23</v>
      </c>
      <c r="C107" s="1473"/>
      <c r="D107" s="366" t="s">
        <v>61</v>
      </c>
      <c r="E107" s="1475" t="s">
        <v>1853</v>
      </c>
      <c r="F107" s="1476"/>
      <c r="G107" s="1581"/>
      <c r="H107" s="163" t="s">
        <v>62</v>
      </c>
      <c r="I107" s="447"/>
      <c r="J107" s="446"/>
      <c r="K107" s="397" t="str">
        <f>B107</f>
        <v>b. Young people</v>
      </c>
      <c r="L107" s="396"/>
      <c r="M107" s="426" t="str">
        <f>E107</f>
        <v>Article 178 of the penal code and the law of 1920 on Reproductive Health</v>
      </c>
      <c r="N107" s="396"/>
      <c r="O107" s="397"/>
      <c r="P107" s="396"/>
      <c r="Q107" s="396"/>
      <c r="R107" s="396"/>
      <c r="S107" s="396"/>
      <c r="T107" s="406"/>
      <c r="U107" s="406"/>
      <c r="V107" s="464" t="str">
        <f>E107</f>
        <v>Article 178 of the penal code and the law of 1920 on Reproductive Health</v>
      </c>
      <c r="W107" s="407"/>
      <c r="X107" s="407"/>
      <c r="Y107" s="424"/>
      <c r="Z107" s="425"/>
      <c r="AA107" s="409"/>
    </row>
    <row r="108" spans="1:27" s="111" customFormat="1" ht="15.75" customHeight="1" thickBot="1">
      <c r="A108" s="216"/>
      <c r="B108" s="1582" t="s">
        <v>24</v>
      </c>
      <c r="C108" s="1582"/>
      <c r="D108" s="367" t="s">
        <v>61</v>
      </c>
      <c r="E108" s="1475" t="s">
        <v>1853</v>
      </c>
      <c r="F108" s="1476"/>
      <c r="G108" s="1581"/>
      <c r="H108" s="227" t="s">
        <v>62</v>
      </c>
      <c r="I108" s="447"/>
      <c r="J108" s="446"/>
      <c r="K108" s="397" t="str">
        <f>B108</f>
        <v>c. Other</v>
      </c>
      <c r="L108" s="396"/>
      <c r="M108" s="426" t="str">
        <f>E108</f>
        <v>Article 178 of the penal code and the law of 1920 on Reproductive Health</v>
      </c>
      <c r="N108" s="396"/>
      <c r="O108" s="397"/>
      <c r="P108" s="396"/>
      <c r="Q108" s="396"/>
      <c r="R108" s="396"/>
      <c r="S108" s="396"/>
      <c r="T108" s="406"/>
      <c r="U108" s="406"/>
      <c r="V108" s="464" t="str">
        <f>E108</f>
        <v>Article 178 of the penal code and the law of 1920 on Reproductive Health</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61</v>
      </c>
      <c r="H111" s="1542"/>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61</v>
      </c>
      <c r="H113" s="1643"/>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30">
      <c r="A114" s="152"/>
      <c r="B114" s="179"/>
      <c r="C114" s="180" t="s">
        <v>28</v>
      </c>
      <c r="D114" s="1475" t="s">
        <v>1854</v>
      </c>
      <c r="E114" s="1476"/>
      <c r="F114" s="1476"/>
      <c r="G114" s="1476"/>
      <c r="H114" s="1477"/>
      <c r="I114" s="465"/>
      <c r="J114" s="446"/>
      <c r="K114" s="397" t="str">
        <f>C114</f>
        <v>i. If yes, describe the exemptions.</v>
      </c>
      <c r="L114" s="396"/>
      <c r="M114" s="396"/>
      <c r="N114" s="460"/>
      <c r="O114" s="398" t="str">
        <f>D114</f>
        <v>The clinic gives products free of charge, indicating that it is for someone who could not pay</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61</v>
      </c>
      <c r="H124" s="1542"/>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43"/>
      <c r="C126" s="1473" t="s">
        <v>112</v>
      </c>
      <c r="D126" s="1473"/>
      <c r="E126" s="1474"/>
      <c r="F126" s="1602"/>
      <c r="G126" s="1603"/>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609">
        <v>2013</v>
      </c>
      <c r="G127" s="1610"/>
      <c r="H127" s="16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93" t="s">
        <v>623</v>
      </c>
      <c r="B128" s="1473"/>
      <c r="C128" s="1474"/>
      <c r="D128" s="1484" t="s">
        <v>1855</v>
      </c>
      <c r="E128" s="1485"/>
      <c r="F128" s="1485"/>
      <c r="G128" s="1485"/>
      <c r="H128" s="1486"/>
      <c r="I128" s="421"/>
      <c r="J128" s="473"/>
      <c r="K128" s="397" t="str">
        <f>A128</f>
        <v xml:space="preserve">D11. Name of the list(s)
</v>
      </c>
      <c r="L128" s="397"/>
      <c r="M128" s="396"/>
      <c r="N128" s="396"/>
      <c r="O128" s="397" t="str">
        <f>D128</f>
        <v>National Essential Medicines List of DRC (Liste nationale des medicaments essentiels RDC)</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1777</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612" t="s">
        <v>172</v>
      </c>
      <c r="C131" s="1613"/>
      <c r="D131" s="1613"/>
      <c r="E131" s="1614"/>
      <c r="F131" s="1615">
        <v>2013</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45"/>
      <c r="B140" s="1473" t="s">
        <v>108</v>
      </c>
      <c r="C140" s="1473"/>
      <c r="D140" s="1473"/>
      <c r="E140" s="1473"/>
      <c r="F140" s="1474"/>
      <c r="G140" s="1540" t="s">
        <v>61</v>
      </c>
      <c r="H140" s="1542"/>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48"/>
      <c r="B141" s="1473" t="s">
        <v>109</v>
      </c>
      <c r="C141" s="1473"/>
      <c r="D141" s="1473"/>
      <c r="E141" s="1473"/>
      <c r="F141" s="1474"/>
      <c r="G141" s="1540" t="s">
        <v>61</v>
      </c>
      <c r="H141" s="1542"/>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45"/>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45"/>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4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45"/>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45"/>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45"/>
      <c r="B147" s="1473" t="s">
        <v>110</v>
      </c>
      <c r="C147" s="1473"/>
      <c r="D147" s="1473"/>
      <c r="E147" s="1473"/>
      <c r="F147" s="1474"/>
      <c r="G147" s="1540" t="s">
        <v>61</v>
      </c>
      <c r="H147" s="1542"/>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45"/>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45"/>
      <c r="B149" s="1473" t="s">
        <v>717</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60">
      <c r="A150" s="152"/>
      <c r="B150" s="1473" t="s">
        <v>175</v>
      </c>
      <c r="C150" s="1473"/>
      <c r="D150" s="1473"/>
      <c r="E150" s="1473"/>
      <c r="F150" s="1484" t="s">
        <v>1856</v>
      </c>
      <c r="G150" s="1485"/>
      <c r="H150" s="1486"/>
      <c r="I150" s="419"/>
      <c r="J150" s="446"/>
      <c r="K150" s="397"/>
      <c r="L150" s="397"/>
      <c r="M150" s="396"/>
      <c r="N150" s="396"/>
      <c r="O150" s="396"/>
      <c r="P150" s="396"/>
      <c r="Q150" s="397" t="str">
        <f>F150</f>
        <v>Report of surveys, reports of reproductive health commodity management support missions (National Program for the Supply of Medicines (PNAM), National Reproductive Health Program (PNSR))</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47"/>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45"/>
      <c r="B153" s="1473" t="s">
        <v>177</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t="s">
        <v>1857</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Financing and distribution, implementation of the LIMS, transport logistics, and warehousing remain weak points for the country</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9:H9"/>
    <mergeCell ref="A10:H10"/>
    <mergeCell ref="A11:G11"/>
    <mergeCell ref="A12:G12"/>
    <mergeCell ref="B13:C13"/>
    <mergeCell ref="D13:H13"/>
    <mergeCell ref="A1:H1"/>
    <mergeCell ref="A2:C2"/>
    <mergeCell ref="D2:E2"/>
    <mergeCell ref="D3:E3"/>
    <mergeCell ref="F3:H3"/>
    <mergeCell ref="A7:C7"/>
    <mergeCell ref="A8:H8"/>
    <mergeCell ref="B17:C17"/>
    <mergeCell ref="F17:H17"/>
    <mergeCell ref="B18:C18"/>
    <mergeCell ref="F18:H18"/>
    <mergeCell ref="B19:C19"/>
    <mergeCell ref="F19:H19"/>
    <mergeCell ref="A14:C14"/>
    <mergeCell ref="D14:H14"/>
    <mergeCell ref="B15:C15"/>
    <mergeCell ref="F15:H15"/>
    <mergeCell ref="B16:C16"/>
    <mergeCell ref="F16:H16"/>
    <mergeCell ref="B23:C23"/>
    <mergeCell ref="F23:H23"/>
    <mergeCell ref="A24:G24"/>
    <mergeCell ref="A25:G25"/>
    <mergeCell ref="A26:C26"/>
    <mergeCell ref="A27:G27"/>
    <mergeCell ref="B20:C20"/>
    <mergeCell ref="F20:H20"/>
    <mergeCell ref="B21:C21"/>
    <mergeCell ref="F21:H21"/>
    <mergeCell ref="B22:C22"/>
    <mergeCell ref="F22:H22"/>
    <mergeCell ref="A31:G31"/>
    <mergeCell ref="A32:G32"/>
    <mergeCell ref="A33:H33"/>
    <mergeCell ref="B34:D34"/>
    <mergeCell ref="B35:D35"/>
    <mergeCell ref="B36:D36"/>
    <mergeCell ref="A28:C28"/>
    <mergeCell ref="D28:E28"/>
    <mergeCell ref="A29:F29"/>
    <mergeCell ref="G29:H29"/>
    <mergeCell ref="A30:D30"/>
    <mergeCell ref="G30:H30"/>
    <mergeCell ref="B43:C43"/>
    <mergeCell ref="D44:H44"/>
    <mergeCell ref="B45:C45"/>
    <mergeCell ref="A47:H47"/>
    <mergeCell ref="B48:C48"/>
    <mergeCell ref="B49:C49"/>
    <mergeCell ref="B37:D37"/>
    <mergeCell ref="A38:G38"/>
    <mergeCell ref="A39:H39"/>
    <mergeCell ref="B40:C40"/>
    <mergeCell ref="B41:C41"/>
    <mergeCell ref="D42:H42"/>
    <mergeCell ref="A57:E57"/>
    <mergeCell ref="G57:H57"/>
    <mergeCell ref="A58:E58"/>
    <mergeCell ref="G58:H58"/>
    <mergeCell ref="A59:E59"/>
    <mergeCell ref="G59:H59"/>
    <mergeCell ref="D50:H50"/>
    <mergeCell ref="B51:C51"/>
    <mergeCell ref="B52:C52"/>
    <mergeCell ref="B53:C53"/>
    <mergeCell ref="A55:H55"/>
    <mergeCell ref="A56:E56"/>
    <mergeCell ref="G56:H56"/>
    <mergeCell ref="A64:C64"/>
    <mergeCell ref="D64:H64"/>
    <mergeCell ref="A65:G65"/>
    <mergeCell ref="A66:H66"/>
    <mergeCell ref="A67:C67"/>
    <mergeCell ref="D67:E67"/>
    <mergeCell ref="A61:E61"/>
    <mergeCell ref="F61:H61"/>
    <mergeCell ref="B62:E62"/>
    <mergeCell ref="F62:H62"/>
    <mergeCell ref="C63:E63"/>
    <mergeCell ref="F63:H63"/>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B78:C78"/>
    <mergeCell ref="D78:E78"/>
    <mergeCell ref="B79:C79"/>
    <mergeCell ref="D79:E79"/>
    <mergeCell ref="B74:C74"/>
    <mergeCell ref="D74:E74"/>
    <mergeCell ref="B75:C75"/>
    <mergeCell ref="D75:E75"/>
    <mergeCell ref="B76:C76"/>
    <mergeCell ref="D76:E76"/>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61:H61">
      <formula1>$R$1:$R$7</formula1>
    </dataValidation>
    <dataValidation type="list" allowBlank="1" showInputMessage="1" showErrorMessage="1" errorTitle="Choose from dropdown" error="Please choose from the dropdown list." prompt="Please select from the dropdown list." sqref="G138 D15 D68:D71 D73:D75">
      <formula1>$W$1:$W$6</formula1>
    </dataValidation>
    <dataValidation type="list" allowBlank="1" showInputMessage="1" showErrorMessage="1" error="Please choose from the dropdown list." sqref="G111:G113 H25 D16:D23 G147:H147 D26 F68:H78 G148 F63 G132:G135 G152:G153 D76:D78 H106:H108 D72 G140:G146">
      <formula1>$W$1:$W$6</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H82">
      <formula1>$W$1:$W$5</formula1>
    </dataValidation>
    <dataValidation type="list" allowBlank="1" showInputMessage="1" showErrorMessage="1" error="Please choose from the dropdown list." sqref="H31:H32 D41 D43 D49 D51:D52 F85:H86 H89 H91 D106:D108 F59 G116:H125">
      <formula1>$W$1:$W$5</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1749</v>
      </c>
      <c r="B7" s="1655"/>
      <c r="C7" s="1655"/>
      <c r="D7" s="916"/>
      <c r="E7" s="916"/>
      <c r="F7" s="916"/>
      <c r="G7" s="917"/>
      <c r="H7" s="918"/>
      <c r="I7" s="906"/>
      <c r="J7" s="907"/>
      <c r="K7" s="908" t="str">
        <f>A7</f>
        <v>Country: Dominican Republic</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255</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704" t="s">
        <v>1074</v>
      </c>
      <c r="E13" s="1476"/>
      <c r="F13" s="1476"/>
      <c r="G13" s="1476"/>
      <c r="H13" s="1477"/>
      <c r="I13" s="419"/>
      <c r="J13" s="404"/>
      <c r="K13" s="397" t="str">
        <f>B13</f>
        <v>a. What is the name of the committee?</v>
      </c>
      <c r="L13" s="426" t="str">
        <f>D13</f>
        <v xml:space="preserve">Contraceptive and Commodity Security Committee-- Comite para la Disponibilidad Asegurada de Insumos y Anticonceptivos </v>
      </c>
      <c r="M13" s="396"/>
      <c r="N13" s="396"/>
      <c r="O13" s="398" t="str">
        <f>D13</f>
        <v xml:space="preserve">Contraceptive and Commodity Security Committee-- Comite para la Disponibilidad Asegurada de Insumos y Anticonceptivos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60">
      <c r="A15" s="150"/>
      <c r="B15" s="1491" t="s">
        <v>14</v>
      </c>
      <c r="C15" s="1492"/>
      <c r="D15" s="729" t="s">
        <v>61</v>
      </c>
      <c r="E15" s="151" t="s">
        <v>55</v>
      </c>
      <c r="F15" s="1484" t="s">
        <v>1053</v>
      </c>
      <c r="G15" s="1485"/>
      <c r="H15" s="1486"/>
      <c r="I15" s="419"/>
      <c r="J15" s="404"/>
      <c r="K15" s="397" t="str">
        <f t="shared" ref="K15:K23" si="0">B15</f>
        <v>a. Social marketing</v>
      </c>
      <c r="L15" s="396"/>
      <c r="M15" s="396"/>
      <c r="N15" s="396"/>
      <c r="O15" s="397"/>
      <c r="P15" s="396"/>
      <c r="Q15" s="397" t="str">
        <f t="shared" ref="Q15:Q23" si="1">F15</f>
        <v>PROFAMILIA (Family Well-Being Association/IPPF affiliate), ADOPLAFAM (Dominican Family Planning Association), MUDE (Dominican Women in Development), PSI (Populations Services International)</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258</v>
      </c>
      <c r="C16" s="1474"/>
      <c r="D16" s="729" t="s">
        <v>61</v>
      </c>
      <c r="E16" s="153" t="s">
        <v>55</v>
      </c>
      <c r="F16" s="1484" t="s">
        <v>1054</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PROFAMILIA, ADOPLAFAM, MUDE and 30 more institutions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259</v>
      </c>
      <c r="C17" s="1474"/>
      <c r="D17" s="729" t="s">
        <v>62</v>
      </c>
      <c r="E17" s="153" t="s">
        <v>55</v>
      </c>
      <c r="F17" s="1658" t="s">
        <v>1876</v>
      </c>
      <c r="G17" s="1659"/>
      <c r="H17" s="1660"/>
      <c r="I17" s="419"/>
      <c r="J17" s="404"/>
      <c r="K17" s="397" t="str">
        <f t="shared" si="0"/>
        <v>c. Commercial sector (for example: pharmacy associations, manufacturers, etc.)</v>
      </c>
      <c r="L17" s="396"/>
      <c r="M17" s="396"/>
      <c r="N17" s="396"/>
      <c r="O17" s="397"/>
      <c r="P17" s="396"/>
      <c r="Q17" s="397" t="str">
        <f t="shared" si="1"/>
        <v>(DAIA members have decided to invite a MERCK staff member)</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29" t="s">
        <v>61</v>
      </c>
      <c r="E18" s="153" t="s">
        <v>56</v>
      </c>
      <c r="F18" s="1658" t="s">
        <v>232</v>
      </c>
      <c r="G18" s="1659"/>
      <c r="H18" s="1660"/>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29" t="s">
        <v>61</v>
      </c>
      <c r="E19" s="153" t="s">
        <v>57</v>
      </c>
      <c r="F19" s="1484" t="s">
        <v>1055</v>
      </c>
      <c r="G19" s="1485"/>
      <c r="H19" s="1486"/>
      <c r="I19" s="419"/>
      <c r="J19" s="404"/>
      <c r="K19" s="397" t="str">
        <f t="shared" si="0"/>
        <v>e. UN agencies</v>
      </c>
      <c r="L19" s="396"/>
      <c r="M19" s="396"/>
      <c r="N19" s="396"/>
      <c r="O19" s="397"/>
      <c r="P19" s="396"/>
      <c r="Q19" s="397" t="str">
        <f t="shared" si="1"/>
        <v>UNFPA, OPS/OMS (Pan American Health Organization/World Health Organization)</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262</v>
      </c>
      <c r="C20" s="1474"/>
      <c r="D20" s="729" t="s">
        <v>61</v>
      </c>
      <c r="E20" s="153" t="s">
        <v>58</v>
      </c>
      <c r="F20" s="1484" t="s">
        <v>522</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logistics, HIV program, pharmacy units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729" t="s">
        <v>61</v>
      </c>
      <c r="E21" s="153" t="s">
        <v>59</v>
      </c>
      <c r="F21" s="1484" t="s">
        <v>1056</v>
      </c>
      <c r="G21" s="1485"/>
      <c r="H21" s="1486"/>
      <c r="I21" s="419"/>
      <c r="J21" s="404"/>
      <c r="K21" s="397" t="str">
        <f t="shared" si="0"/>
        <v>g. Central Medical Store or Central Warehouse</v>
      </c>
      <c r="L21" s="396"/>
      <c r="M21" s="396"/>
      <c r="N21" s="396"/>
      <c r="O21" s="397"/>
      <c r="P21" s="396"/>
      <c r="Q21" s="397" t="str">
        <f t="shared" si="1"/>
        <v>Central Warehouse Ministry of Health</v>
      </c>
      <c r="R21" s="396"/>
      <c r="S21" s="396"/>
      <c r="T21" s="406"/>
      <c r="U21" s="406"/>
      <c r="V21" s="406"/>
      <c r="W21" s="407"/>
      <c r="X21" s="407"/>
      <c r="Y21" s="424"/>
      <c r="Z21" s="425"/>
      <c r="AA21" s="409"/>
    </row>
    <row r="22" spans="1:134" s="111" customFormat="1">
      <c r="A22" s="152"/>
      <c r="B22" s="1491" t="s">
        <v>39</v>
      </c>
      <c r="C22" s="1491"/>
      <c r="D22" s="729"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265</v>
      </c>
      <c r="C23" s="1491"/>
      <c r="D23" s="729" t="s">
        <v>61</v>
      </c>
      <c r="E23" s="153" t="s">
        <v>59</v>
      </c>
      <c r="F23" s="1484" t="s">
        <v>523</v>
      </c>
      <c r="G23" s="1485"/>
      <c r="H23" s="1486"/>
      <c r="I23" s="419"/>
      <c r="J23" s="404"/>
      <c r="K23" s="403" t="str">
        <f t="shared" si="0"/>
        <v>i. Other (for example: partners)</v>
      </c>
      <c r="L23" s="404"/>
      <c r="M23" s="404"/>
      <c r="N23" s="404"/>
      <c r="O23" s="403"/>
      <c r="P23" s="404"/>
      <c r="Q23" s="403" t="str">
        <f t="shared" si="1"/>
        <v>Social Security, Political and Military Forces</v>
      </c>
      <c r="R23" s="404"/>
      <c r="S23" s="404"/>
      <c r="T23" s="404"/>
      <c r="U23" s="404"/>
      <c r="V23" s="404"/>
      <c r="W23" s="428"/>
      <c r="X23" s="428"/>
      <c r="Y23" s="429"/>
      <c r="Z23" s="429"/>
      <c r="AA23" s="409"/>
    </row>
    <row r="24" spans="1:134" s="111" customFormat="1">
      <c r="A24" s="1493" t="s">
        <v>266</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267</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75.75" thickBot="1">
      <c r="A26" s="1497" t="s">
        <v>268</v>
      </c>
      <c r="B26" s="1498"/>
      <c r="C26" s="1499"/>
      <c r="D26" s="759" t="s">
        <v>61</v>
      </c>
      <c r="E26" s="155" t="s">
        <v>53</v>
      </c>
      <c r="F26" s="760" t="s">
        <v>1057</v>
      </c>
      <c r="G26" s="157" t="s">
        <v>34</v>
      </c>
      <c r="H26" s="228" t="s">
        <v>1058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87</v>
      </c>
      <c r="G28" s="159" t="s">
        <v>98</v>
      </c>
      <c r="H28" s="160" t="s">
        <v>86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269</v>
      </c>
      <c r="B29" s="1473"/>
      <c r="C29" s="1473"/>
      <c r="D29" s="1473"/>
      <c r="E29" s="1473"/>
      <c r="F29" s="1474"/>
      <c r="G29" s="1507">
        <v>1360000</v>
      </c>
      <c r="H29" s="1508"/>
      <c r="I29" s="438"/>
      <c r="J29" s="403">
        <f>G29</f>
        <v>1360000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270</v>
      </c>
      <c r="B30" s="1473"/>
      <c r="C30" s="1473"/>
      <c r="D30" s="1473"/>
      <c r="E30" s="161" t="s">
        <v>1059</v>
      </c>
      <c r="F30" s="162" t="s">
        <v>271</v>
      </c>
      <c r="G30" s="1509" t="s">
        <v>1060</v>
      </c>
      <c r="H30" s="1510"/>
      <c r="I30" s="438"/>
      <c r="J30" s="403" t="str">
        <f>G30</f>
        <v xml:space="preserve"> DIGEMIA (FP logistics department)</v>
      </c>
      <c r="K30" s="397"/>
      <c r="L30" s="396"/>
      <c r="M30" s="439" t="str">
        <f>E30</f>
        <v>03/13-02/14</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272</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273</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60">
      <c r="A35" s="152"/>
      <c r="B35" s="1501" t="s">
        <v>208</v>
      </c>
      <c r="C35" s="1501"/>
      <c r="D35" s="1502"/>
      <c r="E35" s="168">
        <v>1360000</v>
      </c>
      <c r="F35" s="169" t="s">
        <v>538</v>
      </c>
      <c r="G35" s="125" t="s">
        <v>1061</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278</v>
      </c>
      <c r="C37" s="1498"/>
      <c r="D37" s="1499"/>
      <c r="E37" s="173">
        <f>E35+E36</f>
        <v>1360000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279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736</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281</v>
      </c>
      <c r="C40" s="1513"/>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286</v>
      </c>
      <c r="C41" s="1474"/>
      <c r="D41" s="747" t="s">
        <v>61</v>
      </c>
      <c r="E41" s="168">
        <v>1360000</v>
      </c>
      <c r="F41" s="169" t="s">
        <v>538</v>
      </c>
      <c r="G41" s="178" t="s">
        <v>428</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475" t="s">
        <v>428</v>
      </c>
      <c r="E42" s="1476"/>
      <c r="F42" s="1476"/>
      <c r="G42" s="1476"/>
      <c r="H42" s="1477"/>
      <c r="I42" s="444"/>
      <c r="J42" s="437"/>
      <c r="K42" s="397" t="str">
        <f>C42</f>
        <v>i. Specify source(s) of internally generated funds spent (for example, from taxes)</v>
      </c>
      <c r="L42" s="396"/>
      <c r="M42" s="396"/>
      <c r="N42" s="396"/>
      <c r="O42" s="398" t="str">
        <f>D42</f>
        <v xml:space="preserve"> </v>
      </c>
      <c r="P42" s="396"/>
      <c r="Q42" s="396"/>
      <c r="R42" s="396"/>
      <c r="S42" s="396"/>
      <c r="T42" s="406"/>
      <c r="U42" s="406"/>
      <c r="V42" s="406"/>
      <c r="W42" s="407"/>
      <c r="X42" s="407"/>
      <c r="Y42" s="424"/>
      <c r="Z42" s="425"/>
      <c r="AA42" s="409"/>
    </row>
    <row r="43" spans="1:27" s="111" customFormat="1" ht="75">
      <c r="A43" s="164"/>
      <c r="B43" s="1473" t="s">
        <v>288</v>
      </c>
      <c r="C43" s="1474"/>
      <c r="D43" s="747"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290</v>
      </c>
      <c r="C45" s="1474"/>
      <c r="D45" s="181"/>
      <c r="E45" s="182">
        <f>E41+E43</f>
        <v>1360000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880</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292</v>
      </c>
      <c r="C48" s="1474"/>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47" t="s">
        <v>61</v>
      </c>
      <c r="E49" s="168">
        <v>8500</v>
      </c>
      <c r="F49" s="169" t="s">
        <v>538</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220</v>
      </c>
      <c r="E50" s="1526"/>
      <c r="F50" s="1526"/>
      <c r="G50" s="1526"/>
      <c r="H50" s="1527"/>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ht="30">
      <c r="A51" s="164"/>
      <c r="B51" s="1473" t="s">
        <v>297</v>
      </c>
      <c r="C51" s="1474"/>
      <c r="D51" s="747" t="s">
        <v>66</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298</v>
      </c>
      <c r="C52" s="1474"/>
      <c r="D52" s="747" t="s">
        <v>66</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35">
      <c r="A53" s="164"/>
      <c r="B53" s="1473" t="s">
        <v>299</v>
      </c>
      <c r="C53" s="1474"/>
      <c r="D53" s="181"/>
      <c r="E53" s="182">
        <f>E49+E51+E52</f>
        <v>8500</v>
      </c>
      <c r="F53" s="183"/>
      <c r="G53" s="183"/>
      <c r="H53" s="192" t="s">
        <v>1062</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300</v>
      </c>
      <c r="B56" s="1528"/>
      <c r="C56" s="1528"/>
      <c r="D56" s="1528"/>
      <c r="E56" s="1529"/>
      <c r="F56" s="193">
        <f>E45/(E45+E53)</f>
        <v>0.99378881987577639</v>
      </c>
      <c r="G56" s="1517"/>
      <c r="H56" s="1518"/>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1</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301</v>
      </c>
      <c r="B58" s="1520"/>
      <c r="C58" s="1520"/>
      <c r="D58" s="1520"/>
      <c r="E58" s="1521"/>
      <c r="F58" s="193">
        <f>(E45+E53)/G29</f>
        <v>1.0062500000000001</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46"/>
      <c r="G59" s="1517" t="s">
        <v>760</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302</v>
      </c>
      <c r="B61" s="1473"/>
      <c r="C61" s="1473"/>
      <c r="D61" s="1473"/>
      <c r="E61" s="1474"/>
      <c r="F61" s="1540" t="s">
        <v>65</v>
      </c>
      <c r="G61" s="1541"/>
      <c r="H61" s="1542"/>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220</v>
      </c>
      <c r="G62" s="1485"/>
      <c r="H62" s="1486"/>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732"/>
      <c r="B63" s="731"/>
      <c r="C63" s="1473" t="s">
        <v>178</v>
      </c>
      <c r="D63" s="1473"/>
      <c r="E63" s="1474"/>
      <c r="F63" s="1540" t="s">
        <v>205</v>
      </c>
      <c r="G63" s="1541"/>
      <c r="H63" s="1542"/>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428</v>
      </c>
      <c r="E64" s="1485"/>
      <c r="F64" s="1485"/>
      <c r="G64" s="1485"/>
      <c r="H64" s="1486"/>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303</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304</v>
      </c>
      <c r="C68" s="1544"/>
      <c r="D68" s="1651" t="s">
        <v>61</v>
      </c>
      <c r="E68" s="1651"/>
      <c r="F68" s="741" t="s">
        <v>61</v>
      </c>
      <c r="G68" s="741"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305</v>
      </c>
      <c r="C69" s="1544"/>
      <c r="D69" s="1651" t="s">
        <v>61</v>
      </c>
      <c r="E69" s="1651"/>
      <c r="F69" s="741" t="s">
        <v>62</v>
      </c>
      <c r="G69" s="741" t="s">
        <v>62</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306</v>
      </c>
      <c r="C70" s="1544"/>
      <c r="D70" s="1651" t="s">
        <v>61</v>
      </c>
      <c r="E70" s="1651"/>
      <c r="F70" s="741" t="s">
        <v>61</v>
      </c>
      <c r="G70" s="741"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307</v>
      </c>
      <c r="C71" s="1544"/>
      <c r="D71" s="1651" t="s">
        <v>61</v>
      </c>
      <c r="E71" s="1651"/>
      <c r="F71" s="741" t="s">
        <v>61</v>
      </c>
      <c r="G71" s="741"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308</v>
      </c>
      <c r="C72" s="1544"/>
      <c r="D72" s="1651" t="s">
        <v>61</v>
      </c>
      <c r="E72" s="1651"/>
      <c r="F72" s="741" t="s">
        <v>61</v>
      </c>
      <c r="G72" s="741"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41" t="s">
        <v>61</v>
      </c>
      <c r="G73" s="741"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41" t="s">
        <v>61</v>
      </c>
      <c r="G74" s="741"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309</v>
      </c>
      <c r="C75" s="1544"/>
      <c r="D75" s="1651" t="s">
        <v>61</v>
      </c>
      <c r="E75" s="1651"/>
      <c r="F75" s="741" t="s">
        <v>61</v>
      </c>
      <c r="G75" s="741"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310</v>
      </c>
      <c r="C76" s="1544"/>
      <c r="D76" s="1651" t="s">
        <v>61</v>
      </c>
      <c r="E76" s="1651"/>
      <c r="F76" s="741" t="s">
        <v>61</v>
      </c>
      <c r="G76" s="741" t="s">
        <v>61</v>
      </c>
      <c r="H76" s="99"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311</v>
      </c>
      <c r="C77" s="1544"/>
      <c r="D77" s="1651" t="s">
        <v>61</v>
      </c>
      <c r="E77" s="1651"/>
      <c r="F77" s="741" t="s">
        <v>61</v>
      </c>
      <c r="G77" s="741" t="s">
        <v>61</v>
      </c>
      <c r="H77" s="99"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41" t="s">
        <v>62</v>
      </c>
      <c r="G78" s="741"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312</v>
      </c>
      <c r="C79" s="1547"/>
      <c r="D79" s="1651" t="s">
        <v>1063</v>
      </c>
      <c r="E79" s="1651"/>
      <c r="F79" s="741"/>
      <c r="G79" s="741"/>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59.25" customHeight="1" thickBot="1">
      <c r="A80" s="1497" t="s">
        <v>105</v>
      </c>
      <c r="B80" s="1498"/>
      <c r="C80" s="1499"/>
      <c r="D80" s="1553" t="s">
        <v>1064</v>
      </c>
      <c r="E80" s="1554"/>
      <c r="F80" s="1554"/>
      <c r="G80" s="1554"/>
      <c r="H80" s="1555"/>
      <c r="I80" s="419"/>
      <c r="J80" s="437"/>
      <c r="K80" s="397" t="str">
        <f>A80</f>
        <v>C2. Please note any comments about the commodities offered.</v>
      </c>
      <c r="L80" s="396"/>
      <c r="M80" s="396"/>
      <c r="N80" s="396"/>
      <c r="O80" s="397" t="str">
        <f>D80</f>
        <v xml:space="preserve">MOH did not purchase emergency contraception. UNFPA donated these products and they are distributed in some of the main hospitals. There is the intention in the future to provide implants and emergency contraception through the Ministry of Health (MOH)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313</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314</v>
      </c>
      <c r="E84" s="1563"/>
      <c r="F84" s="734"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40" t="s">
        <v>1065</v>
      </c>
      <c r="D85" s="1711" t="s">
        <v>1066</v>
      </c>
      <c r="E85" s="1712"/>
      <c r="F85" s="728" t="s">
        <v>61</v>
      </c>
      <c r="G85" s="1586" t="s">
        <v>61</v>
      </c>
      <c r="H85" s="1664"/>
      <c r="I85" s="458"/>
      <c r="J85" s="446" t="str">
        <f>G85</f>
        <v>Yes</v>
      </c>
      <c r="K85" s="397" t="str">
        <f>B85</f>
        <v>a</v>
      </c>
      <c r="L85" s="396"/>
      <c r="M85" s="426">
        <f>E85</f>
        <v>0</v>
      </c>
      <c r="N85" s="396"/>
      <c r="O85" s="396"/>
      <c r="P85" s="396"/>
      <c r="Q85" s="396"/>
      <c r="R85" s="397"/>
      <c r="S85" s="397" t="str">
        <f>D85</f>
        <v>2014 - 2017</v>
      </c>
      <c r="T85" s="406"/>
      <c r="U85" s="406"/>
      <c r="V85" s="406"/>
      <c r="W85" s="407"/>
      <c r="X85" s="407"/>
      <c r="Y85" s="424"/>
      <c r="Z85" s="425"/>
      <c r="AA85" s="409"/>
    </row>
    <row r="86" spans="1:28" s="111" customFormat="1" ht="30">
      <c r="A86" s="1494" t="s">
        <v>71</v>
      </c>
      <c r="B86" s="1495"/>
      <c r="C86" s="1495"/>
      <c r="D86" s="1495"/>
      <c r="E86" s="1495"/>
      <c r="F86" s="1705" t="s">
        <v>61</v>
      </c>
      <c r="G86" s="1706"/>
      <c r="H86" s="170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708" t="s">
        <v>84</v>
      </c>
      <c r="F87" s="1709"/>
      <c r="G87" s="1709"/>
      <c r="H87" s="1710"/>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708" t="s">
        <v>1067</v>
      </c>
      <c r="F88" s="1709"/>
      <c r="G88" s="1709"/>
      <c r="H88" s="1710"/>
      <c r="I88" s="458"/>
      <c r="J88" s="446"/>
      <c r="K88" s="397"/>
      <c r="L88" s="396"/>
      <c r="M88" s="426"/>
      <c r="N88" s="426" t="str">
        <f>E88</f>
        <v xml:space="preserve">18% (Value added tax)   </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318</v>
      </c>
      <c r="B89" s="1473"/>
      <c r="C89" s="1473"/>
      <c r="D89" s="1473"/>
      <c r="E89" s="1473"/>
      <c r="F89" s="1473"/>
      <c r="G89" s="1474"/>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93" t="s">
        <v>319</v>
      </c>
      <c r="B91" s="1473"/>
      <c r="C91" s="1473"/>
      <c r="D91" s="1473"/>
      <c r="E91" s="1473"/>
      <c r="F91" s="1473"/>
      <c r="G91" s="1474"/>
      <c r="H91" s="225"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90">
      <c r="A92" s="152"/>
      <c r="B92" s="1473" t="s">
        <v>22</v>
      </c>
      <c r="C92" s="1473"/>
      <c r="D92" s="1475" t="s">
        <v>1068</v>
      </c>
      <c r="E92" s="1476"/>
      <c r="F92" s="1476"/>
      <c r="G92" s="1476"/>
      <c r="H92" s="1477"/>
      <c r="I92" s="458"/>
      <c r="J92" s="446"/>
      <c r="K92" s="397" t="str">
        <f>B92</f>
        <v>a. If yes, describe the policies.</v>
      </c>
      <c r="L92" s="396"/>
      <c r="M92" s="396"/>
      <c r="N92" s="460"/>
      <c r="O92" s="398" t="str">
        <f>D92</f>
        <v>Authorization documents must include all medications brands as well as generic names, medical equipment, supplies, reactive agents, etc. These authorizations (documents) must be requested before offering the product in the market or using them in any pharmacy. This secures product quality and prevents harm to the population. As a result, all pharmacies must dispense products registered in the country (accepted in country).</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76" t="s">
        <v>199</v>
      </c>
      <c r="E95" s="1577"/>
      <c r="F95" s="1578"/>
      <c r="G95" s="1579" t="s">
        <v>199</v>
      </c>
      <c r="H95" s="1580"/>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76" t="s">
        <v>202</v>
      </c>
      <c r="E96" s="1577"/>
      <c r="F96" s="1578"/>
      <c r="G96" s="1579" t="s">
        <v>202</v>
      </c>
      <c r="H96" s="1580"/>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c r="A97" s="130"/>
      <c r="B97" s="95" t="s">
        <v>12</v>
      </c>
      <c r="C97" s="92" t="s">
        <v>189</v>
      </c>
      <c r="D97" s="1576" t="s">
        <v>203</v>
      </c>
      <c r="E97" s="1577"/>
      <c r="F97" s="1578"/>
      <c r="G97" s="1579" t="s">
        <v>203</v>
      </c>
      <c r="H97" s="1580"/>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76" t="s">
        <v>202</v>
      </c>
      <c r="E98" s="1577"/>
      <c r="F98" s="1578"/>
      <c r="G98" s="1579" t="s">
        <v>202</v>
      </c>
      <c r="H98" s="1580"/>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76" t="s">
        <v>202</v>
      </c>
      <c r="E100" s="1577"/>
      <c r="F100" s="1578"/>
      <c r="G100" s="1579" t="s">
        <v>202</v>
      </c>
      <c r="H100" s="1580"/>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c r="A101" s="130"/>
      <c r="B101" s="95" t="s">
        <v>185</v>
      </c>
      <c r="C101" s="92" t="s">
        <v>193</v>
      </c>
      <c r="D101" s="1713" t="s">
        <v>203</v>
      </c>
      <c r="E101" s="1714"/>
      <c r="F101" s="1715"/>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500" t="s">
        <v>206</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321</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62</v>
      </c>
      <c r="H123" s="1643"/>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205</v>
      </c>
      <c r="H126" s="16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2011</v>
      </c>
      <c r="H127" s="16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1069</v>
      </c>
      <c r="E128" s="1659"/>
      <c r="F128" s="1659"/>
      <c r="G128" s="1659"/>
      <c r="H128" s="1660"/>
      <c r="I128" s="421"/>
      <c r="J128" s="473"/>
      <c r="K128" s="397" t="str">
        <f>A128</f>
        <v xml:space="preserve">D11. Name of the list(s)
</v>
      </c>
      <c r="L128" s="397"/>
      <c r="M128" s="396"/>
      <c r="N128" s="396"/>
      <c r="O128" s="397" t="str">
        <f>D128</f>
        <v>Essential Medicines List (CBME)</v>
      </c>
      <c r="P128" s="396"/>
      <c r="Q128" s="474"/>
      <c r="R128" s="396"/>
      <c r="S128" s="412"/>
      <c r="T128" s="413"/>
      <c r="U128" s="413"/>
      <c r="V128" s="413"/>
      <c r="W128" s="414"/>
      <c r="X128" s="414"/>
      <c r="Y128" s="474"/>
      <c r="Z128" s="475"/>
      <c r="AA128" s="409"/>
    </row>
    <row r="129" spans="1:27" s="132" customFormat="1" ht="30">
      <c r="A129" s="1493" t="s">
        <v>472</v>
      </c>
      <c r="B129" s="1473"/>
      <c r="C129" s="1474"/>
      <c r="D129" s="1658" t="s">
        <v>1070</v>
      </c>
      <c r="E129" s="1659"/>
      <c r="F129" s="1659"/>
      <c r="G129" s="1659"/>
      <c r="H129" s="1660"/>
      <c r="I129" s="421"/>
      <c r="J129" s="473"/>
      <c r="K129" s="397" t="str">
        <f>A129</f>
        <v xml:space="preserve">D12. Notes about the list(s)
</v>
      </c>
      <c r="L129" s="397"/>
      <c r="M129" s="396"/>
      <c r="N129" s="396"/>
      <c r="O129" s="397" t="str">
        <f>D129</f>
        <v xml:space="preserve">Currently, a new essential medicines list is being discussed. </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205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205</v>
      </c>
      <c r="H132" s="1542"/>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205</v>
      </c>
      <c r="H133" s="1542"/>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205</v>
      </c>
      <c r="H134" s="1542"/>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205</v>
      </c>
      <c r="H135" s="1542"/>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1787</v>
      </c>
      <c r="E136" s="1554"/>
      <c r="F136" s="1554"/>
      <c r="G136" s="1554"/>
      <c r="H136" s="1555"/>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70" t="s">
        <v>324</v>
      </c>
      <c r="B138" s="1471"/>
      <c r="C138" s="1471"/>
      <c r="D138" s="1471"/>
      <c r="E138" s="1471"/>
      <c r="F138" s="1472"/>
      <c r="G138" s="1620" t="s">
        <v>61</v>
      </c>
      <c r="H138" s="1621"/>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3" t="s">
        <v>1790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727"/>
      <c r="B140" s="1473" t="s">
        <v>108</v>
      </c>
      <c r="C140" s="1473"/>
      <c r="D140" s="1473"/>
      <c r="E140" s="1473"/>
      <c r="F140" s="1474"/>
      <c r="G140" s="1540" t="s">
        <v>61</v>
      </c>
      <c r="H140" s="1542"/>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733"/>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727"/>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727"/>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727"/>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727"/>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727"/>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727"/>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727"/>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73" t="s">
        <v>325</v>
      </c>
      <c r="C149" s="1473"/>
      <c r="D149" s="1473"/>
      <c r="E149" s="1473"/>
      <c r="F149" s="1719" t="s">
        <v>1931</v>
      </c>
      <c r="G149" s="1720"/>
      <c r="H149" s="1721"/>
      <c r="I149" s="419"/>
      <c r="J149" s="446"/>
      <c r="K149" s="397"/>
      <c r="L149" s="396"/>
      <c r="M149" s="397"/>
      <c r="N149" s="396"/>
      <c r="O149" s="396"/>
      <c r="P149" s="396"/>
      <c r="Q149" s="397" t="str">
        <f>F149</f>
        <v>01/13-03/13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326</v>
      </c>
      <c r="C150" s="1473"/>
      <c r="D150" s="1473"/>
      <c r="E150" s="1473"/>
      <c r="F150" s="1484" t="s">
        <v>1071</v>
      </c>
      <c r="G150" s="1485"/>
      <c r="H150" s="1486"/>
      <c r="I150" s="419"/>
      <c r="J150" s="446"/>
      <c r="K150" s="397"/>
      <c r="L150" s="397"/>
      <c r="M150" s="396"/>
      <c r="N150" s="396"/>
      <c r="O150" s="396"/>
      <c r="P150" s="396"/>
      <c r="Q150" s="397" t="str">
        <f>F150</f>
        <v>Information System and logistics management (SIAL)</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732"/>
      <c r="B152" s="1498" t="s">
        <v>327</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727"/>
      <c r="B153" s="1473" t="s">
        <v>328</v>
      </c>
      <c r="C153" s="1473"/>
      <c r="D153" s="1473"/>
      <c r="E153" s="1473"/>
      <c r="F153" s="1474"/>
      <c r="G153" s="1540" t="s">
        <v>205</v>
      </c>
      <c r="H153" s="1542"/>
      <c r="I153" s="419"/>
      <c r="J153" s="403" t="str">
        <f>G153</f>
        <v>Not applicable</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716" t="s">
        <v>1072</v>
      </c>
      <c r="E154" s="1717"/>
      <c r="F154" s="1717"/>
      <c r="G154" s="1717"/>
      <c r="H154" s="1718"/>
      <c r="I154" s="419"/>
      <c r="J154" s="446"/>
      <c r="K154" s="397" t="str">
        <f>A154</f>
        <v xml:space="preserve">F. Please note any overall comments about challenges and/or successes with contraceptive security in your country.
</v>
      </c>
      <c r="L154" s="396"/>
      <c r="M154" s="396"/>
      <c r="N154" s="396"/>
      <c r="O154" s="397" t="str">
        <f>D154</f>
        <v>The challenge is to expand involvement of communities, provinces and municipalities to reduce gaps in access and services as well as increasing territorial (decentralized)  funding.</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35:H135"/>
    <mergeCell ref="D136:H136"/>
    <mergeCell ref="B120:F120"/>
    <mergeCell ref="G120:H120"/>
    <mergeCell ref="B121:F121"/>
    <mergeCell ref="G121:H121"/>
    <mergeCell ref="B122:F122"/>
    <mergeCell ref="G122:H122"/>
    <mergeCell ref="G126:H126"/>
    <mergeCell ref="G127:H127"/>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B34:D34"/>
    <mergeCell ref="B35:D35"/>
    <mergeCell ref="B36:D36"/>
    <mergeCell ref="B37:D37"/>
    <mergeCell ref="A38:G38"/>
    <mergeCell ref="A29:F29"/>
    <mergeCell ref="G29:H29"/>
    <mergeCell ref="A30:D30"/>
    <mergeCell ref="G30:H30"/>
    <mergeCell ref="A31:G31"/>
    <mergeCell ref="A32:G32"/>
    <mergeCell ref="A28:C28"/>
    <mergeCell ref="D28:E28"/>
    <mergeCell ref="B21:C21"/>
    <mergeCell ref="F21:H21"/>
    <mergeCell ref="B22:C22"/>
    <mergeCell ref="F22:H22"/>
    <mergeCell ref="B23:C23"/>
    <mergeCell ref="F23:H23"/>
    <mergeCell ref="A33:H33"/>
    <mergeCell ref="F15:H15"/>
    <mergeCell ref="B16:C16"/>
    <mergeCell ref="F16:H16"/>
    <mergeCell ref="B17:C17"/>
    <mergeCell ref="F17:H17"/>
    <mergeCell ref="A24:G24"/>
    <mergeCell ref="A25:G25"/>
    <mergeCell ref="A26:C26"/>
    <mergeCell ref="A27:G27"/>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1714</v>
      </c>
      <c r="B7" s="1655"/>
      <c r="C7" s="1655"/>
      <c r="D7" s="916"/>
      <c r="E7" s="916"/>
      <c r="F7" s="916"/>
      <c r="G7" s="917"/>
      <c r="H7" s="918"/>
      <c r="I7" s="906"/>
      <c r="J7" s="907"/>
      <c r="K7" s="908" t="str">
        <f>A7</f>
        <v>Country: El Salvador</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579" t="s">
        <v>1715</v>
      </c>
      <c r="E13" s="1647"/>
      <c r="F13" s="1647"/>
      <c r="G13" s="1647"/>
      <c r="H13" s="1580"/>
      <c r="I13" s="419"/>
      <c r="J13" s="404"/>
      <c r="K13" s="397" t="str">
        <f>B13</f>
        <v>a. What is the name of the committee?</v>
      </c>
      <c r="L13" s="426" t="str">
        <f>D13</f>
        <v xml:space="preserve">Interinstitutional and Multisectoral Alliance for Maternal Health </v>
      </c>
      <c r="M13" s="396"/>
      <c r="N13" s="396"/>
      <c r="O13" s="398" t="str">
        <f>D13</f>
        <v xml:space="preserve">Interinstitutional and Multisectoral Alliance for Maternal Health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979" t="s">
        <v>61</v>
      </c>
      <c r="E15" s="151" t="s">
        <v>55</v>
      </c>
      <c r="F15" s="1658" t="s">
        <v>1716</v>
      </c>
      <c r="G15" s="1659"/>
      <c r="H15" s="1660"/>
      <c r="I15" s="419"/>
      <c r="J15" s="404"/>
      <c r="K15" s="397" t="str">
        <f t="shared" ref="K15:K23" si="0">B15</f>
        <v>a. Social marketing</v>
      </c>
      <c r="L15" s="396"/>
      <c r="M15" s="396"/>
      <c r="N15" s="396"/>
      <c r="O15" s="397"/>
      <c r="P15" s="396"/>
      <c r="Q15" s="397" t="str">
        <f>F15</f>
        <v>Salvadoran Demographic Association (Asociacion Salvadoreña en Demografía - ADS)</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ustomHeight="1">
      <c r="A16" s="152"/>
      <c r="B16" s="1473" t="s">
        <v>118</v>
      </c>
      <c r="C16" s="1474"/>
      <c r="D16" s="979" t="s">
        <v>61</v>
      </c>
      <c r="E16" s="153" t="s">
        <v>55</v>
      </c>
      <c r="F16" s="1658" t="s">
        <v>1716</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F16</f>
        <v>Salvadoran Demographic Association (Asociacion Salvadoreña en Demografía - ADS)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979" t="s">
        <v>62</v>
      </c>
      <c r="E17" s="153" t="s">
        <v>55</v>
      </c>
      <c r="F17" s="1658" t="s">
        <v>428</v>
      </c>
      <c r="G17" s="1659"/>
      <c r="H17" s="1660"/>
      <c r="I17" s="419"/>
      <c r="J17" s="404"/>
      <c r="K17" s="397" t="str">
        <f t="shared" si="0"/>
        <v>c. Commercial sector (for example: pharmacy associations, manufacturers, etc.)</v>
      </c>
      <c r="L17" s="396"/>
      <c r="M17" s="396"/>
      <c r="N17" s="396"/>
      <c r="O17" s="397"/>
      <c r="P17" s="396"/>
      <c r="Q17" s="397" t="str">
        <f>F17</f>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979" t="s">
        <v>61</v>
      </c>
      <c r="E18" s="153" t="s">
        <v>56</v>
      </c>
      <c r="F18" s="1658" t="s">
        <v>1895</v>
      </c>
      <c r="G18" s="1659"/>
      <c r="H18" s="1660"/>
      <c r="I18" s="419"/>
      <c r="J18" s="404"/>
      <c r="K18" s="397" t="str">
        <f t="shared" si="0"/>
        <v>d. Donors</v>
      </c>
      <c r="L18" s="396"/>
      <c r="M18" s="396"/>
      <c r="N18" s="396"/>
      <c r="O18" s="397"/>
      <c r="P18" s="396"/>
      <c r="Q18" s="397" t="str">
        <f>F18</f>
        <v>United Nations Population Fund (UNFPA), Pan American Health Organization (PAHO)</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979" t="s">
        <v>61</v>
      </c>
      <c r="E19" s="153" t="s">
        <v>57</v>
      </c>
      <c r="F19" s="1658" t="s">
        <v>509</v>
      </c>
      <c r="G19" s="1659"/>
      <c r="H19" s="1660"/>
      <c r="I19" s="419"/>
      <c r="J19" s="404"/>
      <c r="K19" s="397" t="str">
        <f t="shared" si="0"/>
        <v>e. UN agencies</v>
      </c>
      <c r="L19" s="396"/>
      <c r="M19" s="396"/>
      <c r="N19" s="396"/>
      <c r="O19" s="397"/>
      <c r="P19" s="396"/>
      <c r="Q19" s="397" t="str">
        <f>'[1]Encuesta 2014'!F19</f>
        <v>Fondo de Población de Naciones Unidas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979" t="s">
        <v>61</v>
      </c>
      <c r="E20" s="153" t="s">
        <v>58</v>
      </c>
      <c r="F20" s="1658" t="s">
        <v>1717</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F20</f>
        <v xml:space="preserve"> Unidad de Atencion Integrada en Salud Sexual y Reproductiva (Atencion Integral e Integrada a la SSR), Programa Salud Materno Fetal</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979" t="s">
        <v>62</v>
      </c>
      <c r="E21" s="153" t="s">
        <v>59</v>
      </c>
      <c r="F21" s="1658" t="s">
        <v>428</v>
      </c>
      <c r="G21" s="1659"/>
      <c r="H21" s="1660"/>
      <c r="I21" s="419"/>
      <c r="J21" s="404"/>
      <c r="K21" s="397" t="str">
        <f t="shared" si="0"/>
        <v>g. Central Medical Store or Central Warehouse</v>
      </c>
      <c r="L21" s="396"/>
      <c r="M21" s="396"/>
      <c r="N21" s="396"/>
      <c r="O21" s="397"/>
      <c r="P21" s="396"/>
      <c r="Q21" s="397" t="str">
        <f>F21</f>
        <v xml:space="preserve"> </v>
      </c>
      <c r="R21" s="396"/>
      <c r="S21" s="396"/>
      <c r="T21" s="406"/>
      <c r="U21" s="406"/>
      <c r="V21" s="406"/>
      <c r="W21" s="407"/>
      <c r="X21" s="407"/>
      <c r="Y21" s="424"/>
      <c r="Z21" s="425"/>
      <c r="AA21" s="409"/>
    </row>
    <row r="22" spans="1:134" s="111" customFormat="1">
      <c r="A22" s="152"/>
      <c r="B22" s="1491" t="s">
        <v>39</v>
      </c>
      <c r="C22" s="1491"/>
      <c r="D22" s="979" t="s">
        <v>62</v>
      </c>
      <c r="E22" s="153" t="s">
        <v>59</v>
      </c>
      <c r="F22" s="1658"/>
      <c r="G22" s="1659"/>
      <c r="H22" s="1660"/>
      <c r="I22" s="419"/>
      <c r="J22" s="404"/>
      <c r="K22" s="397" t="str">
        <f t="shared" si="0"/>
        <v xml:space="preserve">h. Ministry of Finance or Ministry of Planning </v>
      </c>
      <c r="L22" s="396"/>
      <c r="M22" s="396"/>
      <c r="N22" s="396"/>
      <c r="O22" s="397"/>
      <c r="P22" s="396"/>
      <c r="Q22" s="397">
        <f>F22</f>
        <v>0</v>
      </c>
      <c r="R22" s="396"/>
      <c r="S22" s="396"/>
      <c r="T22" s="406"/>
      <c r="U22" s="406"/>
      <c r="V22" s="406"/>
      <c r="W22" s="407"/>
      <c r="X22" s="407"/>
      <c r="Y22" s="424"/>
      <c r="Z22" s="425"/>
      <c r="AA22" s="409"/>
    </row>
    <row r="23" spans="1:134" s="114" customFormat="1">
      <c r="A23" s="152"/>
      <c r="B23" s="1491" t="s">
        <v>121</v>
      </c>
      <c r="C23" s="1491"/>
      <c r="D23" s="979" t="s">
        <v>61</v>
      </c>
      <c r="E23" s="153" t="s">
        <v>59</v>
      </c>
      <c r="F23" s="1722" t="s">
        <v>428</v>
      </c>
      <c r="G23" s="1659"/>
      <c r="H23" s="1660"/>
      <c r="I23" s="419"/>
      <c r="J23" s="404"/>
      <c r="K23" s="403" t="str">
        <f t="shared" si="0"/>
        <v>i. Other (for example: partners)</v>
      </c>
      <c r="L23" s="404"/>
      <c r="M23" s="404"/>
      <c r="N23" s="404"/>
      <c r="O23" s="403"/>
      <c r="P23" s="404"/>
      <c r="Q23" s="403" t="str">
        <f>F23</f>
        <v xml:space="preserve"> </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759" t="s">
        <v>66</v>
      </c>
      <c r="E26" s="155" t="s">
        <v>53</v>
      </c>
      <c r="F26" s="760" t="s">
        <v>428</v>
      </c>
      <c r="G26" s="157" t="s">
        <v>34</v>
      </c>
      <c r="H26" s="817" t="s">
        <v>428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125</v>
      </c>
      <c r="B29" s="1473"/>
      <c r="C29" s="1473"/>
      <c r="D29" s="1473"/>
      <c r="E29" s="1473"/>
      <c r="F29" s="1474"/>
      <c r="G29" s="1507">
        <v>1750000</v>
      </c>
      <c r="H29" s="1508"/>
      <c r="I29" s="438"/>
      <c r="J29" s="403">
        <f>G29</f>
        <v>1750000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126</v>
      </c>
      <c r="B30" s="1473"/>
      <c r="C30" s="1473"/>
      <c r="D30" s="1473"/>
      <c r="E30" s="161" t="s">
        <v>1718</v>
      </c>
      <c r="F30" s="162" t="s">
        <v>127</v>
      </c>
      <c r="G30" s="1509" t="s">
        <v>66</v>
      </c>
      <c r="H30" s="1510"/>
      <c r="I30" s="438"/>
      <c r="J30" s="403" t="str">
        <f>G30</f>
        <v>Don't know</v>
      </c>
      <c r="K30" s="397"/>
      <c r="L30" s="396"/>
      <c r="M30" s="439" t="str">
        <f>E30</f>
        <v>01/13-01/14</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1500000</v>
      </c>
      <c r="F35" s="169" t="s">
        <v>1719</v>
      </c>
      <c r="G35" s="169" t="s">
        <v>1720</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125000</v>
      </c>
      <c r="F36" s="169" t="s">
        <v>1721</v>
      </c>
      <c r="G36" s="169" t="s">
        <v>1722</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180</v>
      </c>
      <c r="C37" s="1498"/>
      <c r="D37" s="1499"/>
      <c r="E37" s="173">
        <f>E35+E36</f>
        <v>1625000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990" t="s">
        <v>61</v>
      </c>
      <c r="E41" s="168">
        <v>1625000</v>
      </c>
      <c r="F41" s="177" t="s">
        <v>1719</v>
      </c>
      <c r="G41" s="178" t="s">
        <v>891</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530</v>
      </c>
      <c r="E42" s="1476"/>
      <c r="F42" s="1476"/>
      <c r="G42" s="1476"/>
      <c r="H42" s="1477"/>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73" t="s">
        <v>140</v>
      </c>
      <c r="C43" s="1474"/>
      <c r="D43" s="990" t="s">
        <v>62</v>
      </c>
      <c r="E43" s="168">
        <v>125000</v>
      </c>
      <c r="F43" s="177"/>
      <c r="G43" s="170"/>
      <c r="H43" s="171" t="s">
        <v>1723</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1750000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990"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990"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990"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1</v>
      </c>
      <c r="G56" s="1517"/>
      <c r="H56" s="1518"/>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0.9285714285714286</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1</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989" t="s">
        <v>61</v>
      </c>
      <c r="G59" s="1517" t="s">
        <v>760</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65</v>
      </c>
      <c r="G61" s="1541"/>
      <c r="H61" s="1542"/>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220</v>
      </c>
      <c r="G62" s="1485"/>
      <c r="H62" s="1486"/>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981"/>
      <c r="B63" s="980"/>
      <c r="C63" s="1473" t="s">
        <v>178</v>
      </c>
      <c r="D63" s="1473"/>
      <c r="E63" s="1474"/>
      <c r="F63" s="1540" t="s">
        <v>205</v>
      </c>
      <c r="G63" s="1541"/>
      <c r="H63" s="1542"/>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883</v>
      </c>
      <c r="E64" s="1485"/>
      <c r="F64" s="1485"/>
      <c r="G64" s="1485"/>
      <c r="H64" s="1486"/>
      <c r="I64" s="419"/>
      <c r="J64" s="437"/>
      <c r="K64" s="397" t="str">
        <f>A64</f>
        <v xml:space="preserve">B15. Please note any additional comments about finance and procurement.
</v>
      </c>
      <c r="L64" s="396"/>
      <c r="M64" s="396"/>
      <c r="N64" s="396"/>
      <c r="O64" s="397" t="str">
        <f>D64</f>
        <v>Budget was not executed, due to bureaucracy, link to our law Delivering kit, here had administrative problems.</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986" t="s">
        <v>61</v>
      </c>
      <c r="G68" s="986" t="s">
        <v>61</v>
      </c>
      <c r="H68" s="99" t="s">
        <v>61</v>
      </c>
      <c r="I68" s="419"/>
      <c r="J68" s="437"/>
      <c r="K68" s="397" t="str">
        <f t="shared" ref="K68:K79" si="1">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986" t="s">
        <v>62</v>
      </c>
      <c r="G69" s="986" t="s">
        <v>62</v>
      </c>
      <c r="H69" s="99" t="s">
        <v>66</v>
      </c>
      <c r="I69" s="419"/>
      <c r="J69" s="437"/>
      <c r="K69" s="397" t="str">
        <f t="shared" si="1"/>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986" t="s">
        <v>61</v>
      </c>
      <c r="G70" s="986" t="s">
        <v>61</v>
      </c>
      <c r="H70" s="99" t="s">
        <v>61</v>
      </c>
      <c r="I70" s="419"/>
      <c r="J70" s="437"/>
      <c r="K70" s="397" t="str">
        <f t="shared" si="1"/>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986" t="s">
        <v>62</v>
      </c>
      <c r="G71" s="986" t="s">
        <v>61</v>
      </c>
      <c r="H71" s="99" t="s">
        <v>61</v>
      </c>
      <c r="I71" s="419"/>
      <c r="J71" s="437"/>
      <c r="K71" s="397" t="str">
        <f t="shared" si="1"/>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986" t="s">
        <v>61</v>
      </c>
      <c r="G72" s="986" t="s">
        <v>61</v>
      </c>
      <c r="H72" s="99" t="s">
        <v>61</v>
      </c>
      <c r="I72" s="419"/>
      <c r="J72" s="437"/>
      <c r="K72" s="397" t="str">
        <f t="shared" si="1"/>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986" t="s">
        <v>61</v>
      </c>
      <c r="G73" s="986" t="s">
        <v>61</v>
      </c>
      <c r="H73" s="99" t="s">
        <v>61</v>
      </c>
      <c r="I73" s="419"/>
      <c r="J73" s="437"/>
      <c r="K73" s="397" t="str">
        <f t="shared" si="1"/>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986" t="s">
        <v>62</v>
      </c>
      <c r="G74" s="986" t="s">
        <v>61</v>
      </c>
      <c r="H74" s="99" t="s">
        <v>61</v>
      </c>
      <c r="I74" s="419"/>
      <c r="J74" s="437"/>
      <c r="K74" s="397" t="str">
        <f t="shared" si="1"/>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986" t="s">
        <v>62</v>
      </c>
      <c r="G75" s="986" t="s">
        <v>61</v>
      </c>
      <c r="H75" s="99" t="s">
        <v>61</v>
      </c>
      <c r="I75" s="419"/>
      <c r="J75" s="437"/>
      <c r="K75" s="397" t="str">
        <f t="shared" si="1"/>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986" t="s">
        <v>61</v>
      </c>
      <c r="G76" s="986" t="s">
        <v>61</v>
      </c>
      <c r="H76" s="99" t="s">
        <v>62</v>
      </c>
      <c r="I76" s="419"/>
      <c r="J76" s="437"/>
      <c r="K76" s="397" t="str">
        <f t="shared" si="1"/>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986" t="s">
        <v>61</v>
      </c>
      <c r="G77" s="986" t="s">
        <v>61</v>
      </c>
      <c r="H77" s="99" t="s">
        <v>62</v>
      </c>
      <c r="I77" s="419"/>
      <c r="J77" s="437"/>
      <c r="K77" s="397" t="str">
        <f t="shared" si="1"/>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986" t="s">
        <v>62</v>
      </c>
      <c r="G78" s="986" t="s">
        <v>61</v>
      </c>
      <c r="H78" s="99" t="s">
        <v>62</v>
      </c>
      <c r="I78" s="419"/>
      <c r="J78" s="437"/>
      <c r="K78" s="397" t="str">
        <f t="shared" si="1"/>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1724</v>
      </c>
      <c r="E79" s="1651"/>
      <c r="F79" s="986"/>
      <c r="G79" s="986"/>
      <c r="H79" s="99"/>
      <c r="I79" s="419"/>
      <c r="J79" s="437"/>
      <c r="K79" s="397" t="str">
        <f t="shared" si="1"/>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t="s">
        <v>428</v>
      </c>
      <c r="E80" s="1554"/>
      <c r="F80" s="1554"/>
      <c r="G80" s="1554"/>
      <c r="H80" s="1555"/>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167</v>
      </c>
      <c r="E84" s="1563"/>
      <c r="F84" s="983"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987" t="s">
        <v>1725</v>
      </c>
      <c r="D85" s="1723" t="s">
        <v>66</v>
      </c>
      <c r="E85" s="1724"/>
      <c r="F85" s="978" t="s">
        <v>61</v>
      </c>
      <c r="G85" s="1586" t="s">
        <v>61</v>
      </c>
      <c r="H85" s="1664"/>
      <c r="I85" s="458"/>
      <c r="J85" s="446" t="str">
        <f>G85</f>
        <v>Yes</v>
      </c>
      <c r="K85" s="397" t="str">
        <f>B85</f>
        <v>a</v>
      </c>
      <c r="L85" s="396"/>
      <c r="M85" s="426">
        <f>E85</f>
        <v>0</v>
      </c>
      <c r="N85" s="396"/>
      <c r="O85" s="396"/>
      <c r="P85" s="396"/>
      <c r="Q85" s="396"/>
      <c r="R85" s="397"/>
      <c r="S85" s="397" t="str">
        <f>D85</f>
        <v>Don't know</v>
      </c>
      <c r="T85" s="406"/>
      <c r="U85" s="406"/>
      <c r="V85" s="406"/>
      <c r="W85" s="407"/>
      <c r="X85" s="407"/>
      <c r="Y85" s="424"/>
      <c r="Z85" s="425"/>
      <c r="AA85" s="409"/>
    </row>
    <row r="86" spans="1:28" s="111" customFormat="1" ht="30">
      <c r="A86" s="1494" t="s">
        <v>71</v>
      </c>
      <c r="B86" s="1495"/>
      <c r="C86" s="1495"/>
      <c r="D86" s="1495"/>
      <c r="E86" s="1495"/>
      <c r="F86" s="1705" t="s">
        <v>61</v>
      </c>
      <c r="G86" s="1706"/>
      <c r="H86" s="170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708" t="s">
        <v>317</v>
      </c>
      <c r="F87" s="1709"/>
      <c r="G87" s="1709"/>
      <c r="H87" s="1710"/>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73" t="s">
        <v>21</v>
      </c>
      <c r="C88" s="1473"/>
      <c r="D88" s="1474"/>
      <c r="E88" s="1708" t="s">
        <v>1726</v>
      </c>
      <c r="F88" s="1709"/>
      <c r="G88" s="1709"/>
      <c r="H88" s="1710"/>
      <c r="I88" s="458"/>
      <c r="J88" s="446"/>
      <c r="K88" s="397"/>
      <c r="L88" s="396"/>
      <c r="M88" s="426"/>
      <c r="N88" s="426" t="str">
        <f>E88</f>
        <v>13% value add tax on CIF price, UNFPA procurement/admin feel (5%)  and custom fees (3%).</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168</v>
      </c>
      <c r="B89" s="1473"/>
      <c r="C89" s="1473"/>
      <c r="D89" s="1473"/>
      <c r="E89" s="1473"/>
      <c r="F89" s="1473"/>
      <c r="G89" s="1474"/>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93" t="s">
        <v>169</v>
      </c>
      <c r="B91" s="1473"/>
      <c r="C91" s="1473"/>
      <c r="D91" s="1473"/>
      <c r="E91" s="1473"/>
      <c r="F91" s="1473"/>
      <c r="G91" s="1474"/>
      <c r="H91" s="225"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205</v>
      </c>
      <c r="E92" s="1476"/>
      <c r="F92" s="1476"/>
      <c r="G92" s="1476"/>
      <c r="H92" s="1477"/>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2">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76" t="s">
        <v>199</v>
      </c>
      <c r="E95" s="1577"/>
      <c r="F95" s="1578"/>
      <c r="G95" s="1579" t="s">
        <v>199</v>
      </c>
      <c r="H95" s="1580"/>
      <c r="I95" s="465"/>
      <c r="J95" s="446" t="str">
        <f t="shared" si="2"/>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76" t="s">
        <v>199</v>
      </c>
      <c r="E96" s="1577"/>
      <c r="F96" s="1578"/>
      <c r="G96" s="1579" t="s">
        <v>199</v>
      </c>
      <c r="H96" s="1580"/>
      <c r="I96" s="465"/>
      <c r="J96" s="446" t="str">
        <f t="shared" si="2"/>
        <v>Community health worker</v>
      </c>
      <c r="K96" s="397"/>
      <c r="L96" s="396"/>
      <c r="M96" s="426"/>
      <c r="N96" s="396"/>
      <c r="O96" s="397"/>
      <c r="P96" s="397"/>
      <c r="Q96" s="396"/>
      <c r="R96" s="396"/>
      <c r="S96" s="396"/>
      <c r="T96" s="463" t="str">
        <f t="shared" ref="T96:T102" si="3">D96</f>
        <v>Community health worker</v>
      </c>
      <c r="U96" s="464"/>
      <c r="V96" s="406"/>
      <c r="W96" s="407"/>
      <c r="X96" s="407"/>
      <c r="Y96" s="424"/>
      <c r="Z96" s="425"/>
      <c r="AA96" s="409"/>
    </row>
    <row r="97" spans="1:27" s="111" customFormat="1">
      <c r="A97" s="130"/>
      <c r="B97" s="95" t="s">
        <v>12</v>
      </c>
      <c r="C97" s="92" t="s">
        <v>189</v>
      </c>
      <c r="D97" s="1576" t="s">
        <v>205</v>
      </c>
      <c r="E97" s="1577"/>
      <c r="F97" s="1578"/>
      <c r="G97" s="1708" t="s">
        <v>203</v>
      </c>
      <c r="H97" s="1710"/>
      <c r="I97" s="465"/>
      <c r="J97" s="446" t="str">
        <f t="shared" si="2"/>
        <v>Doctor</v>
      </c>
      <c r="K97" s="397"/>
      <c r="L97" s="396"/>
      <c r="M97" s="426"/>
      <c r="N97" s="396"/>
      <c r="O97" s="397"/>
      <c r="P97" s="397"/>
      <c r="Q97" s="396"/>
      <c r="R97" s="396"/>
      <c r="S97" s="396"/>
      <c r="T97" s="463" t="str">
        <f t="shared" si="3"/>
        <v>Not applicable</v>
      </c>
      <c r="U97" s="464"/>
      <c r="V97" s="406"/>
      <c r="W97" s="407"/>
      <c r="X97" s="407"/>
      <c r="Y97" s="424"/>
      <c r="Z97" s="425"/>
      <c r="AA97" s="409"/>
    </row>
    <row r="98" spans="1:27" s="111" customFormat="1">
      <c r="A98" s="130"/>
      <c r="B98" s="94" t="s">
        <v>182</v>
      </c>
      <c r="C98" s="92" t="s">
        <v>190</v>
      </c>
      <c r="D98" s="1576" t="s">
        <v>202</v>
      </c>
      <c r="E98" s="1577"/>
      <c r="F98" s="1578"/>
      <c r="G98" s="1708" t="s">
        <v>203</v>
      </c>
      <c r="H98" s="1710"/>
      <c r="I98" s="465"/>
      <c r="J98" s="446" t="str">
        <f t="shared" si="2"/>
        <v>Doctor</v>
      </c>
      <c r="K98" s="397"/>
      <c r="L98" s="396"/>
      <c r="M98" s="426"/>
      <c r="N98" s="396"/>
      <c r="O98" s="397"/>
      <c r="P98" s="397"/>
      <c r="Q98" s="396"/>
      <c r="R98" s="396"/>
      <c r="S98" s="396"/>
      <c r="T98" s="463" t="str">
        <f t="shared" si="3"/>
        <v>Nurse</v>
      </c>
      <c r="U98" s="464"/>
      <c r="V98" s="406"/>
      <c r="W98" s="407"/>
      <c r="X98" s="407"/>
      <c r="Y98" s="424"/>
      <c r="Z98" s="425"/>
      <c r="AA98" s="409"/>
    </row>
    <row r="99" spans="1:27" s="111" customFormat="1">
      <c r="A99" s="130"/>
      <c r="B99" s="95" t="s">
        <v>183</v>
      </c>
      <c r="C99" s="92" t="s">
        <v>191</v>
      </c>
      <c r="D99" s="1576" t="s">
        <v>199</v>
      </c>
      <c r="E99" s="1577"/>
      <c r="F99" s="1578"/>
      <c r="G99" s="1579" t="s">
        <v>199</v>
      </c>
      <c r="H99" s="1580"/>
      <c r="I99" s="465"/>
      <c r="J99" s="446" t="str">
        <f t="shared" si="2"/>
        <v>Community health worker</v>
      </c>
      <c r="K99" s="397"/>
      <c r="L99" s="396"/>
      <c r="M99" s="426"/>
      <c r="N99" s="396"/>
      <c r="O99" s="397"/>
      <c r="P99" s="397"/>
      <c r="Q99" s="396"/>
      <c r="R99" s="396"/>
      <c r="S99" s="396"/>
      <c r="T99" s="463" t="str">
        <f t="shared" si="3"/>
        <v>Community health worker</v>
      </c>
      <c r="U99" s="464"/>
      <c r="V99" s="406"/>
      <c r="W99" s="407"/>
      <c r="X99" s="407"/>
      <c r="Y99" s="424"/>
      <c r="Z99" s="425"/>
      <c r="AA99" s="409"/>
    </row>
    <row r="100" spans="1:27" s="111" customFormat="1">
      <c r="A100" s="130"/>
      <c r="B100" s="95" t="s">
        <v>184</v>
      </c>
      <c r="C100" s="92" t="s">
        <v>192</v>
      </c>
      <c r="D100" s="1576" t="s">
        <v>205</v>
      </c>
      <c r="E100" s="1577"/>
      <c r="F100" s="1578"/>
      <c r="G100" s="1579" t="s">
        <v>203</v>
      </c>
      <c r="H100" s="1580"/>
      <c r="I100" s="465"/>
      <c r="J100" s="446" t="str">
        <f t="shared" si="2"/>
        <v>Doctor</v>
      </c>
      <c r="K100" s="397"/>
      <c r="L100" s="396"/>
      <c r="M100" s="426"/>
      <c r="N100" s="396"/>
      <c r="O100" s="397"/>
      <c r="P100" s="397"/>
      <c r="Q100" s="396"/>
      <c r="R100" s="396"/>
      <c r="S100" s="396"/>
      <c r="T100" s="463" t="str">
        <f t="shared" si="3"/>
        <v>Not applicable</v>
      </c>
      <c r="U100" s="464"/>
      <c r="V100" s="406"/>
      <c r="W100" s="407"/>
      <c r="X100" s="407"/>
      <c r="Y100" s="424"/>
      <c r="Z100" s="425"/>
      <c r="AA100" s="409"/>
    </row>
    <row r="101" spans="1:27" s="111" customFormat="1">
      <c r="A101" s="130"/>
      <c r="B101" s="95" t="s">
        <v>185</v>
      </c>
      <c r="C101" s="92" t="s">
        <v>193</v>
      </c>
      <c r="D101" s="1713" t="s">
        <v>203</v>
      </c>
      <c r="E101" s="1714"/>
      <c r="F101" s="1715"/>
      <c r="G101" s="1708" t="s">
        <v>203</v>
      </c>
      <c r="H101" s="1710"/>
      <c r="I101" s="465"/>
      <c r="J101" s="446" t="str">
        <f t="shared" si="2"/>
        <v>Doctor</v>
      </c>
      <c r="K101" s="397"/>
      <c r="L101" s="396"/>
      <c r="M101" s="426"/>
      <c r="N101" s="396"/>
      <c r="O101" s="397"/>
      <c r="P101" s="397"/>
      <c r="Q101" s="396"/>
      <c r="R101" s="396"/>
      <c r="S101" s="396"/>
      <c r="T101" s="463" t="str">
        <f t="shared" si="3"/>
        <v>Doctor</v>
      </c>
      <c r="U101" s="464"/>
      <c r="V101" s="406"/>
      <c r="W101" s="407"/>
      <c r="X101" s="407"/>
      <c r="Y101" s="424"/>
      <c r="Z101" s="425"/>
      <c r="AA101" s="409"/>
    </row>
    <row r="102" spans="1:27" s="111" customFormat="1" ht="15.75" thickBot="1">
      <c r="A102" s="130"/>
      <c r="B102" s="96" t="s">
        <v>186</v>
      </c>
      <c r="C102" s="93" t="s">
        <v>194</v>
      </c>
      <c r="D102" s="1586" t="s">
        <v>205</v>
      </c>
      <c r="E102" s="1587"/>
      <c r="F102" s="1588"/>
      <c r="G102" s="1589" t="s">
        <v>66</v>
      </c>
      <c r="H102" s="1590"/>
      <c r="I102" s="465"/>
      <c r="J102" s="446" t="str">
        <f t="shared" si="2"/>
        <v>Don't know</v>
      </c>
      <c r="K102" s="397"/>
      <c r="L102" s="396"/>
      <c r="M102" s="426"/>
      <c r="N102" s="396"/>
      <c r="O102" s="397"/>
      <c r="P102" s="397"/>
      <c r="Q102" s="396"/>
      <c r="R102" s="396"/>
      <c r="S102" s="396"/>
      <c r="T102" s="463" t="str">
        <f t="shared" si="3"/>
        <v>Not applicable</v>
      </c>
      <c r="U102" s="464"/>
      <c r="V102" s="406"/>
      <c r="W102" s="407"/>
      <c r="X102" s="407"/>
      <c r="Y102" s="424"/>
      <c r="Z102" s="425"/>
      <c r="AA102" s="409"/>
    </row>
    <row r="103" spans="1:27" s="111" customFormat="1" ht="75">
      <c r="A103" s="1500" t="s">
        <v>206</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4">G116</f>
        <v>Yes</v>
      </c>
      <c r="K116" s="397"/>
      <c r="L116" s="397"/>
      <c r="M116" s="396"/>
      <c r="N116" s="396"/>
      <c r="O116" s="397"/>
      <c r="P116" s="396"/>
      <c r="Q116" s="474"/>
      <c r="R116" s="396"/>
      <c r="S116" s="412"/>
      <c r="T116" s="413"/>
      <c r="U116" s="413"/>
      <c r="V116" s="413"/>
      <c r="W116" s="414"/>
      <c r="X116" s="414"/>
      <c r="Y116" s="440" t="str">
        <f t="shared" ref="Y116:Y125" si="5">B116</f>
        <v>a. Combined oral contraceptives</v>
      </c>
      <c r="Z116" s="475"/>
      <c r="AA116" s="409"/>
    </row>
    <row r="117" spans="1:27" s="132" customFormat="1" ht="15.75">
      <c r="A117" s="217"/>
      <c r="B117" s="1473" t="s">
        <v>109</v>
      </c>
      <c r="C117" s="1473"/>
      <c r="D117" s="1473"/>
      <c r="E117" s="1473"/>
      <c r="F117" s="1474"/>
      <c r="G117" s="1576" t="s">
        <v>62</v>
      </c>
      <c r="H117" s="1643"/>
      <c r="I117" s="421"/>
      <c r="J117" s="446" t="str">
        <f t="shared" si="4"/>
        <v>No</v>
      </c>
      <c r="K117" s="397"/>
      <c r="L117" s="397"/>
      <c r="M117" s="396"/>
      <c r="N117" s="396"/>
      <c r="O117" s="397"/>
      <c r="P117" s="396"/>
      <c r="Q117" s="474"/>
      <c r="R117" s="396"/>
      <c r="S117" s="412"/>
      <c r="T117" s="413"/>
      <c r="U117" s="413"/>
      <c r="V117" s="413"/>
      <c r="W117" s="414"/>
      <c r="X117" s="414"/>
      <c r="Y117" s="440" t="str">
        <f t="shared" si="5"/>
        <v>b. Progestin-only pills</v>
      </c>
      <c r="Z117" s="475"/>
      <c r="AA117" s="409"/>
    </row>
    <row r="118" spans="1:27" s="132" customFormat="1" ht="15.75">
      <c r="A118" s="217"/>
      <c r="B118" s="1473" t="s">
        <v>170</v>
      </c>
      <c r="C118" s="1473"/>
      <c r="D118" s="1473"/>
      <c r="E118" s="1473"/>
      <c r="F118" s="1474"/>
      <c r="G118" s="1576" t="s">
        <v>61</v>
      </c>
      <c r="H118" s="1643"/>
      <c r="I118" s="421"/>
      <c r="J118" s="446" t="str">
        <f t="shared" si="4"/>
        <v>Yes</v>
      </c>
      <c r="K118" s="397"/>
      <c r="L118" s="397"/>
      <c r="M118" s="396"/>
      <c r="N118" s="396"/>
      <c r="O118" s="397"/>
      <c r="P118" s="396"/>
      <c r="Q118" s="474"/>
      <c r="R118" s="396"/>
      <c r="S118" s="412"/>
      <c r="T118" s="413"/>
      <c r="U118" s="413"/>
      <c r="V118" s="413"/>
      <c r="W118" s="414"/>
      <c r="X118" s="414"/>
      <c r="Y118" s="440" t="str">
        <f t="shared" si="5"/>
        <v>c. Injectables</v>
      </c>
      <c r="Z118" s="475"/>
      <c r="AA118" s="409"/>
    </row>
    <row r="119" spans="1:27" s="132" customFormat="1" ht="15.75">
      <c r="A119" s="217"/>
      <c r="B119" s="1473" t="s">
        <v>171</v>
      </c>
      <c r="C119" s="1473"/>
      <c r="D119" s="1473"/>
      <c r="E119" s="1473"/>
      <c r="F119" s="1474"/>
      <c r="G119" s="1576" t="s">
        <v>61</v>
      </c>
      <c r="H119" s="1643"/>
      <c r="I119" s="421"/>
      <c r="J119" s="446" t="str">
        <f t="shared" si="4"/>
        <v>Yes</v>
      </c>
      <c r="K119" s="397"/>
      <c r="L119" s="397"/>
      <c r="M119" s="396"/>
      <c r="N119" s="396"/>
      <c r="O119" s="397"/>
      <c r="P119" s="396"/>
      <c r="Q119" s="474"/>
      <c r="R119" s="396"/>
      <c r="S119" s="412"/>
      <c r="T119" s="413"/>
      <c r="U119" s="413"/>
      <c r="V119" s="413"/>
      <c r="W119" s="414"/>
      <c r="X119" s="414"/>
      <c r="Y119" s="440" t="str">
        <f t="shared" si="5"/>
        <v>d. Implants</v>
      </c>
      <c r="Z119" s="475"/>
      <c r="AA119" s="409"/>
    </row>
    <row r="120" spans="1:27" s="132" customFormat="1" ht="15.75">
      <c r="A120" s="217"/>
      <c r="B120" s="1473" t="s">
        <v>29</v>
      </c>
      <c r="C120" s="1473"/>
      <c r="D120" s="1473"/>
      <c r="E120" s="1473"/>
      <c r="F120" s="1474"/>
      <c r="G120" s="1576" t="s">
        <v>61</v>
      </c>
      <c r="H120" s="1643"/>
      <c r="I120" s="421"/>
      <c r="J120" s="446" t="str">
        <f t="shared" si="4"/>
        <v>Yes</v>
      </c>
      <c r="K120" s="397"/>
      <c r="L120" s="397"/>
      <c r="M120" s="396"/>
      <c r="N120" s="396"/>
      <c r="O120" s="397"/>
      <c r="P120" s="396"/>
      <c r="Q120" s="474"/>
      <c r="R120" s="396"/>
      <c r="S120" s="412"/>
      <c r="T120" s="413"/>
      <c r="U120" s="413"/>
      <c r="V120" s="413"/>
      <c r="W120" s="414"/>
      <c r="X120" s="414"/>
      <c r="Y120" s="440" t="str">
        <f t="shared" si="5"/>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4"/>
        <v>Yes</v>
      </c>
      <c r="K121" s="397"/>
      <c r="L121" s="397"/>
      <c r="M121" s="396"/>
      <c r="N121" s="396"/>
      <c r="O121" s="397"/>
      <c r="P121" s="396"/>
      <c r="Q121" s="474"/>
      <c r="R121" s="396"/>
      <c r="S121" s="412"/>
      <c r="T121" s="413"/>
      <c r="U121" s="413"/>
      <c r="V121" s="413"/>
      <c r="W121" s="414"/>
      <c r="X121" s="414"/>
      <c r="Y121" s="440" t="str">
        <f t="shared" si="5"/>
        <v>f. Male condoms</v>
      </c>
      <c r="Z121" s="475"/>
      <c r="AA121" s="409"/>
    </row>
    <row r="122" spans="1:27" s="132" customFormat="1" ht="15.75">
      <c r="A122" s="217"/>
      <c r="B122" s="1473" t="s">
        <v>19</v>
      </c>
      <c r="C122" s="1473"/>
      <c r="D122" s="1473"/>
      <c r="E122" s="1473"/>
      <c r="F122" s="1474"/>
      <c r="G122" s="1576" t="s">
        <v>62</v>
      </c>
      <c r="H122" s="1643"/>
      <c r="I122" s="421"/>
      <c r="J122" s="446" t="str">
        <f t="shared" si="4"/>
        <v>No</v>
      </c>
      <c r="K122" s="397"/>
      <c r="L122" s="397"/>
      <c r="M122" s="396"/>
      <c r="N122" s="396"/>
      <c r="O122" s="397"/>
      <c r="P122" s="396"/>
      <c r="Q122" s="474"/>
      <c r="R122" s="396"/>
      <c r="S122" s="412"/>
      <c r="T122" s="413"/>
      <c r="U122" s="413"/>
      <c r="V122" s="413"/>
      <c r="W122" s="414"/>
      <c r="X122" s="414"/>
      <c r="Y122" s="440" t="str">
        <f t="shared" si="5"/>
        <v>g. Female condoms</v>
      </c>
      <c r="Z122" s="475"/>
      <c r="AA122" s="409"/>
    </row>
    <row r="123" spans="1:27" s="132" customFormat="1" ht="15.75">
      <c r="A123" s="217"/>
      <c r="B123" s="1473" t="s">
        <v>110</v>
      </c>
      <c r="C123" s="1473"/>
      <c r="D123" s="1473"/>
      <c r="E123" s="1473"/>
      <c r="F123" s="1474"/>
      <c r="G123" s="1576" t="s">
        <v>62</v>
      </c>
      <c r="H123" s="1643"/>
      <c r="I123" s="421"/>
      <c r="J123" s="446" t="str">
        <f t="shared" si="4"/>
        <v>No</v>
      </c>
      <c r="K123" s="397"/>
      <c r="L123" s="397"/>
      <c r="M123" s="396"/>
      <c r="N123" s="396"/>
      <c r="O123" s="397"/>
      <c r="P123" s="396"/>
      <c r="Q123" s="474"/>
      <c r="R123" s="396"/>
      <c r="S123" s="412"/>
      <c r="T123" s="413"/>
      <c r="U123" s="413"/>
      <c r="V123" s="413"/>
      <c r="W123" s="414"/>
      <c r="X123" s="414"/>
      <c r="Y123" s="440" t="str">
        <f t="shared" si="5"/>
        <v>h. Emergency contraceptive pills</v>
      </c>
      <c r="Z123" s="475"/>
      <c r="AA123" s="409"/>
    </row>
    <row r="124" spans="1:27" s="132" customFormat="1" ht="15.75">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66</v>
      </c>
      <c r="H125" s="1643"/>
      <c r="I125" s="421"/>
      <c r="J125" s="446" t="str">
        <f t="shared" si="4"/>
        <v>Don't know</v>
      </c>
      <c r="K125" s="397"/>
      <c r="L125" s="397"/>
      <c r="M125" s="396"/>
      <c r="N125" s="396"/>
      <c r="O125" s="397"/>
      <c r="P125" s="396"/>
      <c r="Q125" s="474"/>
      <c r="R125" s="396"/>
      <c r="S125" s="412"/>
      <c r="T125" s="413"/>
      <c r="U125" s="413"/>
      <c r="V125" s="413"/>
      <c r="W125" s="414"/>
      <c r="X125" s="414"/>
      <c r="Y125" s="440" t="str">
        <f t="shared" si="5"/>
        <v>j. Any other contraceptive(s)?</v>
      </c>
      <c r="Z125" s="475"/>
      <c r="AA125" s="409"/>
    </row>
    <row r="126" spans="1:27" s="132" customFormat="1" ht="15.75">
      <c r="A126" s="217"/>
      <c r="B126" s="1123"/>
      <c r="C126" s="1134" t="s">
        <v>112</v>
      </c>
      <c r="D126" s="1134"/>
      <c r="E126" s="1134"/>
      <c r="F126" s="1141"/>
      <c r="G126" s="1602" t="s">
        <v>66</v>
      </c>
      <c r="H126" s="1604"/>
      <c r="I126" s="421"/>
      <c r="J126" s="446" t="str">
        <f t="shared" si="4"/>
        <v>Don't know</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2011</v>
      </c>
      <c r="H127" s="1604"/>
      <c r="I127" s="421"/>
      <c r="J127" s="446">
        <f t="shared" si="4"/>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1727</v>
      </c>
      <c r="E128" s="1659"/>
      <c r="F128" s="1659"/>
      <c r="G128" s="1659"/>
      <c r="H128" s="1660"/>
      <c r="I128" s="421"/>
      <c r="J128" s="473"/>
      <c r="K128" s="397" t="str">
        <f>A128</f>
        <v xml:space="preserve">D11. Name of the list(s)
</v>
      </c>
      <c r="L128" s="397"/>
      <c r="M128" s="396"/>
      <c r="N128" s="396"/>
      <c r="O128" s="397" t="str">
        <f>D128</f>
        <v>Official Essential Medicatines List (10a Version)</v>
      </c>
      <c r="P128" s="396"/>
      <c r="Q128" s="474"/>
      <c r="R128" s="396"/>
      <c r="S128" s="412"/>
      <c r="T128" s="413"/>
      <c r="U128" s="413"/>
      <c r="V128" s="413"/>
      <c r="W128" s="414"/>
      <c r="X128" s="414"/>
      <c r="Y128" s="474"/>
      <c r="Z128" s="475"/>
      <c r="AA128" s="409"/>
    </row>
    <row r="129" spans="1:27" s="132" customFormat="1" ht="30">
      <c r="A129" s="1493" t="s">
        <v>472</v>
      </c>
      <c r="B129" s="1473"/>
      <c r="C129" s="1474"/>
      <c r="D129" s="1658" t="s">
        <v>1728</v>
      </c>
      <c r="E129" s="1659"/>
      <c r="F129" s="1659"/>
      <c r="G129" s="1659"/>
      <c r="H129" s="1660"/>
      <c r="I129" s="421"/>
      <c r="J129" s="473"/>
      <c r="K129" s="397" t="str">
        <f>A129</f>
        <v xml:space="preserve">D12. Notes about the list(s)
</v>
      </c>
      <c r="L129" s="397"/>
      <c r="M129" s="396"/>
      <c r="N129" s="396"/>
      <c r="O129" s="397" t="str">
        <f>D129</f>
        <v>Official list has been updated during the last three years</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205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205</v>
      </c>
      <c r="H132" s="1542"/>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205</v>
      </c>
      <c r="H133" s="1542"/>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205</v>
      </c>
      <c r="H134" s="1542"/>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205</v>
      </c>
      <c r="H135" s="1542"/>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1787</v>
      </c>
      <c r="E136" s="1554"/>
      <c r="F136" s="1554"/>
      <c r="G136" s="1554"/>
      <c r="H136" s="1555"/>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137"/>
      <c r="B138" s="1470" t="s">
        <v>324</v>
      </c>
      <c r="C138" s="1471"/>
      <c r="D138" s="1471"/>
      <c r="E138" s="1471"/>
      <c r="F138" s="1471"/>
      <c r="G138" s="1472"/>
      <c r="H138" s="1620" t="s">
        <v>61</v>
      </c>
      <c r="I138" s="1621"/>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3" t="s">
        <v>764</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977"/>
      <c r="B140" s="1473" t="s">
        <v>108</v>
      </c>
      <c r="C140" s="1473"/>
      <c r="D140" s="1473"/>
      <c r="E140" s="1473"/>
      <c r="F140" s="1474"/>
      <c r="G140" s="1540" t="s">
        <v>61</v>
      </c>
      <c r="H140" s="1542"/>
      <c r="I140" s="419"/>
      <c r="J140" s="446" t="str">
        <f t="shared" ref="J140:J148" si="6">G140</f>
        <v>Yes</v>
      </c>
      <c r="K140" s="397"/>
      <c r="L140" s="396"/>
      <c r="M140" s="396"/>
      <c r="N140" s="396"/>
      <c r="O140" s="397"/>
      <c r="P140" s="396"/>
      <c r="Q140" s="396"/>
      <c r="R140" s="396"/>
      <c r="S140" s="396"/>
      <c r="T140" s="406"/>
      <c r="U140" s="406"/>
      <c r="V140" s="406"/>
      <c r="W140" s="407"/>
      <c r="X140" s="407"/>
      <c r="Y140" s="440" t="str">
        <f t="shared" ref="Y140:Y148" si="7">B140</f>
        <v>a. Combined oral contraceptives</v>
      </c>
      <c r="Z140" s="425"/>
      <c r="AA140" s="409"/>
    </row>
    <row r="141" spans="1:27" s="111" customFormat="1">
      <c r="A141" s="982"/>
      <c r="B141" s="1473" t="s">
        <v>109</v>
      </c>
      <c r="C141" s="1473"/>
      <c r="D141" s="1473"/>
      <c r="E141" s="1473"/>
      <c r="F141" s="1474"/>
      <c r="G141" s="1540" t="s">
        <v>205</v>
      </c>
      <c r="H141" s="1542"/>
      <c r="I141" s="419"/>
      <c r="J141" s="446" t="str">
        <f t="shared" si="6"/>
        <v>Not applicable</v>
      </c>
      <c r="K141" s="397"/>
      <c r="L141" s="396"/>
      <c r="M141" s="396"/>
      <c r="N141" s="396"/>
      <c r="O141" s="396"/>
      <c r="P141" s="396"/>
      <c r="Q141" s="396"/>
      <c r="R141" s="396"/>
      <c r="S141" s="396"/>
      <c r="T141" s="406"/>
      <c r="U141" s="406"/>
      <c r="V141" s="406"/>
      <c r="W141" s="407"/>
      <c r="X141" s="407"/>
      <c r="Y141" s="440" t="str">
        <f t="shared" si="7"/>
        <v>b. Progestin-only pills</v>
      </c>
      <c r="Z141" s="425"/>
      <c r="AA141" s="409"/>
    </row>
    <row r="142" spans="1:27" s="111" customFormat="1">
      <c r="A142" s="977"/>
      <c r="B142" s="1473" t="s">
        <v>170</v>
      </c>
      <c r="C142" s="1473"/>
      <c r="D142" s="1473"/>
      <c r="E142" s="1473"/>
      <c r="F142" s="1474"/>
      <c r="G142" s="1540" t="s">
        <v>61</v>
      </c>
      <c r="H142" s="1542"/>
      <c r="I142" s="419"/>
      <c r="J142" s="446" t="str">
        <f t="shared" si="6"/>
        <v>Yes</v>
      </c>
      <c r="K142" s="397"/>
      <c r="L142" s="396"/>
      <c r="M142" s="396"/>
      <c r="N142" s="396"/>
      <c r="O142" s="396"/>
      <c r="P142" s="396"/>
      <c r="Q142" s="396"/>
      <c r="R142" s="396"/>
      <c r="S142" s="396"/>
      <c r="T142" s="406"/>
      <c r="U142" s="406"/>
      <c r="V142" s="406"/>
      <c r="W142" s="407"/>
      <c r="X142" s="407"/>
      <c r="Y142" s="440" t="str">
        <f t="shared" si="7"/>
        <v>c. Injectables</v>
      </c>
      <c r="Z142" s="425"/>
      <c r="AA142" s="409"/>
    </row>
    <row r="143" spans="1:27" s="111" customFormat="1">
      <c r="A143" s="977"/>
      <c r="B143" s="1473" t="s">
        <v>171</v>
      </c>
      <c r="C143" s="1473"/>
      <c r="D143" s="1473"/>
      <c r="E143" s="1473"/>
      <c r="F143" s="1474"/>
      <c r="G143" s="1540" t="s">
        <v>205</v>
      </c>
      <c r="H143" s="1542"/>
      <c r="I143" s="419"/>
      <c r="J143" s="446" t="str">
        <f t="shared" si="6"/>
        <v>Not applicable</v>
      </c>
      <c r="K143" s="397"/>
      <c r="L143" s="396"/>
      <c r="M143" s="396"/>
      <c r="N143" s="396"/>
      <c r="O143" s="396"/>
      <c r="P143" s="396"/>
      <c r="Q143" s="396"/>
      <c r="R143" s="396"/>
      <c r="S143" s="396"/>
      <c r="T143" s="406"/>
      <c r="U143" s="406"/>
      <c r="V143" s="406"/>
      <c r="W143" s="407"/>
      <c r="X143" s="407"/>
      <c r="Y143" s="440" t="str">
        <f t="shared" si="7"/>
        <v>d. Implants</v>
      </c>
      <c r="Z143" s="425"/>
      <c r="AA143" s="409"/>
    </row>
    <row r="144" spans="1:27" s="111" customFormat="1">
      <c r="A144" s="977"/>
      <c r="B144" s="1473" t="s">
        <v>29</v>
      </c>
      <c r="C144" s="1473"/>
      <c r="D144" s="1473"/>
      <c r="E144" s="1473"/>
      <c r="F144" s="1474"/>
      <c r="G144" s="1540" t="s">
        <v>62</v>
      </c>
      <c r="H144" s="1542"/>
      <c r="I144" s="419"/>
      <c r="J144" s="446" t="str">
        <f t="shared" si="6"/>
        <v>No</v>
      </c>
      <c r="K144" s="397"/>
      <c r="L144" s="396"/>
      <c r="M144" s="396"/>
      <c r="N144" s="396"/>
      <c r="O144" s="396"/>
      <c r="P144" s="396"/>
      <c r="Q144" s="396"/>
      <c r="R144" s="396"/>
      <c r="S144" s="396"/>
      <c r="T144" s="406"/>
      <c r="U144" s="406"/>
      <c r="V144" s="406"/>
      <c r="W144" s="407"/>
      <c r="X144" s="407"/>
      <c r="Y144" s="440" t="str">
        <f t="shared" si="7"/>
        <v>e. Intrauterine devices (IUDs)</v>
      </c>
      <c r="Z144" s="425"/>
      <c r="AA144" s="409"/>
    </row>
    <row r="145" spans="1:27" s="111" customFormat="1">
      <c r="A145" s="977"/>
      <c r="B145" s="1473" t="s">
        <v>18</v>
      </c>
      <c r="C145" s="1473"/>
      <c r="D145" s="1473"/>
      <c r="E145" s="1473"/>
      <c r="F145" s="1474"/>
      <c r="G145" s="1540" t="s">
        <v>62</v>
      </c>
      <c r="H145" s="1542"/>
      <c r="I145" s="419"/>
      <c r="J145" s="446" t="str">
        <f t="shared" si="6"/>
        <v>No</v>
      </c>
      <c r="K145" s="397"/>
      <c r="L145" s="396"/>
      <c r="M145" s="396"/>
      <c r="N145" s="396"/>
      <c r="O145" s="396"/>
      <c r="P145" s="396"/>
      <c r="Q145" s="396"/>
      <c r="R145" s="396"/>
      <c r="S145" s="396"/>
      <c r="T145" s="406"/>
      <c r="U145" s="406"/>
      <c r="V145" s="406"/>
      <c r="W145" s="407"/>
      <c r="X145" s="407"/>
      <c r="Y145" s="440" t="str">
        <f t="shared" si="7"/>
        <v>f. Male condoms</v>
      </c>
      <c r="Z145" s="425"/>
      <c r="AA145" s="409"/>
    </row>
    <row r="146" spans="1:27" s="111" customFormat="1">
      <c r="A146" s="977"/>
      <c r="B146" s="1473" t="s">
        <v>19</v>
      </c>
      <c r="C146" s="1473"/>
      <c r="D146" s="1473"/>
      <c r="E146" s="1473"/>
      <c r="F146" s="1474"/>
      <c r="G146" s="1540" t="s">
        <v>205</v>
      </c>
      <c r="H146" s="1542"/>
      <c r="I146" s="419"/>
      <c r="J146" s="446" t="str">
        <f t="shared" si="6"/>
        <v>Not applicable</v>
      </c>
      <c r="K146" s="397"/>
      <c r="L146" s="396"/>
      <c r="M146" s="396"/>
      <c r="N146" s="396"/>
      <c r="O146" s="396"/>
      <c r="P146" s="396"/>
      <c r="Q146" s="396"/>
      <c r="R146" s="396"/>
      <c r="S146" s="396"/>
      <c r="T146" s="406"/>
      <c r="U146" s="406"/>
      <c r="V146" s="406"/>
      <c r="W146" s="407"/>
      <c r="X146" s="407"/>
      <c r="Y146" s="440" t="str">
        <f t="shared" si="7"/>
        <v>g. Female condoms</v>
      </c>
      <c r="Z146" s="425"/>
      <c r="AA146" s="409"/>
    </row>
    <row r="147" spans="1:27" s="111" customFormat="1">
      <c r="A147" s="977"/>
      <c r="B147" s="1473" t="s">
        <v>110</v>
      </c>
      <c r="C147" s="1473"/>
      <c r="D147" s="1473"/>
      <c r="E147" s="1473"/>
      <c r="F147" s="1474"/>
      <c r="G147" s="1695" t="s">
        <v>205</v>
      </c>
      <c r="H147" s="1697"/>
      <c r="I147" s="419"/>
      <c r="J147" s="446" t="str">
        <f t="shared" si="6"/>
        <v>Not applicable</v>
      </c>
      <c r="K147" s="397"/>
      <c r="L147" s="396"/>
      <c r="M147" s="396"/>
      <c r="N147" s="396"/>
      <c r="O147" s="396"/>
      <c r="P147" s="396"/>
      <c r="Q147" s="396"/>
      <c r="R147" s="396"/>
      <c r="S147" s="396"/>
      <c r="T147" s="406"/>
      <c r="U147" s="406"/>
      <c r="V147" s="406"/>
      <c r="W147" s="407"/>
      <c r="X147" s="407"/>
      <c r="Y147" s="440" t="str">
        <f t="shared" si="7"/>
        <v>h. Emergency contraceptive pills</v>
      </c>
      <c r="Z147" s="425"/>
      <c r="AA147" s="409"/>
    </row>
    <row r="148" spans="1:27" s="111" customFormat="1">
      <c r="A148" s="977"/>
      <c r="B148" s="1473" t="s">
        <v>72</v>
      </c>
      <c r="C148" s="1473"/>
      <c r="D148" s="1473"/>
      <c r="E148" s="1473"/>
      <c r="F148" s="1474"/>
      <c r="G148" s="1540" t="s">
        <v>205</v>
      </c>
      <c r="H148" s="1542"/>
      <c r="I148" s="419"/>
      <c r="J148" s="446" t="str">
        <f t="shared" si="6"/>
        <v>Not applicable</v>
      </c>
      <c r="K148" s="397"/>
      <c r="L148" s="396"/>
      <c r="M148" s="396"/>
      <c r="N148" s="396"/>
      <c r="O148" s="396"/>
      <c r="P148" s="396"/>
      <c r="Q148" s="396"/>
      <c r="R148" s="396"/>
      <c r="S148" s="396"/>
      <c r="T148" s="406"/>
      <c r="U148" s="406"/>
      <c r="V148" s="406"/>
      <c r="W148" s="407"/>
      <c r="X148" s="407"/>
      <c r="Y148" s="440" t="str">
        <f t="shared" si="7"/>
        <v>i. CycleBeads</v>
      </c>
      <c r="Z148" s="425"/>
      <c r="AA148" s="409"/>
    </row>
    <row r="149" spans="1:27" s="111" customFormat="1" ht="30">
      <c r="A149" s="977"/>
      <c r="B149" s="1473" t="s">
        <v>174</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175</v>
      </c>
      <c r="C150" s="1473"/>
      <c r="D150" s="1473"/>
      <c r="E150" s="1473"/>
      <c r="F150" s="1484" t="s">
        <v>1729</v>
      </c>
      <c r="G150" s="1485"/>
      <c r="H150" s="1486"/>
      <c r="I150" s="419"/>
      <c r="J150" s="446"/>
      <c r="K150" s="397"/>
      <c r="L150" s="397"/>
      <c r="M150" s="396"/>
      <c r="N150" s="396"/>
      <c r="O150" s="396"/>
      <c r="P150" s="396"/>
      <c r="Q150" s="397" t="str">
        <f>F150</f>
        <v>Logistics management information system (SIAL) and physical inventory</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981"/>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977"/>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716" t="s">
        <v>1730</v>
      </c>
      <c r="E154" s="1717"/>
      <c r="F154" s="1717"/>
      <c r="G154" s="1717"/>
      <c r="H154" s="1718"/>
      <c r="I154" s="419"/>
      <c r="J154" s="446"/>
      <c r="K154" s="397" t="str">
        <f>A154</f>
        <v xml:space="preserve">F. Please note any overall comments about challenges and/or successes with contraceptive security in your country.
</v>
      </c>
      <c r="L154" s="396"/>
      <c r="M154" s="396"/>
      <c r="N154" s="396"/>
      <c r="O154" s="397" t="str">
        <f>D154</f>
        <v>Improve hormonal methods financing, Strengthen provision of long acting reversible methods, such as DIU</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54:C154"/>
    <mergeCell ref="D154:H154"/>
    <mergeCell ref="A155:H155"/>
    <mergeCell ref="A156:H156"/>
    <mergeCell ref="A157:H157"/>
    <mergeCell ref="B153:F153"/>
    <mergeCell ref="G153:H153"/>
    <mergeCell ref="B142:F142"/>
    <mergeCell ref="G142:H142"/>
    <mergeCell ref="B143:F143"/>
    <mergeCell ref="G143:H143"/>
    <mergeCell ref="B144:F144"/>
    <mergeCell ref="G144:H144"/>
    <mergeCell ref="B145:F145"/>
    <mergeCell ref="G145:H145"/>
    <mergeCell ref="B146:F146"/>
    <mergeCell ref="G146:H146"/>
    <mergeCell ref="B152:F152"/>
    <mergeCell ref="G152:H152"/>
    <mergeCell ref="B141:F141"/>
    <mergeCell ref="G141:H141"/>
    <mergeCell ref="B135:F135"/>
    <mergeCell ref="G135:H135"/>
    <mergeCell ref="B136:C136"/>
    <mergeCell ref="D136:H136"/>
    <mergeCell ref="B150:E150"/>
    <mergeCell ref="F150:H150"/>
    <mergeCell ref="A151:H151"/>
    <mergeCell ref="B147:F147"/>
    <mergeCell ref="G147:H147"/>
    <mergeCell ref="B148:F148"/>
    <mergeCell ref="G148:H148"/>
    <mergeCell ref="B149:E149"/>
    <mergeCell ref="F149:H149"/>
    <mergeCell ref="A129:C129"/>
    <mergeCell ref="D129:H129"/>
    <mergeCell ref="A137:G137"/>
    <mergeCell ref="A139:H139"/>
    <mergeCell ref="B140:F140"/>
    <mergeCell ref="G140:H140"/>
    <mergeCell ref="B133:F133"/>
    <mergeCell ref="G133:H133"/>
    <mergeCell ref="B134:F134"/>
    <mergeCell ref="G134:H134"/>
    <mergeCell ref="A130:H130"/>
    <mergeCell ref="B131:E131"/>
    <mergeCell ref="F131:H131"/>
    <mergeCell ref="B132:F132"/>
    <mergeCell ref="G132:H132"/>
    <mergeCell ref="B138:G138"/>
    <mergeCell ref="H138:I138"/>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9:H9"/>
    <mergeCell ref="A8:H8"/>
    <mergeCell ref="B18:C18"/>
    <mergeCell ref="F18:H18"/>
    <mergeCell ref="B19:C19"/>
    <mergeCell ref="F19:H19"/>
    <mergeCell ref="A1:H1"/>
    <mergeCell ref="A2:C2"/>
    <mergeCell ref="D2:E2"/>
    <mergeCell ref="D3:E3"/>
    <mergeCell ref="F3:H3"/>
    <mergeCell ref="A7:C7"/>
    <mergeCell ref="A10:H10"/>
    <mergeCell ref="A11:G11"/>
    <mergeCell ref="A12:G12"/>
  </mergeCells>
  <dataValidations count="9">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formula1>$W$1:$W$4</formula1>
    </dataValidation>
    <dataValidation type="list" allowBlank="1" showInputMessage="1" showErrorMessage="1" errorTitle="Choose from dropdown" error="Please choose from the dropdown list." prompt="Please select from the dropdown list." sqref="H12 D68 D15 H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1754</v>
      </c>
      <c r="B7" s="1655"/>
      <c r="C7" s="1655"/>
      <c r="D7" s="916"/>
      <c r="E7" s="916"/>
      <c r="F7" s="916"/>
      <c r="G7" s="917"/>
      <c r="H7" s="918"/>
      <c r="I7" s="906"/>
      <c r="J7" s="907"/>
      <c r="K7" s="908" t="str">
        <f>A7</f>
        <v>Country: Ethiopia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row>
    <row r="12" spans="1:134" s="111" customFormat="1" ht="45">
      <c r="A12" s="1470" t="s">
        <v>255</v>
      </c>
      <c r="B12" s="1471"/>
      <c r="C12" s="1471"/>
      <c r="D12" s="1471"/>
      <c r="E12" s="1471"/>
      <c r="F12" s="1471"/>
      <c r="G12" s="1472"/>
      <c r="H12" s="221"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DS12" s="112"/>
      <c r="DT12" s="112"/>
      <c r="DU12" s="112"/>
      <c r="DV12" s="112"/>
      <c r="DW12" s="112"/>
      <c r="DX12" s="112"/>
      <c r="DY12" s="112"/>
      <c r="DZ12" s="112"/>
      <c r="EA12" s="112"/>
      <c r="EB12" s="112"/>
      <c r="EC12" s="113"/>
      <c r="ED12" s="113"/>
    </row>
    <row r="13" spans="1:134" s="111" customFormat="1">
      <c r="A13" s="149"/>
      <c r="B13" s="1473" t="s">
        <v>13</v>
      </c>
      <c r="C13" s="1474"/>
      <c r="D13" s="1746" t="s">
        <v>429</v>
      </c>
      <c r="E13" s="1747"/>
      <c r="F13" s="1747"/>
      <c r="G13" s="1747"/>
      <c r="H13" s="1748"/>
      <c r="I13" s="419"/>
      <c r="J13" s="404"/>
      <c r="K13" s="397" t="str">
        <f>B13</f>
        <v>a. What is the name of the committee?</v>
      </c>
      <c r="L13" s="426" t="str">
        <f>D13</f>
        <v>Family Planning Technical Working Group (FPTWG)</v>
      </c>
      <c r="M13" s="396"/>
      <c r="N13" s="396"/>
      <c r="O13" s="398" t="str">
        <f>D13</f>
        <v>Family Planning Technical Working Group (FPTWG)</v>
      </c>
      <c r="P13" s="396"/>
      <c r="Q13" s="396"/>
      <c r="R13" s="396"/>
      <c r="S13" s="396"/>
      <c r="T13" s="406"/>
      <c r="U13" s="406"/>
      <c r="V13" s="406"/>
      <c r="W13" s="407"/>
      <c r="X13" s="407"/>
      <c r="Z13" s="425"/>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DS14" s="112"/>
      <c r="DT14" s="112"/>
      <c r="DU14" s="112"/>
      <c r="DV14" s="113"/>
      <c r="DW14" s="113"/>
      <c r="DX14" s="113"/>
      <c r="DY14" s="113"/>
      <c r="DZ14" s="113"/>
      <c r="EA14" s="113"/>
      <c r="EB14" s="113"/>
      <c r="EC14" s="113"/>
      <c r="ED14" s="113"/>
    </row>
    <row r="15" spans="1:134" s="111" customFormat="1" ht="45">
      <c r="A15" s="150"/>
      <c r="B15" s="1491" t="s">
        <v>14</v>
      </c>
      <c r="C15" s="1492"/>
      <c r="D15" s="584" t="s">
        <v>61</v>
      </c>
      <c r="E15" s="151" t="s">
        <v>55</v>
      </c>
      <c r="F15" s="1727" t="s">
        <v>430</v>
      </c>
      <c r="G15" s="1728"/>
      <c r="H15" s="1729"/>
      <c r="I15" s="419"/>
      <c r="J15" s="404"/>
      <c r="K15" s="397" t="str">
        <f t="shared" ref="K15:K23" si="0">B15</f>
        <v>a. Social marketing</v>
      </c>
      <c r="L15" s="396"/>
      <c r="M15" s="396"/>
      <c r="N15" s="396"/>
      <c r="O15" s="397"/>
      <c r="P15" s="396"/>
      <c r="Q15" s="397" t="str">
        <f t="shared" ref="Q15:Q23" si="1">F15</f>
        <v>DKT</v>
      </c>
      <c r="R15" s="396"/>
      <c r="S15" s="396"/>
      <c r="T15" s="406"/>
      <c r="U15" s="406"/>
      <c r="V15" s="406"/>
      <c r="W15" s="407"/>
      <c r="X15" s="407"/>
      <c r="Y15" s="424"/>
      <c r="Z15" s="425"/>
      <c r="DS15" s="112"/>
      <c r="DT15" s="112"/>
      <c r="DU15" s="112"/>
      <c r="DV15" s="112"/>
      <c r="DW15" s="112"/>
      <c r="DX15" s="112"/>
      <c r="DY15" s="112"/>
      <c r="DZ15" s="112"/>
      <c r="EA15" s="112"/>
      <c r="EB15" s="112"/>
      <c r="EC15" s="113"/>
      <c r="ED15" s="113"/>
    </row>
    <row r="16" spans="1:134" s="111" customFormat="1" ht="75">
      <c r="A16" s="152"/>
      <c r="B16" s="1473" t="s">
        <v>258</v>
      </c>
      <c r="C16" s="1474"/>
      <c r="D16" s="584" t="s">
        <v>61</v>
      </c>
      <c r="E16" s="153" t="s">
        <v>55</v>
      </c>
      <c r="F16" s="1727" t="s">
        <v>431</v>
      </c>
      <c r="G16" s="1728"/>
      <c r="H16" s="1729"/>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396"/>
      <c r="S16" s="396"/>
      <c r="T16" s="406"/>
      <c r="U16" s="406"/>
      <c r="V16" s="406"/>
      <c r="W16" s="407"/>
      <c r="X16" s="407"/>
      <c r="Y16" s="424"/>
      <c r="Z16" s="425"/>
      <c r="DS16" s="112"/>
      <c r="DT16" s="112"/>
      <c r="DU16" s="112"/>
      <c r="DV16" s="112"/>
      <c r="DW16" s="112"/>
      <c r="DX16" s="112"/>
      <c r="DY16" s="112"/>
      <c r="DZ16" s="112"/>
      <c r="EA16" s="112"/>
      <c r="EB16" s="112"/>
      <c r="EC16" s="113"/>
      <c r="ED16" s="113"/>
    </row>
    <row r="17" spans="1:134" s="111" customFormat="1" ht="45">
      <c r="A17" s="152"/>
      <c r="B17" s="1473" t="s">
        <v>259</v>
      </c>
      <c r="C17" s="1474"/>
      <c r="D17" s="584" t="s">
        <v>62</v>
      </c>
      <c r="E17" s="153" t="s">
        <v>55</v>
      </c>
      <c r="F17" s="1727"/>
      <c r="G17" s="1728"/>
      <c r="H17" s="172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DS17" s="112"/>
      <c r="DT17" s="112"/>
      <c r="DU17" s="112"/>
      <c r="DV17" s="112"/>
      <c r="DW17" s="112"/>
      <c r="DX17" s="112"/>
      <c r="DY17" s="112"/>
      <c r="DZ17" s="112"/>
      <c r="EA17" s="112"/>
      <c r="EB17" s="112"/>
      <c r="EC17" s="112"/>
      <c r="ED17" s="113"/>
    </row>
    <row r="18" spans="1:134" s="111" customFormat="1" ht="45">
      <c r="A18" s="152"/>
      <c r="B18" s="1473" t="s">
        <v>15</v>
      </c>
      <c r="C18" s="1474"/>
      <c r="D18" s="584" t="s">
        <v>61</v>
      </c>
      <c r="E18" s="153" t="s">
        <v>56</v>
      </c>
      <c r="F18" s="1727" t="s">
        <v>432</v>
      </c>
      <c r="G18" s="1728"/>
      <c r="H18" s="1729"/>
      <c r="I18" s="419"/>
      <c r="J18" s="404"/>
      <c r="K18" s="397" t="str">
        <f t="shared" si="0"/>
        <v>d. Donors</v>
      </c>
      <c r="L18" s="396"/>
      <c r="M18" s="396"/>
      <c r="N18" s="396"/>
      <c r="O18" s="397"/>
      <c r="P18" s="396"/>
      <c r="Q18" s="397" t="str">
        <f t="shared" si="1"/>
        <v>USAID, Packard Foundation</v>
      </c>
      <c r="R18" s="396"/>
      <c r="S18" s="396"/>
      <c r="T18" s="406"/>
      <c r="U18" s="406"/>
      <c r="V18" s="406"/>
      <c r="W18" s="407"/>
      <c r="X18" s="407"/>
      <c r="Y18" s="424"/>
      <c r="Z18" s="425"/>
      <c r="DS18" s="112"/>
      <c r="DT18" s="112"/>
      <c r="DU18" s="112"/>
      <c r="DV18" s="112"/>
      <c r="DW18" s="112"/>
      <c r="DX18" s="112"/>
      <c r="DY18" s="112"/>
      <c r="DZ18" s="112"/>
      <c r="EA18" s="112"/>
      <c r="EB18" s="112"/>
      <c r="EC18" s="112"/>
      <c r="ED18" s="113"/>
    </row>
    <row r="19" spans="1:134" s="111" customFormat="1" ht="45">
      <c r="A19" s="152"/>
      <c r="B19" s="1473" t="s">
        <v>16</v>
      </c>
      <c r="C19" s="1474"/>
      <c r="D19" s="584" t="s">
        <v>61</v>
      </c>
      <c r="E19" s="153" t="s">
        <v>57</v>
      </c>
      <c r="F19" s="1727" t="s">
        <v>433</v>
      </c>
      <c r="G19" s="1728"/>
      <c r="H19" s="1729"/>
      <c r="I19" s="419"/>
      <c r="J19" s="404"/>
      <c r="K19" s="397" t="str">
        <f t="shared" si="0"/>
        <v>e. UN agencies</v>
      </c>
      <c r="L19" s="396"/>
      <c r="M19" s="396"/>
      <c r="N19" s="396"/>
      <c r="O19" s="397"/>
      <c r="P19" s="396"/>
      <c r="Q19" s="397" t="str">
        <f t="shared" si="1"/>
        <v>UNFPA, WHO</v>
      </c>
      <c r="R19" s="396"/>
      <c r="S19" s="396"/>
      <c r="T19" s="406"/>
      <c r="U19" s="406"/>
      <c r="V19" s="406"/>
      <c r="W19" s="407"/>
      <c r="X19" s="407"/>
      <c r="Y19" s="424"/>
      <c r="Z19" s="425"/>
      <c r="DS19" s="112"/>
      <c r="DT19" s="112"/>
      <c r="DU19" s="112"/>
      <c r="DV19" s="113"/>
      <c r="DW19" s="113"/>
      <c r="DX19" s="113"/>
      <c r="DY19" s="113"/>
      <c r="DZ19" s="113"/>
      <c r="EA19" s="113"/>
      <c r="EB19" s="113"/>
      <c r="EC19" s="113"/>
      <c r="ED19" s="113"/>
    </row>
    <row r="20" spans="1:134" s="111" customFormat="1" ht="60">
      <c r="A20" s="152"/>
      <c r="B20" s="1473" t="s">
        <v>262</v>
      </c>
      <c r="C20" s="1474"/>
      <c r="D20" s="584" t="s">
        <v>61</v>
      </c>
      <c r="E20" s="153" t="s">
        <v>58</v>
      </c>
      <c r="F20" s="1727" t="s">
        <v>728</v>
      </c>
      <c r="G20" s="1728"/>
      <c r="H20" s="172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Maternal Newborn and Child Health (MNCH) Directorate Family Planning Unit, and the Pharmaceutical Logistics Management Unit of the Ministry (PLMU)</v>
      </c>
      <c r="R20" s="396"/>
      <c r="S20" s="396"/>
      <c r="T20" s="406"/>
      <c r="U20" s="406"/>
      <c r="V20" s="406"/>
      <c r="W20" s="407"/>
      <c r="X20" s="407"/>
      <c r="Y20" s="424"/>
      <c r="Z20" s="425"/>
      <c r="DS20" s="112"/>
      <c r="DT20" s="112"/>
      <c r="DU20" s="112"/>
      <c r="DV20" s="113"/>
      <c r="DW20" s="113"/>
      <c r="DX20" s="113"/>
      <c r="DY20" s="113"/>
      <c r="DZ20" s="113"/>
      <c r="EA20" s="113"/>
      <c r="ED20" s="113"/>
    </row>
    <row r="21" spans="1:134" s="111" customFormat="1">
      <c r="A21" s="152"/>
      <c r="B21" s="1491" t="s">
        <v>17</v>
      </c>
      <c r="C21" s="1491"/>
      <c r="D21" s="584" t="s">
        <v>62</v>
      </c>
      <c r="E21" s="153" t="s">
        <v>59</v>
      </c>
      <c r="F21" s="1727"/>
      <c r="G21" s="1728"/>
      <c r="H21" s="1729"/>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row>
    <row r="22" spans="1:134" s="111" customFormat="1" ht="30">
      <c r="A22" s="152"/>
      <c r="B22" s="1491" t="s">
        <v>39</v>
      </c>
      <c r="C22" s="1491"/>
      <c r="D22" s="584" t="s">
        <v>61</v>
      </c>
      <c r="E22" s="153" t="s">
        <v>59</v>
      </c>
      <c r="F22" s="1727" t="s">
        <v>434</v>
      </c>
      <c r="G22" s="1728"/>
      <c r="H22" s="1729"/>
      <c r="I22" s="419"/>
      <c r="J22" s="404"/>
      <c r="K22" s="397" t="str">
        <f t="shared" si="0"/>
        <v xml:space="preserve">h. Ministry of Finance or Ministry of Planning </v>
      </c>
      <c r="L22" s="396"/>
      <c r="M22" s="396"/>
      <c r="N22" s="396"/>
      <c r="O22" s="397"/>
      <c r="P22" s="396"/>
      <c r="Q22" s="397" t="str">
        <f t="shared" si="1"/>
        <v>Population Department of Ministry of Finance and Economic Development (MOFED)</v>
      </c>
      <c r="R22" s="396"/>
      <c r="S22" s="396"/>
      <c r="T22" s="406"/>
      <c r="U22" s="406"/>
      <c r="V22" s="406"/>
      <c r="W22" s="407"/>
      <c r="X22" s="407"/>
      <c r="Y22" s="424"/>
      <c r="Z22" s="425"/>
    </row>
    <row r="23" spans="1:134" s="114" customFormat="1">
      <c r="A23" s="152"/>
      <c r="B23" s="1491" t="s">
        <v>265</v>
      </c>
      <c r="C23" s="1491"/>
      <c r="D23" s="584" t="s">
        <v>61</v>
      </c>
      <c r="E23" s="153" t="s">
        <v>59</v>
      </c>
      <c r="F23" s="1727" t="s">
        <v>729</v>
      </c>
      <c r="G23" s="1728"/>
      <c r="H23" s="1729"/>
      <c r="I23" s="419"/>
      <c r="J23" s="404"/>
      <c r="K23" s="403" t="str">
        <f t="shared" si="0"/>
        <v>i. Other (for example: partners)</v>
      </c>
      <c r="L23" s="404"/>
      <c r="M23" s="404"/>
      <c r="N23" s="404"/>
      <c r="O23" s="403"/>
      <c r="P23" s="404"/>
      <c r="Q23" s="403" t="str">
        <f t="shared" si="1"/>
        <v>JHIPIEGO</v>
      </c>
      <c r="R23" s="404"/>
      <c r="S23" s="404"/>
      <c r="T23" s="404"/>
      <c r="U23" s="404"/>
      <c r="V23" s="404"/>
      <c r="W23" s="428"/>
      <c r="X23" s="428"/>
      <c r="Y23" s="429"/>
      <c r="Z23" s="429"/>
    </row>
    <row r="24" spans="1:134" s="111" customFormat="1">
      <c r="A24" s="1493" t="s">
        <v>266</v>
      </c>
      <c r="B24" s="1473"/>
      <c r="C24" s="1473"/>
      <c r="D24" s="1473"/>
      <c r="E24" s="1473"/>
      <c r="F24" s="1473"/>
      <c r="G24" s="1473"/>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row>
    <row r="25" spans="1:134" s="111" customFormat="1">
      <c r="A25" s="1494" t="s">
        <v>267</v>
      </c>
      <c r="B25" s="1495"/>
      <c r="C25" s="1495"/>
      <c r="D25" s="1491"/>
      <c r="E25" s="1491"/>
      <c r="F25" s="1491"/>
      <c r="G25" s="1496"/>
      <c r="H25" s="211"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row>
    <row r="26" spans="1:134" s="111" customFormat="1" ht="45.75" thickBot="1">
      <c r="A26" s="1497" t="s">
        <v>268</v>
      </c>
      <c r="B26" s="1498"/>
      <c r="C26" s="1499"/>
      <c r="D26" s="154" t="s">
        <v>61</v>
      </c>
      <c r="E26" s="155" t="s">
        <v>53</v>
      </c>
      <c r="F26" s="156" t="s">
        <v>730</v>
      </c>
      <c r="G26" s="157" t="s">
        <v>34</v>
      </c>
      <c r="H26" s="384" t="s">
        <v>731</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row>
    <row r="28" spans="1:134" s="111" customFormat="1">
      <c r="A28" s="1504" t="s">
        <v>116</v>
      </c>
      <c r="B28" s="1491"/>
      <c r="C28" s="1496"/>
      <c r="D28" s="1505" t="s">
        <v>97</v>
      </c>
      <c r="E28" s="1506"/>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row>
    <row r="29" spans="1:134" s="111" customFormat="1" ht="75">
      <c r="A29" s="1493" t="s">
        <v>732</v>
      </c>
      <c r="B29" s="1473"/>
      <c r="C29" s="1473"/>
      <c r="D29" s="1473"/>
      <c r="E29" s="1473"/>
      <c r="F29" s="1474"/>
      <c r="G29" s="1507">
        <v>31375876</v>
      </c>
      <c r="H29" s="1508"/>
      <c r="I29" s="438"/>
      <c r="J29" s="403">
        <f>G29</f>
        <v>31375876</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row>
    <row r="30" spans="1:134" s="111" customFormat="1" ht="73.5">
      <c r="A30" s="1493" t="s">
        <v>733</v>
      </c>
      <c r="B30" s="1473"/>
      <c r="C30" s="1473"/>
      <c r="D30" s="1473"/>
      <c r="E30" s="161" t="s">
        <v>720</v>
      </c>
      <c r="F30" s="162" t="s">
        <v>271</v>
      </c>
      <c r="G30" s="1509" t="s">
        <v>435</v>
      </c>
      <c r="H30" s="1510"/>
      <c r="I30" s="438"/>
      <c r="J30" s="403" t="str">
        <f>G30</f>
        <v xml:space="preserve">The FMOH and PFSA with the technical assistance from the USAID | DELIVER PROJECT </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row>
    <row r="31" spans="1:134" s="111" customFormat="1" ht="30">
      <c r="A31" s="1493" t="s">
        <v>272</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row>
    <row r="32" spans="1:134" s="111" customFormat="1" ht="90" customHeight="1">
      <c r="A32" s="1500" t="s">
        <v>734</v>
      </c>
      <c r="B32" s="1501"/>
      <c r="C32" s="1501"/>
      <c r="D32" s="1501"/>
      <c r="E32" s="1501"/>
      <c r="F32" s="1501"/>
      <c r="G32" s="1502"/>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2"/>
    </row>
    <row r="33" spans="1:27" s="111" customFormat="1" ht="15.75" customHeight="1">
      <c r="A33" s="1493" t="s">
        <v>273</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2"/>
    </row>
    <row r="34" spans="1:27" s="111" customFormat="1" ht="147">
      <c r="A34" s="164"/>
      <c r="B34" s="1501" t="s">
        <v>207</v>
      </c>
      <c r="C34" s="1501"/>
      <c r="D34" s="1502"/>
      <c r="E34" s="165"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2"/>
    </row>
    <row r="35" spans="1:27" s="111" customFormat="1" ht="135">
      <c r="A35" s="152"/>
      <c r="B35" s="1501" t="s">
        <v>208</v>
      </c>
      <c r="C35" s="1501"/>
      <c r="D35" s="1502"/>
      <c r="E35" s="168">
        <v>0</v>
      </c>
      <c r="F35" s="169"/>
      <c r="G35" s="170"/>
      <c r="H35" s="171" t="s">
        <v>735</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619"/>
    </row>
    <row r="36" spans="1:27" s="111" customFormat="1" ht="75">
      <c r="A36" s="152"/>
      <c r="B36" s="1501" t="s">
        <v>209</v>
      </c>
      <c r="C36" s="1501"/>
      <c r="D36" s="1502"/>
      <c r="E36" s="168">
        <v>22000000</v>
      </c>
      <c r="F36" s="169" t="s">
        <v>720</v>
      </c>
      <c r="G36" s="170" t="s">
        <v>277</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2"/>
    </row>
    <row r="37" spans="1:27" s="111" customFormat="1" ht="45">
      <c r="A37" s="172"/>
      <c r="B37" s="1498" t="s">
        <v>278</v>
      </c>
      <c r="C37" s="1498"/>
      <c r="D37" s="1499"/>
      <c r="E37" s="562">
        <f>E35+E36</f>
        <v>22000000</v>
      </c>
      <c r="F37" s="174"/>
      <c r="G37" s="174"/>
      <c r="H37" s="373"/>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620"/>
    </row>
    <row r="38" spans="1:27" s="111" customFormat="1" ht="82.5" customHeight="1">
      <c r="A38" s="1493" t="s">
        <v>279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2"/>
    </row>
    <row r="39" spans="1:27" s="111" customFormat="1" ht="74.25" customHeight="1" thickBot="1">
      <c r="A39" s="1493" t="s">
        <v>736</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2"/>
    </row>
    <row r="40" spans="1:27" s="111" customFormat="1" ht="129.75">
      <c r="A40" s="164"/>
      <c r="B40" s="1512" t="s">
        <v>281</v>
      </c>
      <c r="C40" s="1513"/>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2"/>
    </row>
    <row r="41" spans="1:27" s="111" customFormat="1" ht="135">
      <c r="A41" s="164"/>
      <c r="B41" s="1473" t="s">
        <v>286</v>
      </c>
      <c r="C41" s="1474"/>
      <c r="D41" s="586" t="s">
        <v>62</v>
      </c>
      <c r="E41" s="168">
        <v>0</v>
      </c>
      <c r="F41" s="177"/>
      <c r="G41" s="178"/>
      <c r="H41" s="171" t="s">
        <v>735</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2"/>
    </row>
    <row r="42" spans="1:27" s="111" customFormat="1" ht="30">
      <c r="A42" s="164"/>
      <c r="B42" s="179"/>
      <c r="C42" s="180" t="s">
        <v>287</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2"/>
    </row>
    <row r="43" spans="1:27" s="111" customFormat="1" ht="78.75" customHeight="1">
      <c r="A43" s="164"/>
      <c r="B43" s="1473" t="s">
        <v>288</v>
      </c>
      <c r="C43" s="1474"/>
      <c r="D43" s="586" t="s">
        <v>61</v>
      </c>
      <c r="E43" s="168">
        <v>21400000</v>
      </c>
      <c r="F43" s="481" t="s">
        <v>720</v>
      </c>
      <c r="G43" s="170" t="s">
        <v>277</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2"/>
    </row>
    <row r="44" spans="1:27" s="111" customFormat="1" ht="30">
      <c r="A44" s="164"/>
      <c r="B44" s="179"/>
      <c r="C44" s="180" t="s">
        <v>289</v>
      </c>
      <c r="D44" s="1475" t="s">
        <v>737</v>
      </c>
      <c r="E44" s="1476"/>
      <c r="F44" s="1476"/>
      <c r="G44" s="1476"/>
      <c r="H44" s="1477"/>
      <c r="I44" s="444"/>
      <c r="J44" s="437"/>
      <c r="K44" s="397" t="str">
        <f>C44</f>
        <v>i. Specify source(s) of other government funds spent (for example: basket funding or specific donor)</v>
      </c>
      <c r="L44" s="396"/>
      <c r="M44" s="396"/>
      <c r="N44" s="396"/>
      <c r="O44" s="398" t="str">
        <f>D44</f>
        <v>basket funding, MDG Pooled fund</v>
      </c>
      <c r="P44" s="396"/>
      <c r="Q44" s="396"/>
      <c r="R44" s="396"/>
      <c r="S44" s="396"/>
      <c r="T44" s="406"/>
      <c r="U44" s="406"/>
      <c r="V44" s="406"/>
      <c r="W44" s="407"/>
      <c r="X44" s="407"/>
      <c r="Y44" s="424"/>
      <c r="Z44" s="425"/>
      <c r="AA44" s="402"/>
    </row>
    <row r="45" spans="1:27" s="111" customFormat="1" ht="45">
      <c r="A45" s="164"/>
      <c r="B45" s="1473" t="s">
        <v>290</v>
      </c>
      <c r="C45" s="1474"/>
      <c r="D45" s="181"/>
      <c r="E45" s="565">
        <f>E41+E43</f>
        <v>21400000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2"/>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2"/>
    </row>
    <row r="47" spans="1:27" s="111" customFormat="1" ht="30" customHeight="1">
      <c r="A47" s="1493" t="s">
        <v>291</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2"/>
    </row>
    <row r="48" spans="1:27" s="111" customFormat="1" ht="129.75">
      <c r="A48" s="164" t="s">
        <v>69</v>
      </c>
      <c r="B48" s="1512" t="s">
        <v>292</v>
      </c>
      <c r="C48" s="1474"/>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2"/>
    </row>
    <row r="49" spans="1:27" s="111" customFormat="1">
      <c r="A49" s="164"/>
      <c r="B49" s="1473" t="s">
        <v>99</v>
      </c>
      <c r="C49" s="1474"/>
      <c r="D49" s="586" t="s">
        <v>61</v>
      </c>
      <c r="E49" s="168">
        <v>13543577</v>
      </c>
      <c r="F49" s="177" t="s">
        <v>738</v>
      </c>
      <c r="G49" s="190" t="s">
        <v>344</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619"/>
    </row>
    <row r="50" spans="1:27" s="111" customFormat="1">
      <c r="A50" s="164"/>
      <c r="B50" s="179"/>
      <c r="C50" s="180" t="s">
        <v>100</v>
      </c>
      <c r="D50" s="1525" t="s">
        <v>459</v>
      </c>
      <c r="E50" s="1526"/>
      <c r="F50" s="1526"/>
      <c r="G50" s="1526"/>
      <c r="H50" s="1527"/>
      <c r="I50" s="127"/>
      <c r="J50" s="437"/>
      <c r="K50" s="397" t="str">
        <f>C50</f>
        <v xml:space="preserve">i. Specify source(s) of in-kind donations </v>
      </c>
      <c r="L50" s="396"/>
      <c r="M50" s="396"/>
      <c r="N50" s="396"/>
      <c r="O50" s="398" t="str">
        <f>D50</f>
        <v>UNFPA, USAID</v>
      </c>
      <c r="P50" s="396"/>
      <c r="Q50" s="396"/>
      <c r="R50" s="396"/>
      <c r="S50" s="396"/>
      <c r="T50" s="406"/>
      <c r="U50" s="406"/>
      <c r="V50" s="406"/>
      <c r="W50" s="407"/>
      <c r="X50" s="407"/>
      <c r="Y50" s="424"/>
      <c r="Z50" s="425"/>
      <c r="AA50" s="402"/>
    </row>
    <row r="51" spans="1:27" s="111" customFormat="1" ht="30">
      <c r="A51" s="164"/>
      <c r="B51" s="1473" t="s">
        <v>297</v>
      </c>
      <c r="C51" s="1474"/>
      <c r="D51" s="586"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2"/>
    </row>
    <row r="52" spans="1:27" s="111" customFormat="1" ht="30">
      <c r="A52" s="164"/>
      <c r="B52" s="1473" t="s">
        <v>298</v>
      </c>
      <c r="C52" s="1474"/>
      <c r="D52" s="58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2"/>
    </row>
    <row r="53" spans="1:27" s="111" customFormat="1" ht="45">
      <c r="A53" s="164"/>
      <c r="B53" s="1473" t="s">
        <v>299</v>
      </c>
      <c r="C53" s="1474"/>
      <c r="D53" s="181"/>
      <c r="E53" s="182">
        <f>E49+E51+E52</f>
        <v>13543577</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2"/>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2"/>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2"/>
    </row>
    <row r="56" spans="1:27" s="111" customFormat="1" ht="150">
      <c r="A56" s="1519" t="s">
        <v>300</v>
      </c>
      <c r="B56" s="1528"/>
      <c r="C56" s="1528"/>
      <c r="D56" s="1528"/>
      <c r="E56" s="1529"/>
      <c r="F56" s="566">
        <f>E45/(E45+E53)</f>
        <v>0.6124158382526208</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2"/>
    </row>
    <row r="57" spans="1:27" s="111" customFormat="1" ht="140.25" customHeight="1">
      <c r="A57" s="1514" t="s">
        <v>210</v>
      </c>
      <c r="B57" s="1515"/>
      <c r="C57" s="1515"/>
      <c r="D57" s="1515"/>
      <c r="E57" s="1516"/>
      <c r="F57" s="566">
        <f>E41/E45</f>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2"/>
    </row>
    <row r="58" spans="1:27" s="111" customFormat="1" ht="135">
      <c r="A58" s="1519" t="s">
        <v>301</v>
      </c>
      <c r="B58" s="1520"/>
      <c r="C58" s="1520"/>
      <c r="D58" s="1520"/>
      <c r="E58" s="1521"/>
      <c r="F58" s="566">
        <f>(E45+E53)/G29</f>
        <v>1.113708410882297</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2"/>
    </row>
    <row r="59" spans="1:27" s="111" customFormat="1" ht="60">
      <c r="A59" s="1522" t="s">
        <v>211</v>
      </c>
      <c r="B59" s="1523"/>
      <c r="C59" s="1523"/>
      <c r="D59" s="1523"/>
      <c r="E59" s="1524"/>
      <c r="F59" s="585" t="s">
        <v>62</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2"/>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2"/>
    </row>
    <row r="61" spans="1:27" s="111" customFormat="1" ht="45">
      <c r="A61" s="1493" t="s">
        <v>302</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2"/>
    </row>
    <row r="62" spans="1:27" s="111" customFormat="1">
      <c r="A62" s="152"/>
      <c r="B62" s="1473" t="s">
        <v>31</v>
      </c>
      <c r="C62" s="1473"/>
      <c r="D62" s="1473"/>
      <c r="E62" s="1473"/>
      <c r="F62" s="1484" t="s">
        <v>663</v>
      </c>
      <c r="G62" s="1485"/>
      <c r="H62" s="1486"/>
      <c r="I62" s="438"/>
      <c r="J62" s="437"/>
      <c r="K62" s="397"/>
      <c r="L62" s="396"/>
      <c r="M62" s="448">
        <f>E62</f>
        <v>0</v>
      </c>
      <c r="N62" s="396"/>
      <c r="O62" s="396"/>
      <c r="P62" s="396"/>
      <c r="Q62" s="397" t="str">
        <f>F62</f>
        <v>Pharmaceutical Fund and Supply Agency (PFSA)</v>
      </c>
      <c r="R62" s="398" t="str">
        <f>B62</f>
        <v>a. Specify entity</v>
      </c>
      <c r="S62" s="396"/>
      <c r="T62" s="406"/>
      <c r="U62" s="406"/>
      <c r="V62" s="406"/>
      <c r="W62" s="407"/>
      <c r="X62" s="407"/>
      <c r="Y62" s="424"/>
      <c r="Z62" s="425"/>
      <c r="AA62" s="402"/>
    </row>
    <row r="63" spans="1:27" s="111" customFormat="1" ht="30.75" customHeight="1">
      <c r="A63" s="571"/>
      <c r="B63" s="570"/>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2"/>
    </row>
    <row r="64" spans="1:27" s="111" customFormat="1" ht="255">
      <c r="A64" s="1493" t="s">
        <v>155</v>
      </c>
      <c r="B64" s="1473"/>
      <c r="C64" s="1474"/>
      <c r="D64" s="1484" t="s">
        <v>739</v>
      </c>
      <c r="E64" s="1485"/>
      <c r="F64" s="1485"/>
      <c r="G64" s="1485"/>
      <c r="H64" s="1486"/>
      <c r="I64" s="419"/>
      <c r="J64" s="437"/>
      <c r="K64" s="397" t="str">
        <f>A64</f>
        <v xml:space="preserve">B15. Please note any additional comments about finance and procurement.
</v>
      </c>
      <c r="L64" s="396"/>
      <c r="M64" s="396"/>
      <c r="N64" s="396"/>
      <c r="O64" s="397" t="str">
        <f>D64</f>
        <v xml:space="preserve">Financing: The existence of basket and MDG pooled funds, and the possibilities of future funding for commodities, as well as an overall increase in donor support for FP, have put the country in a generally better position. The central government and a number of the regional governments continue to finance contraceptive procurement through their Internally Generated Funds, though in this FY, Central and Regional finance from internally generated (budget) funds was allocated and spent on supplies and consumables for Long Acting and Permanent Methods.
Procurement: Pharmaceutical Fund &amp; Supply Agency (PFSA) has handled the procurement of contraceptives from Protection of Basic Services (PBS)II, MDG pooled funds, and internally generated funds.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396"/>
      <c r="Q64" s="396"/>
      <c r="R64" s="397"/>
      <c r="S64" s="396"/>
      <c r="T64" s="406"/>
      <c r="U64" s="406"/>
      <c r="V64" s="406"/>
      <c r="W64" s="407"/>
      <c r="X64" s="407"/>
      <c r="Y64" s="424"/>
      <c r="Z64" s="425"/>
      <c r="AA64" s="402"/>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2"/>
    </row>
    <row r="66" spans="1:27" s="111" customFormat="1" ht="45" customHeight="1">
      <c r="A66" s="1532" t="s">
        <v>303</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2"/>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2"/>
    </row>
    <row r="68" spans="1:27" s="111" customFormat="1" ht="30">
      <c r="A68" s="204"/>
      <c r="B68" s="1543" t="s">
        <v>304</v>
      </c>
      <c r="C68" s="1544"/>
      <c r="D68" s="1752" t="s">
        <v>61</v>
      </c>
      <c r="E68" s="1752"/>
      <c r="F68" s="581" t="s">
        <v>61</v>
      </c>
      <c r="G68" s="581"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2"/>
    </row>
    <row r="69" spans="1:27" s="111" customFormat="1">
      <c r="A69" s="205"/>
      <c r="B69" s="1543" t="s">
        <v>305</v>
      </c>
      <c r="C69" s="1544"/>
      <c r="D69" s="1752" t="s">
        <v>61</v>
      </c>
      <c r="E69" s="1752"/>
      <c r="F69" s="581" t="s">
        <v>61</v>
      </c>
      <c r="G69" s="581" t="s">
        <v>61</v>
      </c>
      <c r="H69" s="223"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2"/>
    </row>
    <row r="70" spans="1:27" s="111" customFormat="1">
      <c r="A70" s="205"/>
      <c r="B70" s="1543" t="s">
        <v>306</v>
      </c>
      <c r="C70" s="1544"/>
      <c r="D70" s="1752" t="s">
        <v>61</v>
      </c>
      <c r="E70" s="1752"/>
      <c r="F70" s="581" t="s">
        <v>61</v>
      </c>
      <c r="G70" s="581"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2"/>
    </row>
    <row r="71" spans="1:27" s="111" customFormat="1">
      <c r="A71" s="205"/>
      <c r="B71" s="1543" t="s">
        <v>307</v>
      </c>
      <c r="C71" s="1544"/>
      <c r="D71" s="1752" t="s">
        <v>61</v>
      </c>
      <c r="E71" s="1752"/>
      <c r="F71" s="581" t="s">
        <v>61</v>
      </c>
      <c r="G71" s="581"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2"/>
    </row>
    <row r="72" spans="1:27" s="111" customFormat="1">
      <c r="A72" s="205"/>
      <c r="B72" s="1543" t="s">
        <v>308</v>
      </c>
      <c r="C72" s="1544"/>
      <c r="D72" s="1752" t="s">
        <v>61</v>
      </c>
      <c r="E72" s="1752"/>
      <c r="F72" s="581" t="s">
        <v>61</v>
      </c>
      <c r="G72" s="581"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2"/>
    </row>
    <row r="73" spans="1:27" s="111" customFormat="1">
      <c r="A73" s="205"/>
      <c r="B73" s="1543" t="s">
        <v>18</v>
      </c>
      <c r="C73" s="1544"/>
      <c r="D73" s="1752" t="s">
        <v>61</v>
      </c>
      <c r="E73" s="1752"/>
      <c r="F73" s="581" t="s">
        <v>61</v>
      </c>
      <c r="G73" s="581"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2"/>
    </row>
    <row r="74" spans="1:27" s="111" customFormat="1">
      <c r="A74" s="205"/>
      <c r="B74" s="1543" t="s">
        <v>19</v>
      </c>
      <c r="C74" s="1544"/>
      <c r="D74" s="1752" t="s">
        <v>62</v>
      </c>
      <c r="E74" s="1752"/>
      <c r="F74" s="581" t="s">
        <v>62</v>
      </c>
      <c r="G74" s="581" t="s">
        <v>62</v>
      </c>
      <c r="H74" s="223" t="s">
        <v>61</v>
      </c>
      <c r="I74" s="419"/>
      <c r="J74" s="437"/>
      <c r="K74" s="397" t="str">
        <f t="shared" si="2"/>
        <v>g. Female condoms</v>
      </c>
      <c r="L74" s="396"/>
      <c r="M74" s="396"/>
      <c r="N74" s="396"/>
      <c r="O74" s="396"/>
      <c r="P74" s="396"/>
      <c r="Q74" s="396"/>
      <c r="R74" s="397"/>
      <c r="S74" s="396"/>
      <c r="T74" s="406"/>
      <c r="U74" s="406"/>
      <c r="V74" s="406"/>
      <c r="W74" s="407"/>
      <c r="X74" s="407"/>
      <c r="Y74" s="424"/>
      <c r="Z74" s="425"/>
      <c r="AA74" s="402"/>
    </row>
    <row r="75" spans="1:27" s="111" customFormat="1">
      <c r="A75" s="205"/>
      <c r="B75" s="1543" t="s">
        <v>309</v>
      </c>
      <c r="C75" s="1544"/>
      <c r="D75" s="1752" t="s">
        <v>61</v>
      </c>
      <c r="E75" s="1752"/>
      <c r="F75" s="581" t="s">
        <v>61</v>
      </c>
      <c r="G75" s="581" t="s">
        <v>61</v>
      </c>
      <c r="H75" s="223"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2"/>
    </row>
    <row r="76" spans="1:27" s="111" customFormat="1">
      <c r="A76" s="205"/>
      <c r="B76" s="1543" t="s">
        <v>310</v>
      </c>
      <c r="C76" s="1544"/>
      <c r="D76" s="1752" t="s">
        <v>61</v>
      </c>
      <c r="E76" s="1752"/>
      <c r="F76" s="581" t="s">
        <v>61</v>
      </c>
      <c r="G76" s="581" t="s">
        <v>61</v>
      </c>
      <c r="H76" s="223"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2"/>
    </row>
    <row r="77" spans="1:27" s="111" customFormat="1">
      <c r="A77" s="205"/>
      <c r="B77" s="1543" t="s">
        <v>311</v>
      </c>
      <c r="C77" s="1544"/>
      <c r="D77" s="1752" t="s">
        <v>61</v>
      </c>
      <c r="E77" s="1752"/>
      <c r="F77" s="581" t="s">
        <v>61</v>
      </c>
      <c r="G77" s="581" t="s">
        <v>61</v>
      </c>
      <c r="H77" s="223"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2"/>
    </row>
    <row r="78" spans="1:27" s="111" customFormat="1">
      <c r="A78" s="205"/>
      <c r="B78" s="1543" t="s">
        <v>20</v>
      </c>
      <c r="C78" s="1544"/>
      <c r="D78" s="1752" t="s">
        <v>62</v>
      </c>
      <c r="E78" s="1752"/>
      <c r="F78" s="581" t="s">
        <v>62</v>
      </c>
      <c r="G78" s="581" t="s">
        <v>62</v>
      </c>
      <c r="H78" s="223" t="s">
        <v>62</v>
      </c>
      <c r="I78" s="419"/>
      <c r="J78" s="437"/>
      <c r="K78" s="397" t="str">
        <f t="shared" si="2"/>
        <v>k. CycleBeads</v>
      </c>
      <c r="L78" s="396"/>
      <c r="M78" s="396"/>
      <c r="N78" s="396"/>
      <c r="O78" s="396"/>
      <c r="P78" s="396"/>
      <c r="Q78" s="396"/>
      <c r="R78" s="397"/>
      <c r="S78" s="396"/>
      <c r="T78" s="406"/>
      <c r="U78" s="406"/>
      <c r="V78" s="406"/>
      <c r="W78" s="407"/>
      <c r="X78" s="407"/>
      <c r="Y78" s="424"/>
      <c r="Z78" s="425"/>
      <c r="AA78" s="402"/>
    </row>
    <row r="79" spans="1:27" s="111" customFormat="1" ht="45">
      <c r="A79" s="206"/>
      <c r="B79" s="1546" t="s">
        <v>312</v>
      </c>
      <c r="C79" s="1547"/>
      <c r="D79" s="1752"/>
      <c r="E79" s="1752"/>
      <c r="F79" s="581"/>
      <c r="G79" s="581"/>
      <c r="H79" s="223"/>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2"/>
    </row>
    <row r="80" spans="1:27" s="111" customFormat="1" ht="45.75" thickBot="1">
      <c r="A80" s="1497" t="s">
        <v>105</v>
      </c>
      <c r="B80" s="1498"/>
      <c r="C80" s="1499"/>
      <c r="D80" s="1753" t="s">
        <v>740</v>
      </c>
      <c r="E80" s="1754"/>
      <c r="F80" s="1754"/>
      <c r="G80" s="1754"/>
      <c r="H80" s="1755"/>
      <c r="I80" s="419"/>
      <c r="J80" s="437"/>
      <c r="K80" s="397" t="str">
        <f>A80</f>
        <v>C2. Please note any comments about the commodities offered.</v>
      </c>
      <c r="L80" s="396"/>
      <c r="M80" s="396"/>
      <c r="N80" s="396"/>
      <c r="O80" s="397" t="str">
        <f>D80</f>
        <v>The registration of Postinor 2 is expired in 2012, and Food, Medicine and Healthcare Administration and Control Authority (FMHACA) requested re registration of this product to bring it in country</v>
      </c>
      <c r="P80" s="396"/>
      <c r="Q80" s="396"/>
      <c r="R80" s="397"/>
      <c r="S80" s="396"/>
      <c r="T80" s="406"/>
      <c r="U80" s="406"/>
      <c r="V80" s="406"/>
      <c r="W80" s="407"/>
      <c r="X80" s="407"/>
      <c r="Y80" s="424"/>
      <c r="Z80" s="425"/>
      <c r="AA80" s="402"/>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2"/>
    </row>
    <row r="82" spans="1:28" s="111" customFormat="1" ht="30" customHeight="1">
      <c r="A82" s="1504" t="s">
        <v>313</v>
      </c>
      <c r="B82" s="1491"/>
      <c r="C82" s="1491"/>
      <c r="D82" s="1491"/>
      <c r="E82" s="1491"/>
      <c r="F82" s="1491"/>
      <c r="G82" s="1496"/>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2"/>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2"/>
    </row>
    <row r="84" spans="1:28" s="111" customFormat="1" ht="64.5" customHeight="1">
      <c r="A84" s="1560"/>
      <c r="B84" s="1562" t="s">
        <v>37</v>
      </c>
      <c r="C84" s="1563"/>
      <c r="D84" s="1563" t="s">
        <v>314</v>
      </c>
      <c r="E84" s="1563"/>
      <c r="F84" s="57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2"/>
    </row>
    <row r="85" spans="1:28" s="111" customFormat="1" ht="15.75" thickBot="1">
      <c r="A85" s="1561"/>
      <c r="B85" s="210" t="s">
        <v>10</v>
      </c>
      <c r="C85" s="583" t="s">
        <v>334</v>
      </c>
      <c r="D85" s="1749" t="s">
        <v>340</v>
      </c>
      <c r="E85" s="1750"/>
      <c r="F85" s="582" t="s">
        <v>61</v>
      </c>
      <c r="G85" s="1741" t="s">
        <v>61</v>
      </c>
      <c r="H85" s="1751"/>
      <c r="I85" s="458"/>
      <c r="J85" s="446" t="str">
        <f>G85</f>
        <v>Yes</v>
      </c>
      <c r="K85" s="397" t="str">
        <f>B85</f>
        <v>a</v>
      </c>
      <c r="L85" s="396"/>
      <c r="M85" s="426">
        <f>E85</f>
        <v>0</v>
      </c>
      <c r="N85" s="396"/>
      <c r="O85" s="396"/>
      <c r="P85" s="396"/>
      <c r="Q85" s="396"/>
      <c r="R85" s="397"/>
      <c r="S85" s="397" t="str">
        <f>D85</f>
        <v>2006-2015</v>
      </c>
      <c r="T85" s="406"/>
      <c r="U85" s="406"/>
      <c r="V85" s="406"/>
      <c r="W85" s="407"/>
      <c r="X85" s="407"/>
      <c r="Y85" s="424"/>
      <c r="Z85" s="425"/>
      <c r="AA85" s="402"/>
    </row>
    <row r="86" spans="1:28" s="111" customFormat="1" ht="28.5" customHeight="1">
      <c r="A86" s="1504" t="s">
        <v>71</v>
      </c>
      <c r="B86" s="1491"/>
      <c r="C86" s="1491"/>
      <c r="D86" s="1491"/>
      <c r="E86" s="1491"/>
      <c r="F86" s="1491"/>
      <c r="G86" s="1496"/>
      <c r="H86" s="621"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2"/>
    </row>
    <row r="87" spans="1:28" s="111" customFormat="1" ht="30">
      <c r="A87" s="152"/>
      <c r="B87" s="1473" t="s">
        <v>106</v>
      </c>
      <c r="C87" s="1473"/>
      <c r="D87" s="1474"/>
      <c r="E87" s="1708" t="s">
        <v>205</v>
      </c>
      <c r="F87" s="1709"/>
      <c r="G87" s="1709"/>
      <c r="H87" s="1710"/>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2"/>
    </row>
    <row r="88" spans="1:28" s="111" customFormat="1">
      <c r="A88" s="152"/>
      <c r="B88" s="1473" t="s">
        <v>21</v>
      </c>
      <c r="C88" s="1473"/>
      <c r="D88" s="1474"/>
      <c r="E88" s="1708" t="s">
        <v>205</v>
      </c>
      <c r="F88" s="1709"/>
      <c r="G88" s="1709"/>
      <c r="H88" s="1710"/>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2"/>
    </row>
    <row r="89" spans="1:28" s="111" customFormat="1" ht="30" customHeight="1">
      <c r="A89" s="1493" t="s">
        <v>318</v>
      </c>
      <c r="B89" s="1473"/>
      <c r="C89" s="1473"/>
      <c r="D89" s="1473"/>
      <c r="E89" s="1473"/>
      <c r="F89" s="1473"/>
      <c r="G89" s="1474"/>
      <c r="H89" s="211"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2"/>
    </row>
    <row r="90" spans="1:28" s="111" customFormat="1" ht="15" customHeight="1">
      <c r="A90" s="152"/>
      <c r="B90" s="1473" t="s">
        <v>22</v>
      </c>
      <c r="C90" s="1473"/>
      <c r="D90" s="1473"/>
      <c r="E90" s="1735"/>
      <c r="F90" s="1735"/>
      <c r="G90" s="1735"/>
      <c r="H90" s="1736"/>
      <c r="I90" s="458"/>
      <c r="J90" s="446"/>
      <c r="K90" s="397" t="e">
        <f>#REF!</f>
        <v>#REF!</v>
      </c>
      <c r="L90" s="396"/>
      <c r="M90" s="396"/>
      <c r="N90" s="460"/>
      <c r="O90" s="398">
        <f>D90</f>
        <v>0</v>
      </c>
      <c r="P90" s="397"/>
      <c r="Q90" s="396"/>
      <c r="R90" s="396"/>
      <c r="S90" s="396"/>
      <c r="T90" s="406"/>
      <c r="U90" s="406"/>
      <c r="V90" s="406"/>
      <c r="W90" s="407"/>
      <c r="X90" s="407"/>
      <c r="Y90" s="424"/>
      <c r="Z90" s="425"/>
      <c r="AA90" s="402"/>
    </row>
    <row r="91" spans="1:28" s="111" customFormat="1" ht="30" customHeight="1">
      <c r="A91" s="1493" t="s">
        <v>319</v>
      </c>
      <c r="B91" s="1473"/>
      <c r="C91" s="1473"/>
      <c r="D91" s="1473"/>
      <c r="E91" s="1473"/>
      <c r="F91" s="1473"/>
      <c r="G91" s="1474"/>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2"/>
    </row>
    <row r="92" spans="1:28" s="111" customFormat="1" ht="60.75" customHeight="1">
      <c r="A92" s="152"/>
      <c r="B92" s="1473" t="s">
        <v>22</v>
      </c>
      <c r="C92" s="1473"/>
      <c r="D92" s="1474"/>
      <c r="E92" s="1746" t="s">
        <v>741</v>
      </c>
      <c r="F92" s="1747"/>
      <c r="G92" s="1747"/>
      <c r="H92" s="1748"/>
      <c r="I92" s="458"/>
      <c r="J92" s="446"/>
      <c r="K92" s="397" t="str">
        <f>B92</f>
        <v>a. If yes, describe the policies.</v>
      </c>
      <c r="L92" s="396"/>
      <c r="M92" s="396"/>
      <c r="N92" s="460"/>
      <c r="O92" s="398" t="str">
        <f>E92</f>
        <v>National RH Strategy indicates enhancing CS through the effective use of social marketing), The National Family Planning Policy Guideline also recognizes the role of social marketing, NGO's and Commercial sector as  strategies for Family Planning service provisions in the Country</v>
      </c>
      <c r="P92" s="397"/>
      <c r="Q92" s="396"/>
      <c r="R92" s="396"/>
      <c r="S92" s="396"/>
      <c r="T92" s="406"/>
      <c r="U92" s="406"/>
      <c r="V92" s="406"/>
      <c r="W92" s="407"/>
      <c r="X92" s="407"/>
      <c r="Y92" s="424"/>
      <c r="Z92" s="425"/>
      <c r="AA92" s="40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2"/>
    </row>
    <row r="95" spans="1:28" s="111" customFormat="1" ht="15" customHeight="1">
      <c r="A95" s="130"/>
      <c r="B95" s="95" t="s">
        <v>10</v>
      </c>
      <c r="C95" s="91" t="s">
        <v>181</v>
      </c>
      <c r="D95" s="1713" t="s">
        <v>550</v>
      </c>
      <c r="E95" s="1714"/>
      <c r="F95" s="1715"/>
      <c r="G95" s="1708" t="s">
        <v>202</v>
      </c>
      <c r="H95" s="1710"/>
      <c r="I95" s="465"/>
      <c r="J95" s="446" t="str">
        <f t="shared" si="3"/>
        <v>Nurse</v>
      </c>
      <c r="K95" s="397"/>
      <c r="L95" s="396"/>
      <c r="M95" s="426"/>
      <c r="N95" s="396"/>
      <c r="O95" s="397"/>
      <c r="P95" s="397"/>
      <c r="Q95" s="396"/>
      <c r="R95" s="396"/>
      <c r="S95" s="396"/>
      <c r="T95" s="463" t="str">
        <f>D95</f>
        <v>Health Extension Worker</v>
      </c>
      <c r="U95" s="464"/>
      <c r="V95" s="406"/>
      <c r="W95" s="407"/>
      <c r="X95" s="407"/>
      <c r="Y95" s="424"/>
      <c r="Z95" s="425"/>
      <c r="AA95" s="402"/>
    </row>
    <row r="96" spans="1:28" s="111" customFormat="1" ht="15" customHeight="1">
      <c r="A96" s="130"/>
      <c r="B96" s="95" t="s">
        <v>11</v>
      </c>
      <c r="C96" s="92" t="s">
        <v>188</v>
      </c>
      <c r="D96" s="1713" t="s">
        <v>550</v>
      </c>
      <c r="E96" s="1714"/>
      <c r="F96" s="1715"/>
      <c r="G96" s="1708" t="s">
        <v>202</v>
      </c>
      <c r="H96" s="1710"/>
      <c r="I96" s="465"/>
      <c r="J96" s="446" t="str">
        <f t="shared" si="3"/>
        <v>Nurse</v>
      </c>
      <c r="K96" s="397"/>
      <c r="L96" s="396"/>
      <c r="M96" s="426"/>
      <c r="N96" s="396"/>
      <c r="O96" s="397"/>
      <c r="P96" s="397"/>
      <c r="Q96" s="396"/>
      <c r="R96" s="396"/>
      <c r="S96" s="396"/>
      <c r="T96" s="463" t="str">
        <f t="shared" ref="T96:T102" si="4">D96</f>
        <v>Health Extension Worker</v>
      </c>
      <c r="U96" s="464"/>
      <c r="V96" s="406"/>
      <c r="W96" s="407"/>
      <c r="X96" s="407"/>
      <c r="Y96" s="424"/>
      <c r="Z96" s="425"/>
      <c r="AA96" s="402"/>
    </row>
    <row r="97" spans="1:27" s="111" customFormat="1" ht="15" customHeight="1">
      <c r="A97" s="130"/>
      <c r="B97" s="95" t="s">
        <v>12</v>
      </c>
      <c r="C97" s="92" t="s">
        <v>189</v>
      </c>
      <c r="D97" s="1713" t="s">
        <v>550</v>
      </c>
      <c r="E97" s="1714"/>
      <c r="F97" s="1715"/>
      <c r="G97" s="1708" t="s">
        <v>742</v>
      </c>
      <c r="H97" s="1710"/>
      <c r="I97" s="465"/>
      <c r="J97" s="446" t="str">
        <f t="shared" si="3"/>
        <v>Health Officer</v>
      </c>
      <c r="K97" s="397"/>
      <c r="L97" s="396"/>
      <c r="M97" s="426"/>
      <c r="N97" s="396"/>
      <c r="O97" s="397"/>
      <c r="P97" s="397"/>
      <c r="Q97" s="396"/>
      <c r="R97" s="396"/>
      <c r="S97" s="396"/>
      <c r="T97" s="463" t="str">
        <f t="shared" si="4"/>
        <v>Health Extension Worker</v>
      </c>
      <c r="U97" s="464"/>
      <c r="V97" s="406"/>
      <c r="W97" s="407"/>
      <c r="X97" s="407"/>
      <c r="Y97" s="424"/>
      <c r="Z97" s="425"/>
      <c r="AA97" s="402"/>
    </row>
    <row r="98" spans="1:27" s="111" customFormat="1" ht="15" customHeight="1">
      <c r="A98" s="130"/>
      <c r="B98" s="94" t="s">
        <v>182</v>
      </c>
      <c r="C98" s="92" t="s">
        <v>190</v>
      </c>
      <c r="D98" s="1713" t="s">
        <v>202</v>
      </c>
      <c r="E98" s="1714"/>
      <c r="F98" s="1715"/>
      <c r="G98" s="1708" t="s">
        <v>742</v>
      </c>
      <c r="H98" s="1710"/>
      <c r="I98" s="465"/>
      <c r="J98" s="446" t="str">
        <f t="shared" si="3"/>
        <v>Health Officer</v>
      </c>
      <c r="K98" s="397"/>
      <c r="L98" s="396"/>
      <c r="M98" s="426"/>
      <c r="N98" s="396"/>
      <c r="O98" s="397"/>
      <c r="P98" s="397"/>
      <c r="Q98" s="396"/>
      <c r="R98" s="396"/>
      <c r="S98" s="396"/>
      <c r="T98" s="463" t="str">
        <f t="shared" si="4"/>
        <v>Nurse</v>
      </c>
      <c r="U98" s="464"/>
      <c r="V98" s="406"/>
      <c r="W98" s="407"/>
      <c r="X98" s="407"/>
      <c r="Y98" s="424"/>
      <c r="Z98" s="425"/>
      <c r="AA98" s="402"/>
    </row>
    <row r="99" spans="1:27" s="111" customFormat="1" ht="15" customHeight="1">
      <c r="A99" s="130"/>
      <c r="B99" s="95" t="s">
        <v>183</v>
      </c>
      <c r="C99" s="92" t="s">
        <v>191</v>
      </c>
      <c r="D99" s="1713" t="s">
        <v>550</v>
      </c>
      <c r="E99" s="1714"/>
      <c r="F99" s="1715"/>
      <c r="G99" s="1708" t="s">
        <v>743</v>
      </c>
      <c r="H99" s="1710"/>
      <c r="I99" s="465"/>
      <c r="J99" s="446" t="str">
        <f t="shared" si="3"/>
        <v xml:space="preserve">Nurse,   </v>
      </c>
      <c r="K99" s="397"/>
      <c r="L99" s="396"/>
      <c r="M99" s="426"/>
      <c r="N99" s="396"/>
      <c r="O99" s="397"/>
      <c r="P99" s="397"/>
      <c r="Q99" s="396"/>
      <c r="R99" s="396"/>
      <c r="S99" s="396"/>
      <c r="T99" s="463" t="str">
        <f t="shared" si="4"/>
        <v>Health Extension Worker</v>
      </c>
      <c r="U99" s="464"/>
      <c r="V99" s="406"/>
      <c r="W99" s="407"/>
      <c r="X99" s="407"/>
      <c r="Y99" s="424"/>
      <c r="Z99" s="425"/>
      <c r="AA99" s="402"/>
    </row>
    <row r="100" spans="1:27" s="111" customFormat="1" ht="15" customHeight="1">
      <c r="A100" s="130"/>
      <c r="B100" s="95" t="s">
        <v>184</v>
      </c>
      <c r="C100" s="92" t="s">
        <v>192</v>
      </c>
      <c r="D100" s="1713" t="s">
        <v>550</v>
      </c>
      <c r="E100" s="1714"/>
      <c r="F100" s="1715"/>
      <c r="G100" s="1708" t="s">
        <v>744</v>
      </c>
      <c r="H100" s="1710"/>
      <c r="I100" s="465"/>
      <c r="J100" s="446" t="str">
        <f t="shared" si="3"/>
        <v xml:space="preserve">Nurse, </v>
      </c>
      <c r="K100" s="397"/>
      <c r="L100" s="396"/>
      <c r="M100" s="426"/>
      <c r="N100" s="396"/>
      <c r="O100" s="397"/>
      <c r="P100" s="397"/>
      <c r="Q100" s="396"/>
      <c r="R100" s="396"/>
      <c r="S100" s="396"/>
      <c r="T100" s="463" t="str">
        <f t="shared" si="4"/>
        <v>Health Extension Worker</v>
      </c>
      <c r="U100" s="464"/>
      <c r="V100" s="406"/>
      <c r="W100" s="407"/>
      <c r="X100" s="407"/>
      <c r="Y100" s="424"/>
      <c r="Z100" s="425"/>
      <c r="AA100" s="402"/>
    </row>
    <row r="101" spans="1:27" s="111" customFormat="1" ht="15" customHeight="1">
      <c r="A101" s="130"/>
      <c r="B101" s="95" t="s">
        <v>185</v>
      </c>
      <c r="C101" s="92" t="s">
        <v>193</v>
      </c>
      <c r="D101" s="1713" t="s">
        <v>204</v>
      </c>
      <c r="E101" s="1714"/>
      <c r="F101" s="1715"/>
      <c r="G101" s="1708" t="s">
        <v>742</v>
      </c>
      <c r="H101" s="1710"/>
      <c r="I101" s="465"/>
      <c r="J101" s="446" t="str">
        <f t="shared" si="3"/>
        <v>Health Officer</v>
      </c>
      <c r="K101" s="397"/>
      <c r="L101" s="396"/>
      <c r="M101" s="426"/>
      <c r="N101" s="396"/>
      <c r="O101" s="397"/>
      <c r="P101" s="397"/>
      <c r="Q101" s="396"/>
      <c r="R101" s="396"/>
      <c r="S101" s="396"/>
      <c r="T101" s="463" t="str">
        <f t="shared" si="4"/>
        <v>Clinical Officer</v>
      </c>
      <c r="U101" s="464"/>
      <c r="V101" s="406"/>
      <c r="W101" s="407"/>
      <c r="X101" s="407"/>
      <c r="Y101" s="424"/>
      <c r="Z101" s="425"/>
      <c r="AA101" s="402"/>
    </row>
    <row r="102" spans="1:27" s="111" customFormat="1" ht="15" customHeight="1" thickBot="1">
      <c r="A102" s="130"/>
      <c r="B102" s="96" t="s">
        <v>186</v>
      </c>
      <c r="C102" s="93" t="s">
        <v>194</v>
      </c>
      <c r="D102" s="1741" t="s">
        <v>205</v>
      </c>
      <c r="E102" s="1742"/>
      <c r="F102" s="1743"/>
      <c r="G102" s="1744" t="s">
        <v>205</v>
      </c>
      <c r="H102" s="1745"/>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2"/>
    </row>
    <row r="103" spans="1:27" s="111" customFormat="1" ht="75" customHeight="1">
      <c r="A103" s="1500" t="s">
        <v>684</v>
      </c>
      <c r="B103" s="1591"/>
      <c r="C103" s="1592"/>
      <c r="D103" s="1593" t="s">
        <v>436</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Health Extension Workers are allowed to insert the one-rod implant (Implanon). Pharmacists, pharmacy technicians, and druggists are allowed to dispense oral pills, emergency pills, and male and/or female condoms in retail outlets. </v>
      </c>
      <c r="P103" s="396"/>
      <c r="Q103" s="396"/>
      <c r="R103" s="397"/>
      <c r="S103" s="396"/>
      <c r="T103" s="466"/>
      <c r="U103" s="406"/>
      <c r="V103" s="406"/>
      <c r="W103" s="407"/>
      <c r="X103" s="407"/>
      <c r="Y103" s="424"/>
      <c r="Z103" s="425"/>
      <c r="AA103" s="402"/>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62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2"/>
    </row>
    <row r="106" spans="1:27" s="111" customFormat="1">
      <c r="A106" s="152"/>
      <c r="B106" s="1473" t="s">
        <v>107</v>
      </c>
      <c r="C106" s="1473"/>
      <c r="D106" s="385" t="s">
        <v>62</v>
      </c>
      <c r="E106" s="1734"/>
      <c r="F106" s="1735"/>
      <c r="G106" s="1737"/>
      <c r="H106" s="211"/>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2"/>
    </row>
    <row r="107" spans="1:27" s="111" customFormat="1">
      <c r="A107" s="152"/>
      <c r="B107" s="1473" t="s">
        <v>23</v>
      </c>
      <c r="C107" s="1473"/>
      <c r="D107" s="385" t="s">
        <v>62</v>
      </c>
      <c r="E107" s="1734"/>
      <c r="F107" s="1735"/>
      <c r="G107" s="1737"/>
      <c r="H107" s="211"/>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2"/>
    </row>
    <row r="108" spans="1:27" s="111" customFormat="1" ht="15.75" thickBot="1">
      <c r="A108" s="216"/>
      <c r="B108" s="1582" t="s">
        <v>24</v>
      </c>
      <c r="C108" s="1582"/>
      <c r="D108" s="386" t="s">
        <v>62</v>
      </c>
      <c r="E108" s="1738"/>
      <c r="F108" s="1739"/>
      <c r="G108" s="1740"/>
      <c r="H108" s="38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2"/>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622"/>
    </row>
    <row r="110" spans="1:27" s="111" customFormat="1" ht="45">
      <c r="A110" s="1493" t="s">
        <v>321</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2"/>
    </row>
    <row r="111" spans="1:27" s="111" customFormat="1" ht="15" customHeight="1">
      <c r="A111" s="152"/>
      <c r="B111" s="1473" t="s">
        <v>25</v>
      </c>
      <c r="C111" s="1473"/>
      <c r="D111" s="1473"/>
      <c r="E111" s="1473"/>
      <c r="F111" s="1474"/>
      <c r="G111" s="1713" t="s">
        <v>62</v>
      </c>
      <c r="H111" s="173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2"/>
    </row>
    <row r="112" spans="1:27" s="111" customFormat="1" ht="15" customHeight="1">
      <c r="A112" s="152"/>
      <c r="B112" s="1473" t="s">
        <v>26</v>
      </c>
      <c r="C112" s="1473"/>
      <c r="D112" s="1473"/>
      <c r="E112" s="1473"/>
      <c r="F112" s="1474"/>
      <c r="G112" s="1713" t="s">
        <v>62</v>
      </c>
      <c r="H112" s="173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2"/>
    </row>
    <row r="113" spans="1:27" s="111" customFormat="1" ht="15" customHeight="1">
      <c r="A113" s="152"/>
      <c r="B113" s="1473" t="s">
        <v>27</v>
      </c>
      <c r="C113" s="1473"/>
      <c r="D113" s="1473"/>
      <c r="E113" s="1473"/>
      <c r="F113" s="1474"/>
      <c r="G113" s="1713" t="s">
        <v>205</v>
      </c>
      <c r="H113" s="173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2"/>
    </row>
    <row r="114" spans="1:27" s="111" customFormat="1">
      <c r="A114" s="152"/>
      <c r="B114" s="179"/>
      <c r="C114" s="180" t="s">
        <v>28</v>
      </c>
      <c r="D114" s="1734" t="s">
        <v>205</v>
      </c>
      <c r="E114" s="1735"/>
      <c r="F114" s="1735"/>
      <c r="G114" s="1735"/>
      <c r="H114" s="1736"/>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2"/>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2"/>
    </row>
    <row r="116" spans="1:27" s="132" customFormat="1" ht="15.75" customHeight="1">
      <c r="A116" s="217"/>
      <c r="B116" s="1473" t="s">
        <v>108</v>
      </c>
      <c r="C116" s="1473"/>
      <c r="D116" s="1473"/>
      <c r="E116" s="1473"/>
      <c r="F116" s="1474"/>
      <c r="G116" s="1713" t="s">
        <v>61</v>
      </c>
      <c r="H116" s="173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2"/>
    </row>
    <row r="117" spans="1:27" s="132" customFormat="1" ht="15.75" customHeight="1">
      <c r="A117" s="217"/>
      <c r="B117" s="1473" t="s">
        <v>109</v>
      </c>
      <c r="C117" s="1473"/>
      <c r="D117" s="1473"/>
      <c r="E117" s="1473"/>
      <c r="F117" s="1474"/>
      <c r="G117" s="1713" t="s">
        <v>61</v>
      </c>
      <c r="H117" s="173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2"/>
    </row>
    <row r="118" spans="1:27" s="132" customFormat="1" ht="15.75" customHeight="1">
      <c r="A118" s="217"/>
      <c r="B118" s="1473" t="s">
        <v>170</v>
      </c>
      <c r="C118" s="1473"/>
      <c r="D118" s="1473"/>
      <c r="E118" s="1473"/>
      <c r="F118" s="1474"/>
      <c r="G118" s="1713" t="s">
        <v>61</v>
      </c>
      <c r="H118" s="173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2"/>
    </row>
    <row r="119" spans="1:27" s="132" customFormat="1" ht="15.75" customHeight="1">
      <c r="A119" s="217"/>
      <c r="B119" s="1473" t="s">
        <v>171</v>
      </c>
      <c r="C119" s="1473"/>
      <c r="D119" s="1473"/>
      <c r="E119" s="1473"/>
      <c r="F119" s="1474"/>
      <c r="G119" s="1713" t="s">
        <v>61</v>
      </c>
      <c r="H119" s="173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2"/>
    </row>
    <row r="120" spans="1:27" s="132" customFormat="1" ht="15.75" customHeight="1">
      <c r="A120" s="217"/>
      <c r="B120" s="1473" t="s">
        <v>29</v>
      </c>
      <c r="C120" s="1473"/>
      <c r="D120" s="1473"/>
      <c r="E120" s="1473"/>
      <c r="F120" s="1474"/>
      <c r="G120" s="1713" t="s">
        <v>61</v>
      </c>
      <c r="H120" s="173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2"/>
    </row>
    <row r="121" spans="1:27" s="132" customFormat="1" ht="15.75" customHeight="1">
      <c r="A121" s="217"/>
      <c r="B121" s="1473" t="s">
        <v>18</v>
      </c>
      <c r="C121" s="1473"/>
      <c r="D121" s="1473"/>
      <c r="E121" s="1473"/>
      <c r="F121" s="1474"/>
      <c r="G121" s="1713" t="s">
        <v>61</v>
      </c>
      <c r="H121" s="173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2"/>
    </row>
    <row r="122" spans="1:27" s="132" customFormat="1" ht="15.75" customHeight="1">
      <c r="A122" s="217"/>
      <c r="B122" s="1473" t="s">
        <v>19</v>
      </c>
      <c r="C122" s="1473"/>
      <c r="D122" s="1473"/>
      <c r="E122" s="1473"/>
      <c r="F122" s="1474"/>
      <c r="G122" s="1713" t="s">
        <v>61</v>
      </c>
      <c r="H122" s="173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2"/>
    </row>
    <row r="123" spans="1:27" s="132" customFormat="1" ht="15.75" customHeight="1">
      <c r="A123" s="217"/>
      <c r="B123" s="1473" t="s">
        <v>110</v>
      </c>
      <c r="C123" s="1473"/>
      <c r="D123" s="1473"/>
      <c r="E123" s="1473"/>
      <c r="F123" s="1474"/>
      <c r="G123" s="1713" t="s">
        <v>61</v>
      </c>
      <c r="H123" s="173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2"/>
    </row>
    <row r="124" spans="1:27" s="132" customFormat="1" ht="15.75" customHeight="1">
      <c r="A124" s="217"/>
      <c r="B124" s="1473" t="s">
        <v>72</v>
      </c>
      <c r="C124" s="1473"/>
      <c r="D124" s="1473"/>
      <c r="E124" s="1473"/>
      <c r="F124" s="1474"/>
      <c r="G124" s="1713" t="s">
        <v>62</v>
      </c>
      <c r="H124" s="173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2"/>
    </row>
    <row r="125" spans="1:27" s="132" customFormat="1" ht="15.75" customHeight="1">
      <c r="A125" s="217"/>
      <c r="B125" s="1473" t="s">
        <v>111</v>
      </c>
      <c r="C125" s="1473"/>
      <c r="D125" s="1473"/>
      <c r="E125" s="1473"/>
      <c r="F125" s="1474"/>
      <c r="G125" s="1713" t="s">
        <v>62</v>
      </c>
      <c r="H125" s="173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2"/>
    </row>
    <row r="126" spans="1:27" s="132" customFormat="1" ht="15.75" customHeight="1">
      <c r="A126" s="217"/>
      <c r="B126" s="568"/>
      <c r="C126" s="1473" t="s">
        <v>112</v>
      </c>
      <c r="D126" s="1473"/>
      <c r="E126" s="1473"/>
      <c r="F126" s="1473"/>
      <c r="G126" s="1725"/>
      <c r="H126" s="1726"/>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2"/>
    </row>
    <row r="127" spans="1:27" s="132" customFormat="1" ht="15.75">
      <c r="A127" s="1605" t="s">
        <v>198</v>
      </c>
      <c r="B127" s="1606"/>
      <c r="C127" s="1606"/>
      <c r="D127" s="1606"/>
      <c r="E127" s="1606"/>
      <c r="F127" s="1606"/>
      <c r="G127" s="1725">
        <v>2010</v>
      </c>
      <c r="H127" s="1726"/>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2"/>
    </row>
    <row r="128" spans="1:27" s="132" customFormat="1" ht="30">
      <c r="A128" s="1493" t="s">
        <v>437</v>
      </c>
      <c r="B128" s="1473"/>
      <c r="C128" s="1474"/>
      <c r="D128" s="1727" t="s">
        <v>438</v>
      </c>
      <c r="E128" s="1728"/>
      <c r="F128" s="1728"/>
      <c r="G128" s="1728"/>
      <c r="H128" s="1729"/>
      <c r="I128" s="421"/>
      <c r="J128" s="473"/>
      <c r="K128" s="397" t="str">
        <f>A128</f>
        <v xml:space="preserve">D11. Name of the list(s)
</v>
      </c>
      <c r="L128" s="397"/>
      <c r="M128" s="396"/>
      <c r="N128" s="396"/>
      <c r="O128" s="397" t="str">
        <f>D128</f>
        <v xml:space="preserve"> Essential Medicine List (EML)</v>
      </c>
      <c r="P128" s="396"/>
      <c r="Q128" s="474"/>
      <c r="R128" s="396"/>
      <c r="S128" s="412"/>
      <c r="T128" s="413"/>
      <c r="U128" s="413"/>
      <c r="V128" s="413"/>
      <c r="W128" s="414"/>
      <c r="X128" s="414"/>
      <c r="Y128" s="474"/>
      <c r="Z128" s="475"/>
      <c r="AA128" s="402"/>
    </row>
    <row r="129" spans="1:27" s="132" customFormat="1" ht="120">
      <c r="A129" s="1493" t="s">
        <v>472</v>
      </c>
      <c r="B129" s="1473"/>
      <c r="C129" s="1474"/>
      <c r="D129" s="1730" t="s">
        <v>745</v>
      </c>
      <c r="E129" s="1731"/>
      <c r="F129" s="1731"/>
      <c r="G129" s="1731"/>
      <c r="H129" s="1732"/>
      <c r="I129" s="421"/>
      <c r="J129" s="473"/>
      <c r="K129" s="397" t="str">
        <f>A129</f>
        <v xml:space="preserve">D12. Notes about the list(s)
</v>
      </c>
      <c r="L129" s="397"/>
      <c r="M129" s="396"/>
      <c r="N129" s="396"/>
      <c r="O129" s="397" t="str">
        <f>D129</f>
        <v>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FMHACA believes that the list will serve for all stakeholders and health service providers as a tool for selecting and availing the most needed medicines at every level of the health care system</v>
      </c>
      <c r="P129" s="396"/>
      <c r="Q129" s="474"/>
      <c r="R129" s="396"/>
      <c r="S129" s="412"/>
      <c r="T129" s="413"/>
      <c r="U129" s="413"/>
      <c r="V129" s="413"/>
      <c r="W129" s="414"/>
      <c r="X129" s="414"/>
      <c r="Y129" s="474"/>
      <c r="Z129" s="475"/>
      <c r="AA129" s="402"/>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2"/>
    </row>
    <row r="131" spans="1:27" s="132" customFormat="1" ht="30.75" customHeight="1">
      <c r="A131" s="218"/>
      <c r="B131" s="1612" t="s">
        <v>323</v>
      </c>
      <c r="C131" s="1613"/>
      <c r="D131" s="1613"/>
      <c r="E131" s="1614"/>
      <c r="F131" s="1615">
        <v>2010</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2"/>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2"/>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2"/>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2"/>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2"/>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2"/>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2"/>
    </row>
    <row r="138" spans="1:27" s="111" customFormat="1" ht="30" customHeight="1">
      <c r="A138" s="1470" t="s">
        <v>324</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2"/>
    </row>
    <row r="139" spans="1:27" s="111" customFormat="1" ht="45">
      <c r="A139" s="1493" t="s">
        <v>746</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2"/>
    </row>
    <row r="140" spans="1:27" s="111" customFormat="1" ht="15" customHeight="1">
      <c r="A140" s="569"/>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2"/>
    </row>
    <row r="141" spans="1:27" s="111" customFormat="1" ht="15" customHeight="1">
      <c r="A141" s="572"/>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2"/>
    </row>
    <row r="142" spans="1:27" s="111" customFormat="1" ht="15" customHeight="1">
      <c r="A142" s="569"/>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2"/>
    </row>
    <row r="143" spans="1:27" s="111" customFormat="1" ht="15" customHeight="1">
      <c r="A143" s="569"/>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2"/>
    </row>
    <row r="144" spans="1:27" s="111" customFormat="1" ht="15" customHeight="1">
      <c r="A144" s="569"/>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2"/>
    </row>
    <row r="145" spans="1:27" s="111" customFormat="1" ht="15" customHeight="1">
      <c r="A145" s="569"/>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2"/>
    </row>
    <row r="146" spans="1:27" s="111" customFormat="1" ht="15" customHeight="1">
      <c r="A146" s="569"/>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2"/>
    </row>
    <row r="147" spans="1:27" s="111" customFormat="1" ht="15" customHeight="1">
      <c r="A147" s="569"/>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2"/>
    </row>
    <row r="148" spans="1:27" s="111" customFormat="1" ht="15" customHeight="1">
      <c r="A148" s="569"/>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2"/>
    </row>
    <row r="149" spans="1:27" s="111" customFormat="1" ht="30" customHeight="1">
      <c r="A149" s="569"/>
      <c r="B149" s="1473" t="s">
        <v>685</v>
      </c>
      <c r="C149" s="1473"/>
      <c r="D149" s="1473"/>
      <c r="E149" s="1473"/>
      <c r="F149" s="1473"/>
      <c r="G149" s="1602" t="s">
        <v>720</v>
      </c>
      <c r="H149" s="1604"/>
      <c r="I149" s="419"/>
      <c r="J149" s="446" t="str">
        <f t="shared" si="7"/>
        <v>07/12-06/13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2"/>
    </row>
    <row r="150" spans="1:27" s="111" customFormat="1" ht="45" customHeight="1">
      <c r="A150" s="152"/>
      <c r="B150" s="1473" t="s">
        <v>326</v>
      </c>
      <c r="C150" s="1473"/>
      <c r="D150" s="1473"/>
      <c r="E150" s="1473"/>
      <c r="F150" s="1473"/>
      <c r="G150" s="1635" t="s">
        <v>747</v>
      </c>
      <c r="H150" s="1636"/>
      <c r="I150" s="419"/>
      <c r="J150" s="446" t="str">
        <f t="shared" si="7"/>
        <v>Pipeline</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2"/>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2"/>
    </row>
    <row r="152" spans="1:27" s="111" customFormat="1" ht="15" customHeight="1">
      <c r="A152" s="571"/>
      <c r="B152" s="1498" t="s">
        <v>327</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2"/>
    </row>
    <row r="153" spans="1:27" s="111" customFormat="1" ht="15.75" customHeight="1">
      <c r="A153" s="569"/>
      <c r="B153" s="1473" t="s">
        <v>328</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623"/>
    </row>
    <row r="154" spans="1:27" s="111" customFormat="1" ht="45.75" thickBot="1">
      <c r="A154" s="1622" t="s">
        <v>473</v>
      </c>
      <c r="B154" s="1623"/>
      <c r="C154" s="1624"/>
      <c r="D154" s="1716" t="s">
        <v>748</v>
      </c>
      <c r="E154" s="1717"/>
      <c r="F154" s="1717"/>
      <c r="G154" s="1717"/>
      <c r="H154" s="1718"/>
      <c r="I154" s="419"/>
      <c r="J154" s="446"/>
      <c r="K154" s="397" t="str">
        <f>A154</f>
        <v xml:space="preserve">F. Please note any overall comments about challenges and/or successes with contraceptive security in your country.
</v>
      </c>
      <c r="L154" s="396"/>
      <c r="M154" s="396"/>
      <c r="N154" s="396"/>
      <c r="O154" s="397" t="str">
        <f>D154</f>
        <v>The stock out of contraceptives for the major contraceptives, including oral contraceptives, Injectables, Condom, Implant, and IUCD were below 5%. There was no stock out at central level for the above indicated products in the FY</v>
      </c>
      <c r="P154" s="396"/>
      <c r="Q154" s="396"/>
      <c r="R154" s="396"/>
      <c r="S154" s="396"/>
      <c r="T154" s="406"/>
      <c r="U154" s="406"/>
      <c r="V154" s="406"/>
      <c r="W154" s="407"/>
      <c r="X154" s="407"/>
      <c r="Y154" s="424"/>
      <c r="Z154" s="425"/>
      <c r="AA154" s="402"/>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2"/>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2"/>
    </row>
    <row r="157" spans="1:27" s="474" customFormat="1" ht="18">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381"/>
      <c r="B160" s="381"/>
      <c r="G160" s="382"/>
      <c r="H160" s="383"/>
      <c r="I160" s="396"/>
    </row>
    <row r="161" spans="1:134">
      <c r="A161" s="381"/>
      <c r="B161" s="381"/>
      <c r="G161" s="382"/>
      <c r="H161" s="383"/>
      <c r="I161" s="396"/>
    </row>
    <row r="162" spans="1:134">
      <c r="A162" s="381"/>
      <c r="B162" s="381"/>
      <c r="G162" s="382"/>
      <c r="H162" s="383"/>
      <c r="I162" s="396"/>
    </row>
    <row r="163" spans="1:134">
      <c r="A163" s="381"/>
      <c r="B163" s="381"/>
      <c r="G163" s="382"/>
      <c r="H163" s="383"/>
      <c r="I163" s="396"/>
    </row>
    <row r="164" spans="1:134">
      <c r="A164" s="381"/>
      <c r="B164" s="381"/>
      <c r="G164" s="382"/>
      <c r="H164" s="383"/>
      <c r="I164" s="396"/>
    </row>
    <row r="165" spans="1:134">
      <c r="A165" s="381"/>
      <c r="B165" s="381"/>
      <c r="G165" s="382"/>
      <c r="H165" s="383"/>
      <c r="I165" s="396"/>
    </row>
    <row r="166" spans="1:134">
      <c r="A166" s="381"/>
      <c r="B166" s="381"/>
      <c r="G166" s="382"/>
      <c r="H166" s="383"/>
      <c r="I166" s="396"/>
    </row>
    <row r="167" spans="1:134">
      <c r="A167" s="381"/>
      <c r="B167" s="381"/>
      <c r="G167" s="382"/>
      <c r="H167" s="383"/>
      <c r="I167" s="396"/>
    </row>
    <row r="168" spans="1:134">
      <c r="A168" s="381"/>
      <c r="B168" s="381"/>
      <c r="G168" s="382"/>
      <c r="H168" s="383"/>
      <c r="I168" s="396"/>
    </row>
    <row r="169" spans="1:134">
      <c r="A169" s="381"/>
      <c r="B169" s="381"/>
      <c r="G169" s="382"/>
      <c r="H169" s="383"/>
      <c r="I169" s="396"/>
    </row>
    <row r="170" spans="1:134">
      <c r="A170" s="381"/>
      <c r="B170" s="381"/>
      <c r="G170" s="382"/>
      <c r="H170" s="383"/>
      <c r="I170" s="396"/>
    </row>
    <row r="171" spans="1:134">
      <c r="A171" s="381"/>
      <c r="B171" s="381"/>
      <c r="G171" s="382"/>
      <c r="H171" s="383"/>
      <c r="I171" s="396"/>
    </row>
    <row r="172" spans="1:134">
      <c r="A172" s="381"/>
      <c r="B172" s="381"/>
      <c r="G172" s="382"/>
      <c r="H172" s="383"/>
      <c r="I172" s="396"/>
    </row>
    <row r="173" spans="1:134" s="381" customFormat="1">
      <c r="G173" s="382"/>
      <c r="H173" s="38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381" customFormat="1">
      <c r="G174" s="382"/>
      <c r="H174" s="38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381" customFormat="1">
      <c r="G175" s="382"/>
      <c r="H175" s="38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381" customFormat="1">
      <c r="G176" s="382"/>
      <c r="H176" s="38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381" customFormat="1">
      <c r="G177" s="382"/>
      <c r="H177" s="38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381" customFormat="1">
      <c r="G178" s="382"/>
      <c r="H178" s="38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381" customFormat="1">
      <c r="G179" s="382"/>
      <c r="H179" s="38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381" customFormat="1">
      <c r="G180" s="382"/>
      <c r="H180" s="38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381" customFormat="1">
      <c r="G181" s="382"/>
      <c r="H181" s="38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381" customFormat="1">
      <c r="G182" s="382"/>
      <c r="H182" s="38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381" customFormat="1">
      <c r="G183" s="382"/>
      <c r="H183" s="38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H1"/>
    <mergeCell ref="A2:C2"/>
    <mergeCell ref="D2:E2"/>
    <mergeCell ref="D3:E3"/>
    <mergeCell ref="F3:H3"/>
    <mergeCell ref="B13:C13"/>
    <mergeCell ref="D13:H13"/>
    <mergeCell ref="A14:C14"/>
    <mergeCell ref="D14:H14"/>
    <mergeCell ref="B15:C15"/>
    <mergeCell ref="F15:H15"/>
    <mergeCell ref="A7:C7"/>
    <mergeCell ref="A8:H8"/>
    <mergeCell ref="A10:H10"/>
    <mergeCell ref="A11:G11"/>
    <mergeCell ref="A12:G12"/>
    <mergeCell ref="B19:C19"/>
    <mergeCell ref="F19:H19"/>
    <mergeCell ref="A9:H9"/>
    <mergeCell ref="B20:C20"/>
    <mergeCell ref="F20:H20"/>
    <mergeCell ref="B21:C21"/>
    <mergeCell ref="F21:H21"/>
    <mergeCell ref="B16:C16"/>
    <mergeCell ref="F16:H16"/>
    <mergeCell ref="B17:C17"/>
    <mergeCell ref="F17:H17"/>
    <mergeCell ref="B18:C18"/>
    <mergeCell ref="F18:H18"/>
    <mergeCell ref="A26:C26"/>
    <mergeCell ref="A27:G27"/>
    <mergeCell ref="A28:C28"/>
    <mergeCell ref="D28:E28"/>
    <mergeCell ref="A29:F29"/>
    <mergeCell ref="G29:H29"/>
    <mergeCell ref="B22:C22"/>
    <mergeCell ref="F22:H22"/>
    <mergeCell ref="B23:C23"/>
    <mergeCell ref="F23:H23"/>
    <mergeCell ref="A24:G24"/>
    <mergeCell ref="A25:G25"/>
    <mergeCell ref="B35:D35"/>
    <mergeCell ref="B36:D36"/>
    <mergeCell ref="B37:D37"/>
    <mergeCell ref="A38:G38"/>
    <mergeCell ref="A39:H39"/>
    <mergeCell ref="B40:C40"/>
    <mergeCell ref="A30:D30"/>
    <mergeCell ref="G30:H30"/>
    <mergeCell ref="A31:G31"/>
    <mergeCell ref="A32:G32"/>
    <mergeCell ref="A33:H33"/>
    <mergeCell ref="B34:D34"/>
    <mergeCell ref="B48:C48"/>
    <mergeCell ref="B49:C49"/>
    <mergeCell ref="D50:H50"/>
    <mergeCell ref="B51:C51"/>
    <mergeCell ref="B52:C52"/>
    <mergeCell ref="B53:C53"/>
    <mergeCell ref="B41:C41"/>
    <mergeCell ref="D42:H42"/>
    <mergeCell ref="B43:C43"/>
    <mergeCell ref="D44:H44"/>
    <mergeCell ref="B45:C45"/>
    <mergeCell ref="A47:H47"/>
    <mergeCell ref="A59:E59"/>
    <mergeCell ref="G59:H59"/>
    <mergeCell ref="A61:E61"/>
    <mergeCell ref="F61:H61"/>
    <mergeCell ref="B62:E62"/>
    <mergeCell ref="F62:H62"/>
    <mergeCell ref="A55:H55"/>
    <mergeCell ref="A56:E56"/>
    <mergeCell ref="G56:H56"/>
    <mergeCell ref="A57:E57"/>
    <mergeCell ref="G57:H57"/>
    <mergeCell ref="A58:E58"/>
    <mergeCell ref="G58:H58"/>
    <mergeCell ref="A67:C67"/>
    <mergeCell ref="D67:E67"/>
    <mergeCell ref="B68:C68"/>
    <mergeCell ref="D68:E68"/>
    <mergeCell ref="B69:C69"/>
    <mergeCell ref="D69:E69"/>
    <mergeCell ref="C63:E63"/>
    <mergeCell ref="F63:H63"/>
    <mergeCell ref="A64:C64"/>
    <mergeCell ref="D64:H64"/>
    <mergeCell ref="A65:G65"/>
    <mergeCell ref="A66:H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A80:C80"/>
    <mergeCell ref="D80:H80"/>
    <mergeCell ref="A81:G81"/>
    <mergeCell ref="A82:G82"/>
    <mergeCell ref="B76:C76"/>
    <mergeCell ref="D76:E76"/>
    <mergeCell ref="B77:C77"/>
    <mergeCell ref="D77:E77"/>
    <mergeCell ref="B78:C78"/>
    <mergeCell ref="D78:E78"/>
    <mergeCell ref="A86:G86"/>
    <mergeCell ref="B87:D87"/>
    <mergeCell ref="E87:H87"/>
    <mergeCell ref="B88:D88"/>
    <mergeCell ref="E88:H88"/>
    <mergeCell ref="A89:G89"/>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D43 D49 D51:D52 D41 H89 H91 D106:D108 F59 G116:H125">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6" fitToHeight="4" orientation="portrait" r:id="rId1"/>
  <rowBreaks count="2" manualBreakCount="2">
    <brk id="32" max="7" man="1"/>
    <brk id="54" max="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5" hidden="1" customWidth="1"/>
    <col min="10" max="10" width="38.5703125" style="235" hidden="1" customWidth="1"/>
    <col min="11" max="11" width="64.42578125" style="232" hidden="1" customWidth="1"/>
    <col min="12" max="12" width="87.7109375" style="231" hidden="1" customWidth="1"/>
    <col min="13" max="13" width="37.28515625" style="231" hidden="1" customWidth="1"/>
    <col min="14" max="14" width="75.28515625" style="231" hidden="1" customWidth="1"/>
    <col min="15" max="15" width="81.7109375" style="231" hidden="1" customWidth="1"/>
    <col min="16" max="16" width="69.42578125" style="231" hidden="1" customWidth="1"/>
    <col min="17" max="17" width="57" style="231" hidden="1" customWidth="1"/>
    <col min="18" max="18" width="87.7109375" style="231" hidden="1" customWidth="1"/>
    <col min="19" max="19" width="25.42578125" style="241" hidden="1" customWidth="1"/>
    <col min="20" max="20" width="43.7109375" style="242" hidden="1" customWidth="1"/>
    <col min="21" max="21" width="37.28515625" style="242" hidden="1" customWidth="1"/>
    <col min="22" max="22" width="56.28515625" style="242" hidden="1" customWidth="1"/>
    <col min="23" max="23" width="11.7109375" style="243" hidden="1" customWidth="1"/>
    <col min="24" max="24" width="146.85546875" style="243" hidden="1" customWidth="1"/>
    <col min="25" max="25" width="107.42578125" style="109" hidden="1" customWidth="1"/>
    <col min="26" max="26" width="1.28515625" style="137" customWidth="1"/>
    <col min="27" max="27" width="13.42578125" style="238"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1471</v>
      </c>
      <c r="B7" s="1655"/>
      <c r="C7" s="1655"/>
      <c r="D7" s="916"/>
      <c r="E7" s="916"/>
      <c r="F7" s="916"/>
      <c r="G7" s="917"/>
      <c r="H7" s="918"/>
      <c r="I7" s="906"/>
      <c r="J7" s="907"/>
      <c r="K7" s="908" t="str">
        <f>A7</f>
        <v>Country: Georgia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2"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96</v>
      </c>
      <c r="Z10" s="416"/>
      <c r="AA10" s="409"/>
    </row>
    <row r="11" spans="1:134" s="102" customFormat="1" ht="16.5" customHeight="1" thickBot="1">
      <c r="A11" s="1468" t="s">
        <v>5</v>
      </c>
      <c r="B11" s="1469"/>
      <c r="C11" s="1469"/>
      <c r="D11" s="1469"/>
      <c r="E11" s="1469"/>
      <c r="F11" s="1469"/>
      <c r="G11" s="1469"/>
      <c r="H11" s="148"/>
      <c r="I11" s="240"/>
      <c r="J11" s="235"/>
      <c r="K11" s="232"/>
      <c r="L11" s="231"/>
      <c r="M11" s="231"/>
      <c r="N11" s="231"/>
      <c r="O11" s="231"/>
      <c r="P11" s="231"/>
      <c r="Q11" s="106" t="s">
        <v>79</v>
      </c>
      <c r="R11" s="231"/>
      <c r="S11" s="231"/>
      <c r="T11" s="112"/>
      <c r="U11" s="112"/>
      <c r="V11" s="112"/>
      <c r="W11" s="237"/>
      <c r="X11" s="237"/>
      <c r="Y11" s="111" t="s">
        <v>66</v>
      </c>
      <c r="Z11" s="105"/>
      <c r="AA11" s="238"/>
    </row>
    <row r="12" spans="1:134" s="111" customFormat="1" ht="45">
      <c r="A12" s="1470" t="s">
        <v>117</v>
      </c>
      <c r="B12" s="1471"/>
      <c r="C12" s="1471"/>
      <c r="D12" s="1471"/>
      <c r="E12" s="1471"/>
      <c r="F12" s="1471"/>
      <c r="G12" s="1472"/>
      <c r="H12" s="221" t="s">
        <v>61</v>
      </c>
      <c r="I12" s="245"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5"/>
      <c r="K12" s="232"/>
      <c r="L12" s="231"/>
      <c r="M12" s="231"/>
      <c r="N12" s="231"/>
      <c r="O12" s="231"/>
      <c r="P12" s="231"/>
      <c r="Q12" s="231"/>
      <c r="R12" s="231"/>
      <c r="S12" s="231"/>
      <c r="T12" s="112"/>
      <c r="U12" s="112"/>
      <c r="V12" s="112"/>
      <c r="W12" s="237"/>
      <c r="X12" s="237"/>
      <c r="Z12" s="246"/>
      <c r="AA12" s="238"/>
      <c r="DS12" s="112"/>
      <c r="DT12" s="112"/>
      <c r="DU12" s="112"/>
      <c r="DV12" s="112"/>
      <c r="DW12" s="112"/>
      <c r="DX12" s="112"/>
      <c r="DY12" s="112"/>
      <c r="DZ12" s="112"/>
      <c r="EA12" s="112"/>
      <c r="EB12" s="112"/>
      <c r="EC12" s="113"/>
      <c r="ED12" s="113"/>
    </row>
    <row r="13" spans="1:134" s="111" customFormat="1">
      <c r="A13" s="149"/>
      <c r="B13" s="1473" t="s">
        <v>13</v>
      </c>
      <c r="C13" s="1474"/>
      <c r="D13" s="1708" t="s">
        <v>1137</v>
      </c>
      <c r="E13" s="1709"/>
      <c r="F13" s="1709"/>
      <c r="G13" s="1709"/>
      <c r="H13" s="1710"/>
      <c r="I13" s="244"/>
      <c r="J13" s="235"/>
      <c r="K13" s="232" t="str">
        <f>B13</f>
        <v>a. What is the name of the committee?</v>
      </c>
      <c r="L13" s="247" t="str">
        <f>D13</f>
        <v>Maternal Mortality Committee</v>
      </c>
      <c r="M13" s="231"/>
      <c r="N13" s="231"/>
      <c r="O13" s="233" t="str">
        <f>D13</f>
        <v>Maternal Mortality Committee</v>
      </c>
      <c r="P13" s="231"/>
      <c r="Q13" s="231"/>
      <c r="R13" s="231"/>
      <c r="S13" s="231"/>
      <c r="T13" s="112"/>
      <c r="U13" s="112"/>
      <c r="V13" s="112"/>
      <c r="W13" s="237"/>
      <c r="X13" s="237"/>
      <c r="Z13" s="246"/>
      <c r="AA13" s="238"/>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245"/>
      <c r="J14" s="235"/>
      <c r="K14" s="232" t="str">
        <f>A14</f>
        <v>A2. Are the following organizations represented on the committee?</v>
      </c>
      <c r="L14" s="231"/>
      <c r="M14" s="231"/>
      <c r="N14" s="231"/>
      <c r="O14" s="232"/>
      <c r="P14" s="231"/>
      <c r="Q14" s="231"/>
      <c r="R14" s="231"/>
      <c r="S14" s="231"/>
      <c r="T14" s="112"/>
      <c r="U14" s="112"/>
      <c r="V14" s="112"/>
      <c r="W14" s="237"/>
      <c r="X14" s="237"/>
      <c r="Z14" s="246"/>
      <c r="AA14" s="238"/>
      <c r="DS14" s="112"/>
      <c r="DT14" s="112"/>
      <c r="DU14" s="112"/>
      <c r="DV14" s="113"/>
      <c r="DW14" s="113"/>
      <c r="DX14" s="113"/>
      <c r="DY14" s="113"/>
      <c r="DZ14" s="113"/>
      <c r="EA14" s="113"/>
      <c r="EB14" s="113"/>
      <c r="EC14" s="113"/>
      <c r="ED14" s="113"/>
    </row>
    <row r="15" spans="1:134" s="111" customFormat="1" ht="45">
      <c r="A15" s="150"/>
      <c r="B15" s="1491" t="s">
        <v>14</v>
      </c>
      <c r="C15" s="1492"/>
      <c r="D15" s="744" t="s">
        <v>61</v>
      </c>
      <c r="E15" s="151" t="s">
        <v>55</v>
      </c>
      <c r="F15" s="1637" t="s">
        <v>347</v>
      </c>
      <c r="G15" s="1638"/>
      <c r="H15" s="1639"/>
      <c r="I15" s="244"/>
      <c r="J15" s="235"/>
      <c r="K15" s="232" t="str">
        <f t="shared" ref="K15:K23" si="0">B15</f>
        <v>a. Social marketing</v>
      </c>
      <c r="L15" s="231"/>
      <c r="M15" s="231"/>
      <c r="N15" s="231"/>
      <c r="O15" s="232"/>
      <c r="P15" s="231"/>
      <c r="Q15" s="232" t="str">
        <f t="shared" ref="Q15:Q23" si="1">F15</f>
        <v>John Snow, Inc. (JSI) (Under its USAID funded project, JSI is involved in social marketing of contraceptives in Georgia)</v>
      </c>
      <c r="R15" s="231"/>
      <c r="S15" s="231"/>
      <c r="T15" s="112"/>
      <c r="U15" s="112"/>
      <c r="V15" s="112"/>
      <c r="W15" s="237"/>
      <c r="X15" s="237"/>
      <c r="Z15" s="246"/>
      <c r="AA15" s="238"/>
      <c r="DS15" s="112"/>
      <c r="DT15" s="112"/>
      <c r="DU15" s="112"/>
      <c r="DV15" s="112"/>
      <c r="DW15" s="112"/>
      <c r="DX15" s="112"/>
      <c r="DY15" s="112"/>
      <c r="DZ15" s="112"/>
      <c r="EA15" s="112"/>
      <c r="EB15" s="112"/>
      <c r="EC15" s="113"/>
      <c r="ED15" s="113"/>
    </row>
    <row r="16" spans="1:134" s="111" customFormat="1" ht="45">
      <c r="A16" s="152"/>
      <c r="B16" s="1473" t="s">
        <v>118</v>
      </c>
      <c r="C16" s="1474"/>
      <c r="D16" s="744" t="s">
        <v>61</v>
      </c>
      <c r="E16" s="153" t="s">
        <v>55</v>
      </c>
      <c r="F16" s="1637" t="s">
        <v>348</v>
      </c>
      <c r="G16" s="1638"/>
      <c r="H16" s="1639"/>
      <c r="I16" s="244"/>
      <c r="J16" s="235"/>
      <c r="K16" s="232" t="str">
        <f t="shared" si="0"/>
        <v>b. NGO (for example: service delivery, advocacy, Planned Parenthood affiliate, Marie Stopes affiliate, faith-based organizations, etc.)</v>
      </c>
      <c r="L16" s="231"/>
      <c r="M16" s="231"/>
      <c r="N16" s="231"/>
      <c r="O16" s="232"/>
      <c r="P16" s="231"/>
      <c r="Q16" s="232" t="str">
        <f t="shared" si="1"/>
        <v>John Snow, Inc. (JSI)</v>
      </c>
      <c r="R16" s="231"/>
      <c r="S16" s="231"/>
      <c r="T16" s="112"/>
      <c r="U16" s="112"/>
      <c r="V16" s="112"/>
      <c r="W16" s="237"/>
      <c r="X16" s="237"/>
      <c r="Z16" s="246"/>
      <c r="AA16" s="238"/>
      <c r="DS16" s="112"/>
      <c r="DT16" s="112"/>
      <c r="DU16" s="112"/>
      <c r="DV16" s="112"/>
      <c r="DW16" s="112"/>
      <c r="DX16" s="112"/>
      <c r="DY16" s="112"/>
      <c r="DZ16" s="112"/>
      <c r="EA16" s="112"/>
      <c r="EB16" s="112"/>
      <c r="EC16" s="113"/>
      <c r="ED16" s="113"/>
    </row>
    <row r="17" spans="1:134" s="111" customFormat="1" ht="45">
      <c r="A17" s="152"/>
      <c r="B17" s="1473" t="s">
        <v>119</v>
      </c>
      <c r="C17" s="1474"/>
      <c r="D17" s="744" t="s">
        <v>62</v>
      </c>
      <c r="E17" s="153" t="s">
        <v>55</v>
      </c>
      <c r="F17" s="1637"/>
      <c r="G17" s="1638"/>
      <c r="H17" s="1639"/>
      <c r="I17" s="244"/>
      <c r="J17" s="235"/>
      <c r="K17" s="232" t="str">
        <f t="shared" si="0"/>
        <v>c. Commercial sector (for example: pharmacy associations, manufacturers, etc.)</v>
      </c>
      <c r="L17" s="231"/>
      <c r="M17" s="231"/>
      <c r="N17" s="231"/>
      <c r="O17" s="232"/>
      <c r="P17" s="231"/>
      <c r="Q17" s="232">
        <f t="shared" si="1"/>
        <v>0</v>
      </c>
      <c r="R17" s="231"/>
      <c r="S17" s="231"/>
      <c r="T17" s="112"/>
      <c r="U17" s="112"/>
      <c r="V17" s="112"/>
      <c r="W17" s="237"/>
      <c r="X17" s="237"/>
      <c r="Z17" s="246"/>
      <c r="AA17" s="238"/>
      <c r="DS17" s="112"/>
      <c r="DT17" s="112"/>
      <c r="DU17" s="112"/>
      <c r="DV17" s="112"/>
      <c r="DW17" s="112"/>
      <c r="DX17" s="112"/>
      <c r="DY17" s="112"/>
      <c r="DZ17" s="112"/>
      <c r="EA17" s="112"/>
      <c r="EB17" s="112"/>
      <c r="EC17" s="112"/>
      <c r="ED17" s="113"/>
    </row>
    <row r="18" spans="1:134" s="111" customFormat="1" ht="45">
      <c r="A18" s="152"/>
      <c r="B18" s="1473" t="s">
        <v>15</v>
      </c>
      <c r="C18" s="1474"/>
      <c r="D18" s="744" t="s">
        <v>61</v>
      </c>
      <c r="E18" s="153" t="s">
        <v>56</v>
      </c>
      <c r="F18" s="1637" t="s">
        <v>232</v>
      </c>
      <c r="G18" s="1638"/>
      <c r="H18" s="1639"/>
      <c r="I18" s="244"/>
      <c r="J18" s="235"/>
      <c r="K18" s="232" t="str">
        <f t="shared" si="0"/>
        <v>d. Donors</v>
      </c>
      <c r="L18" s="231"/>
      <c r="M18" s="231"/>
      <c r="N18" s="231"/>
      <c r="O18" s="232"/>
      <c r="P18" s="231"/>
      <c r="Q18" s="232" t="str">
        <f t="shared" si="1"/>
        <v>USAID</v>
      </c>
      <c r="R18" s="231"/>
      <c r="S18" s="231"/>
      <c r="T18" s="112"/>
      <c r="U18" s="112"/>
      <c r="V18" s="112"/>
      <c r="W18" s="237"/>
      <c r="X18" s="237"/>
      <c r="Z18" s="246"/>
      <c r="AA18" s="238"/>
      <c r="DS18" s="112"/>
      <c r="DT18" s="112"/>
      <c r="DU18" s="112"/>
      <c r="DV18" s="112"/>
      <c r="DW18" s="112"/>
      <c r="DX18" s="112"/>
      <c r="DY18" s="112"/>
      <c r="DZ18" s="112"/>
      <c r="EA18" s="112"/>
      <c r="EB18" s="112"/>
      <c r="EC18" s="112"/>
      <c r="ED18" s="113"/>
    </row>
    <row r="19" spans="1:134" s="111" customFormat="1" ht="45">
      <c r="A19" s="152"/>
      <c r="B19" s="1473" t="s">
        <v>16</v>
      </c>
      <c r="C19" s="1474"/>
      <c r="D19" s="744" t="s">
        <v>61</v>
      </c>
      <c r="E19" s="153" t="s">
        <v>57</v>
      </c>
      <c r="F19" s="1637" t="s">
        <v>349</v>
      </c>
      <c r="G19" s="1638"/>
      <c r="H19" s="1639"/>
      <c r="I19" s="244"/>
      <c r="J19" s="235"/>
      <c r="K19" s="232" t="str">
        <f t="shared" si="0"/>
        <v>e. UN agencies</v>
      </c>
      <c r="L19" s="231"/>
      <c r="M19" s="231"/>
      <c r="N19" s="231"/>
      <c r="O19" s="232"/>
      <c r="P19" s="231"/>
      <c r="Q19" s="232" t="str">
        <f t="shared" si="1"/>
        <v>UNFPA, UNICEF, WHO</v>
      </c>
      <c r="R19" s="231"/>
      <c r="S19" s="231"/>
      <c r="T19" s="112"/>
      <c r="U19" s="112"/>
      <c r="V19" s="112"/>
      <c r="W19" s="237"/>
      <c r="X19" s="237"/>
      <c r="Z19" s="246"/>
      <c r="AA19" s="238"/>
      <c r="DS19" s="112"/>
      <c r="DT19" s="112"/>
      <c r="DU19" s="112"/>
      <c r="DV19" s="113"/>
      <c r="DW19" s="113"/>
      <c r="DX19" s="113"/>
      <c r="DY19" s="113"/>
      <c r="DZ19" s="113"/>
      <c r="EA19" s="113"/>
      <c r="EB19" s="113"/>
      <c r="EC19" s="113"/>
      <c r="ED19" s="113"/>
    </row>
    <row r="20" spans="1:134" s="111" customFormat="1" ht="45">
      <c r="A20" s="152"/>
      <c r="B20" s="1473" t="s">
        <v>120</v>
      </c>
      <c r="C20" s="1474"/>
      <c r="D20" s="744" t="s">
        <v>61</v>
      </c>
      <c r="E20" s="153" t="s">
        <v>58</v>
      </c>
      <c r="F20" s="1637" t="s">
        <v>1138</v>
      </c>
      <c r="G20" s="1638"/>
      <c r="H20" s="1639"/>
      <c r="I20" s="244"/>
      <c r="J20" s="235"/>
      <c r="K20" s="232" t="str">
        <f t="shared" si="0"/>
        <v>f. Ministry of Health (for example: logistics, reproductive health, family planning, maternal and child health, HIV/AIDS, pharmacy units, etc.)</v>
      </c>
      <c r="L20" s="231"/>
      <c r="M20" s="231"/>
      <c r="N20" s="231"/>
      <c r="O20" s="232"/>
      <c r="P20" s="231"/>
      <c r="Q20" s="248" t="str">
        <f t="shared" si="1"/>
        <v>The committee is chaired by the Deputy Minister of Health.</v>
      </c>
      <c r="R20" s="231"/>
      <c r="S20" s="231"/>
      <c r="T20" s="112"/>
      <c r="U20" s="112"/>
      <c r="V20" s="112"/>
      <c r="W20" s="237"/>
      <c r="X20" s="237"/>
      <c r="Z20" s="246"/>
      <c r="AA20" s="238"/>
      <c r="DS20" s="112"/>
      <c r="DT20" s="112"/>
      <c r="DU20" s="112"/>
      <c r="DV20" s="113"/>
      <c r="DW20" s="113"/>
      <c r="DX20" s="113"/>
      <c r="DY20" s="113"/>
      <c r="DZ20" s="113"/>
      <c r="EA20" s="113"/>
      <c r="ED20" s="113"/>
    </row>
    <row r="21" spans="1:134" s="111" customFormat="1" ht="45">
      <c r="A21" s="152"/>
      <c r="B21" s="1491" t="s">
        <v>17</v>
      </c>
      <c r="C21" s="1491"/>
      <c r="D21" s="744" t="s">
        <v>205</v>
      </c>
      <c r="E21" s="153" t="s">
        <v>59</v>
      </c>
      <c r="F21" s="1637"/>
      <c r="G21" s="1638"/>
      <c r="H21" s="1639"/>
      <c r="I21" s="244"/>
      <c r="J21" s="235"/>
      <c r="K21" s="232" t="str">
        <f t="shared" si="0"/>
        <v>g. Central Medical Store or Central Warehouse</v>
      </c>
      <c r="L21" s="231"/>
      <c r="M21" s="231"/>
      <c r="N21" s="231"/>
      <c r="O21" s="232"/>
      <c r="P21" s="231"/>
      <c r="Q21" s="232">
        <f t="shared" si="1"/>
        <v>0</v>
      </c>
      <c r="R21" s="231"/>
      <c r="S21" s="231"/>
      <c r="T21" s="112"/>
      <c r="U21" s="112"/>
      <c r="V21" s="112"/>
      <c r="W21" s="237"/>
      <c r="X21" s="237"/>
      <c r="Z21" s="246"/>
      <c r="AA21" s="238"/>
    </row>
    <row r="22" spans="1:134" s="111" customFormat="1">
      <c r="A22" s="152"/>
      <c r="B22" s="1491" t="s">
        <v>39</v>
      </c>
      <c r="C22" s="1491"/>
      <c r="D22" s="744" t="s">
        <v>62</v>
      </c>
      <c r="E22" s="153" t="s">
        <v>59</v>
      </c>
      <c r="F22" s="1637"/>
      <c r="G22" s="1638"/>
      <c r="H22" s="1639"/>
      <c r="I22" s="244"/>
      <c r="J22" s="235"/>
      <c r="K22" s="232" t="str">
        <f t="shared" si="0"/>
        <v xml:space="preserve">h. Ministry of Finance or Ministry of Planning </v>
      </c>
      <c r="L22" s="231"/>
      <c r="M22" s="231"/>
      <c r="N22" s="231"/>
      <c r="O22" s="232"/>
      <c r="P22" s="231"/>
      <c r="Q22" s="232">
        <f t="shared" si="1"/>
        <v>0</v>
      </c>
      <c r="R22" s="231"/>
      <c r="S22" s="231"/>
      <c r="T22" s="112"/>
      <c r="U22" s="112"/>
      <c r="V22" s="112"/>
      <c r="W22" s="237"/>
      <c r="X22" s="237"/>
      <c r="Z22" s="246"/>
      <c r="AA22" s="238"/>
    </row>
    <row r="23" spans="1:134" s="114" customFormat="1" ht="30">
      <c r="A23" s="152"/>
      <c r="B23" s="1491" t="s">
        <v>121</v>
      </c>
      <c r="C23" s="1491"/>
      <c r="D23" s="744" t="s">
        <v>61</v>
      </c>
      <c r="E23" s="153" t="s">
        <v>59</v>
      </c>
      <c r="F23" s="1637" t="s">
        <v>1139</v>
      </c>
      <c r="G23" s="1638"/>
      <c r="H23" s="1639"/>
      <c r="I23" s="244"/>
      <c r="J23" s="235"/>
      <c r="K23" s="234" t="str">
        <f t="shared" si="0"/>
        <v>i. Other (for example: partners)</v>
      </c>
      <c r="L23" s="235"/>
      <c r="M23" s="235"/>
      <c r="N23" s="235"/>
      <c r="O23" s="234"/>
      <c r="P23" s="235"/>
      <c r="Q23" s="234" t="str">
        <f t="shared" si="1"/>
        <v>National Center for Diseases Control and Public Health</v>
      </c>
      <c r="R23" s="235"/>
      <c r="S23" s="235"/>
      <c r="T23" s="235"/>
      <c r="U23" s="235"/>
      <c r="V23" s="235"/>
      <c r="W23" s="249"/>
      <c r="X23" s="249"/>
      <c r="AA23" s="238"/>
    </row>
    <row r="24" spans="1:134" s="111" customFormat="1">
      <c r="A24" s="1493" t="s">
        <v>122</v>
      </c>
      <c r="B24" s="1473"/>
      <c r="C24" s="1473"/>
      <c r="D24" s="1473"/>
      <c r="E24" s="1473"/>
      <c r="F24" s="1473"/>
      <c r="G24" s="1473"/>
      <c r="H24" s="163" t="s">
        <v>64</v>
      </c>
      <c r="I24" s="250" t="str">
        <f>A24</f>
        <v>A3. How many times did the committee meet during the last year? (0, 1-2, 3-5, or 6+)  (Please select from the dropdown.)</v>
      </c>
      <c r="J24" s="235"/>
      <c r="K24" s="232"/>
      <c r="L24" s="231"/>
      <c r="M24" s="231"/>
      <c r="N24" s="231"/>
      <c r="O24" s="232"/>
      <c r="P24" s="231"/>
      <c r="Q24" s="231"/>
      <c r="R24" s="231"/>
      <c r="S24" s="231"/>
      <c r="T24" s="112"/>
      <c r="U24" s="112"/>
      <c r="V24" s="112"/>
      <c r="W24" s="237"/>
      <c r="X24" s="237"/>
      <c r="Z24" s="246"/>
      <c r="AA24" s="238"/>
    </row>
    <row r="25" spans="1:134" s="111" customFormat="1">
      <c r="A25" s="1494" t="s">
        <v>123</v>
      </c>
      <c r="B25" s="1495"/>
      <c r="C25" s="1495"/>
      <c r="D25" s="1491"/>
      <c r="E25" s="1491"/>
      <c r="F25" s="1491"/>
      <c r="G25" s="1496"/>
      <c r="H25" s="211" t="s">
        <v>62</v>
      </c>
      <c r="I25" s="250" t="str">
        <f>A25</f>
        <v xml:space="preserve">A4. Does the committee have legal status?  (Please select from the dropdown.)                                  </v>
      </c>
      <c r="J25" s="235"/>
      <c r="K25" s="232"/>
      <c r="L25" s="231"/>
      <c r="M25" s="231"/>
      <c r="N25" s="231"/>
      <c r="O25" s="232"/>
      <c r="P25" s="231"/>
      <c r="Q25" s="231"/>
      <c r="R25" s="231"/>
      <c r="S25" s="231"/>
      <c r="T25" s="112"/>
      <c r="U25" s="112"/>
      <c r="V25" s="112"/>
      <c r="W25" s="237"/>
      <c r="X25" s="237"/>
      <c r="Z25" s="246"/>
      <c r="AA25" s="238"/>
    </row>
    <row r="26" spans="1:134" s="111" customFormat="1" ht="45.75" thickBot="1">
      <c r="A26" s="1497" t="s">
        <v>124</v>
      </c>
      <c r="B26" s="1498"/>
      <c r="C26" s="1499"/>
      <c r="D26" s="154" t="s">
        <v>61</v>
      </c>
      <c r="E26" s="155" t="s">
        <v>53</v>
      </c>
      <c r="F26" s="156" t="s">
        <v>1140</v>
      </c>
      <c r="G26" s="157" t="s">
        <v>34</v>
      </c>
      <c r="H26" s="228"/>
      <c r="I26" s="250"/>
      <c r="J26" s="235"/>
      <c r="K26" s="232" t="str">
        <f>A26</f>
        <v>A5. Is there a Contraceptive Security "champion"? (someone who consistently brings up and advocates for contraceptive supplies)</v>
      </c>
      <c r="L26" s="231"/>
      <c r="M26" s="231"/>
      <c r="N26" s="231"/>
      <c r="O26" s="232"/>
      <c r="P26" s="231"/>
      <c r="Q26" s="231"/>
      <c r="R26" s="231"/>
      <c r="S26" s="231"/>
      <c r="T26" s="112"/>
      <c r="U26" s="112"/>
      <c r="V26" s="112"/>
      <c r="W26" s="237"/>
      <c r="X26" s="237"/>
      <c r="Z26" s="246"/>
      <c r="AA26" s="238"/>
    </row>
    <row r="27" spans="1:134" s="118" customFormat="1" ht="16.5" customHeight="1" thickBot="1">
      <c r="A27" s="1468" t="s">
        <v>6</v>
      </c>
      <c r="B27" s="1469"/>
      <c r="C27" s="1469"/>
      <c r="D27" s="1469"/>
      <c r="E27" s="1469"/>
      <c r="F27" s="1469"/>
      <c r="G27" s="1469"/>
      <c r="H27" s="148"/>
      <c r="I27" s="240"/>
      <c r="J27" s="251"/>
      <c r="K27" s="252"/>
      <c r="L27" s="106"/>
      <c r="M27" s="106"/>
      <c r="N27" s="106"/>
      <c r="O27" s="106"/>
      <c r="P27" s="106"/>
      <c r="Q27" s="106"/>
      <c r="R27" s="106"/>
      <c r="S27" s="106"/>
      <c r="T27" s="251"/>
      <c r="U27" s="251"/>
      <c r="V27" s="251"/>
      <c r="W27" s="253"/>
      <c r="X27" s="253"/>
      <c r="Z27" s="254"/>
      <c r="AA27" s="238"/>
    </row>
    <row r="28" spans="1:134" s="111" customFormat="1">
      <c r="A28" s="1504" t="s">
        <v>116</v>
      </c>
      <c r="B28" s="1491"/>
      <c r="C28" s="1496"/>
      <c r="D28" s="1505" t="s">
        <v>97</v>
      </c>
      <c r="E28" s="1506"/>
      <c r="F28" s="158"/>
      <c r="G28" s="159" t="s">
        <v>98</v>
      </c>
      <c r="H28" s="160"/>
      <c r="I28" s="255"/>
      <c r="J28" s="256"/>
      <c r="K28" s="232">
        <f>B28</f>
        <v>0</v>
      </c>
      <c r="L28" s="231"/>
      <c r="M28" s="231"/>
      <c r="N28" s="231"/>
      <c r="O28" s="231"/>
      <c r="P28" s="231"/>
      <c r="Q28" s="231"/>
      <c r="R28" s="231"/>
      <c r="S28" s="231"/>
      <c r="T28" s="112"/>
      <c r="U28" s="112"/>
      <c r="V28" s="112"/>
      <c r="W28" s="237"/>
      <c r="X28" s="237"/>
      <c r="Z28" s="246"/>
      <c r="AA28" s="238"/>
    </row>
    <row r="29" spans="1:134" s="111" customFormat="1" ht="75">
      <c r="A29" s="1493" t="s">
        <v>675</v>
      </c>
      <c r="B29" s="1473"/>
      <c r="C29" s="1473"/>
      <c r="D29" s="1473"/>
      <c r="E29" s="1473"/>
      <c r="F29" s="1474"/>
      <c r="G29" s="1507" t="s">
        <v>66</v>
      </c>
      <c r="H29" s="1508"/>
      <c r="I29" s="257"/>
      <c r="J29" s="234" t="str">
        <f>G29</f>
        <v>Don't know</v>
      </c>
      <c r="K29" s="232"/>
      <c r="L29" s="231"/>
      <c r="M29" s="258">
        <f>E29</f>
        <v>0</v>
      </c>
      <c r="N29" s="231"/>
      <c r="O29" s="231"/>
      <c r="P29" s="231"/>
      <c r="Q29" s="231"/>
      <c r="R29" s="231"/>
      <c r="S29" s="231"/>
      <c r="T29" s="112"/>
      <c r="U29" s="112"/>
      <c r="V29" s="112"/>
      <c r="W29" s="237"/>
      <c r="X29" s="237"/>
      <c r="Y29" s="259"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6"/>
      <c r="AA29" s="238"/>
    </row>
    <row r="30" spans="1:134" s="111" customFormat="1" ht="73.5">
      <c r="A30" s="1493" t="s">
        <v>676</v>
      </c>
      <c r="B30" s="1473"/>
      <c r="C30" s="1473"/>
      <c r="D30" s="1473"/>
      <c r="E30" s="161" t="s">
        <v>205</v>
      </c>
      <c r="F30" s="162" t="s">
        <v>127</v>
      </c>
      <c r="G30" s="1509" t="s">
        <v>205</v>
      </c>
      <c r="H30" s="1510"/>
      <c r="I30" s="257"/>
      <c r="J30" s="234" t="str">
        <f>G30</f>
        <v>Not applicable</v>
      </c>
      <c r="K30" s="232"/>
      <c r="L30" s="231"/>
      <c r="M30" s="258" t="str">
        <f>E30</f>
        <v>Not applicable</v>
      </c>
      <c r="N30" s="231"/>
      <c r="O30" s="231"/>
      <c r="P30" s="231"/>
      <c r="Q30" s="231"/>
      <c r="R30" s="231"/>
      <c r="S30" s="231"/>
      <c r="T30" s="112"/>
      <c r="U30" s="112"/>
      <c r="V30" s="112"/>
      <c r="W30" s="237"/>
      <c r="X30" s="237"/>
      <c r="Y30" s="259" t="str">
        <f>A30</f>
        <v>B3. One-year time period covered by the forecast/quantification amount noted in B2 (mm/yy-mm/yy)
(should ideally be FY '12-'13)</v>
      </c>
      <c r="Z30" s="246"/>
      <c r="AA30" s="238"/>
    </row>
    <row r="31" spans="1:134" s="111" customFormat="1" ht="30">
      <c r="A31" s="1493" t="s">
        <v>128</v>
      </c>
      <c r="B31" s="1473"/>
      <c r="C31" s="1473"/>
      <c r="D31" s="1473"/>
      <c r="E31" s="1473"/>
      <c r="F31" s="1473"/>
      <c r="G31" s="1474"/>
      <c r="H31" s="163" t="s">
        <v>62</v>
      </c>
      <c r="I31" s="250" t="str">
        <f>A31</f>
        <v>B4. Is there a government budget line item specifically for the procurement of contraceptives?  (Please select from the dropdown list.)</v>
      </c>
      <c r="J31" s="256"/>
      <c r="K31" s="232"/>
      <c r="L31" s="231"/>
      <c r="M31" s="231"/>
      <c r="N31" s="231"/>
      <c r="O31" s="231"/>
      <c r="P31" s="231"/>
      <c r="Q31" s="231"/>
      <c r="R31" s="231"/>
      <c r="S31" s="231"/>
      <c r="T31" s="112"/>
      <c r="U31" s="112"/>
      <c r="V31" s="112"/>
      <c r="W31" s="237"/>
      <c r="X31" s="237"/>
      <c r="Z31" s="246"/>
      <c r="AA31" s="238"/>
    </row>
    <row r="32" spans="1:134" s="111" customFormat="1" ht="90" customHeight="1">
      <c r="A32" s="1500" t="s">
        <v>677</v>
      </c>
      <c r="B32" s="1501"/>
      <c r="C32" s="1501"/>
      <c r="D32" s="1501"/>
      <c r="E32" s="1501"/>
      <c r="F32" s="1501"/>
      <c r="G32" s="1502"/>
      <c r="H32" s="163" t="s">
        <v>62</v>
      </c>
      <c r="I32" s="25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6"/>
      <c r="K32" s="232"/>
      <c r="L32" s="231"/>
      <c r="M32" s="231"/>
      <c r="N32" s="231"/>
      <c r="O32" s="231"/>
      <c r="P32" s="231"/>
      <c r="Q32" s="231"/>
      <c r="R32" s="231"/>
      <c r="S32" s="231"/>
      <c r="T32" s="112"/>
      <c r="U32" s="112"/>
      <c r="V32" s="112"/>
      <c r="W32" s="237"/>
      <c r="X32" s="237"/>
      <c r="Z32" s="246"/>
      <c r="AA32" s="238"/>
    </row>
    <row r="33" spans="1:27" s="111" customFormat="1" ht="15.75" customHeight="1">
      <c r="A33" s="1493" t="s">
        <v>129</v>
      </c>
      <c r="B33" s="1473"/>
      <c r="C33" s="1473"/>
      <c r="D33" s="1473"/>
      <c r="E33" s="1473"/>
      <c r="F33" s="1473"/>
      <c r="G33" s="1473"/>
      <c r="H33" s="1511"/>
      <c r="I33" s="250"/>
      <c r="J33" s="235"/>
      <c r="K33" s="232"/>
      <c r="L33" s="231"/>
      <c r="M33" s="231"/>
      <c r="N33" s="231"/>
      <c r="O33" s="231"/>
      <c r="P33" s="231"/>
      <c r="Q33" s="231"/>
      <c r="R33" s="231"/>
      <c r="S33" s="231"/>
      <c r="T33" s="112"/>
      <c r="U33" s="112"/>
      <c r="V33" s="112"/>
      <c r="W33" s="237"/>
      <c r="X33" s="259" t="str">
        <f>A33</f>
        <v>B6. Please complete the table below regarding government allocations for contraceptive procurement.</v>
      </c>
      <c r="Z33" s="246"/>
      <c r="AA33" s="238"/>
    </row>
    <row r="34" spans="1:27" s="111" customFormat="1" ht="147">
      <c r="A34" s="164"/>
      <c r="B34" s="1501" t="s">
        <v>207</v>
      </c>
      <c r="C34" s="1501"/>
      <c r="D34" s="1502"/>
      <c r="E34" s="165" t="s">
        <v>130</v>
      </c>
      <c r="F34" s="165" t="s">
        <v>131</v>
      </c>
      <c r="G34" s="166" t="s">
        <v>132</v>
      </c>
      <c r="H34" s="167" t="s">
        <v>54</v>
      </c>
      <c r="I34" s="260"/>
      <c r="J34" s="256"/>
      <c r="K34" s="232" t="str">
        <f>B34</f>
        <v>Source of government funds allocated for contraceptive procurement
(funds originally designated for contraceptives, whether or not they ended up being spent on them)</v>
      </c>
      <c r="L34" s="231"/>
      <c r="M34" s="231"/>
      <c r="N34" s="231"/>
      <c r="O34" s="231"/>
      <c r="P34" s="231"/>
      <c r="Q34" s="231"/>
      <c r="R34" s="231"/>
      <c r="S34" s="231"/>
      <c r="T34" s="112"/>
      <c r="U34" s="112"/>
      <c r="V34" s="112"/>
      <c r="W34" s="237"/>
      <c r="X34" s="237"/>
      <c r="Z34" s="246"/>
      <c r="AA34" s="238"/>
    </row>
    <row r="35" spans="1:27" s="111" customFormat="1" ht="30">
      <c r="A35" s="152"/>
      <c r="B35" s="1501" t="s">
        <v>208</v>
      </c>
      <c r="C35" s="1501"/>
      <c r="D35" s="1502"/>
      <c r="E35" s="168">
        <v>0</v>
      </c>
      <c r="F35" s="169"/>
      <c r="G35" s="170"/>
      <c r="H35" s="171"/>
      <c r="I35" s="255"/>
      <c r="J35" s="256"/>
      <c r="K35" s="232" t="str">
        <f>B35</f>
        <v>a. Internally generated funds allocated for contraceptive procurement</v>
      </c>
      <c r="L35" s="231"/>
      <c r="M35" s="231"/>
      <c r="N35" s="231"/>
      <c r="O35" s="231"/>
      <c r="P35" s="231"/>
      <c r="Q35" s="231"/>
      <c r="R35" s="231"/>
      <c r="S35" s="231"/>
      <c r="T35" s="112"/>
      <c r="U35" s="112"/>
      <c r="V35" s="112"/>
      <c r="W35" s="237"/>
      <c r="X35" s="237"/>
      <c r="Z35" s="246"/>
      <c r="AA35" s="238"/>
    </row>
    <row r="36" spans="1:27" s="111" customFormat="1" ht="75">
      <c r="A36" s="152"/>
      <c r="B36" s="1501" t="s">
        <v>209</v>
      </c>
      <c r="C36" s="1501"/>
      <c r="D36" s="1502"/>
      <c r="E36" s="168">
        <v>0</v>
      </c>
      <c r="F36" s="169"/>
      <c r="G36" s="170"/>
      <c r="H36" s="171"/>
      <c r="I36" s="255"/>
      <c r="J36" s="256"/>
      <c r="K36" s="232" t="str">
        <f>B36</f>
        <v>b. Total of all other government funds allocated for contraceptive procurement. (For example, these other government funds could include basket funds, World Bank credits or loans, and other funds donors give to the government [e.g., direct budget support])</v>
      </c>
      <c r="L36" s="231"/>
      <c r="M36" s="231"/>
      <c r="N36" s="231"/>
      <c r="O36" s="231"/>
      <c r="P36" s="231"/>
      <c r="Q36" s="231"/>
      <c r="R36" s="231"/>
      <c r="S36" s="231"/>
      <c r="T36" s="112"/>
      <c r="U36" s="112"/>
      <c r="V36" s="112"/>
      <c r="W36" s="237"/>
      <c r="X36" s="237"/>
      <c r="Z36" s="246"/>
      <c r="AA36" s="238"/>
    </row>
    <row r="37" spans="1:27" s="111" customFormat="1" ht="60">
      <c r="A37" s="172"/>
      <c r="B37" s="1498" t="s">
        <v>180</v>
      </c>
      <c r="C37" s="1498"/>
      <c r="D37" s="1499"/>
      <c r="E37" s="562">
        <f>E35+E36</f>
        <v>0</v>
      </c>
      <c r="F37" s="174"/>
      <c r="G37" s="174"/>
      <c r="H37" s="175" t="s">
        <v>351</v>
      </c>
      <c r="I37" s="255"/>
      <c r="J37" s="256"/>
      <c r="K37" s="232" t="str">
        <f>B37</f>
        <v>c. TOTAL government funds allocated for contraceptive procurement
This will auto-calculate.  (It will sum a &amp; b above.)</v>
      </c>
      <c r="L37" s="231"/>
      <c r="M37" s="231"/>
      <c r="N37" s="231"/>
      <c r="O37" s="233"/>
      <c r="P37" s="231"/>
      <c r="Q37" s="231"/>
      <c r="R37" s="231"/>
      <c r="S37" s="231"/>
      <c r="T37" s="112"/>
      <c r="U37" s="112"/>
      <c r="V37" s="112"/>
      <c r="W37" s="237"/>
      <c r="X37" s="237"/>
      <c r="Z37" s="246"/>
      <c r="AA37" s="238"/>
    </row>
    <row r="38" spans="1:27" s="111" customFormat="1" ht="82.5" customHeight="1">
      <c r="A38" s="1493" t="s">
        <v>179</v>
      </c>
      <c r="B38" s="1473"/>
      <c r="C38" s="1473"/>
      <c r="D38" s="1473"/>
      <c r="E38" s="1473"/>
      <c r="F38" s="1473"/>
      <c r="G38" s="1474"/>
      <c r="H38" s="163" t="s">
        <v>62</v>
      </c>
      <c r="I38" s="25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6"/>
      <c r="K38" s="232"/>
      <c r="L38" s="231"/>
      <c r="M38" s="231"/>
      <c r="N38" s="231"/>
      <c r="O38" s="231"/>
      <c r="P38" s="231"/>
      <c r="Q38" s="231"/>
      <c r="R38" s="231"/>
      <c r="S38" s="231"/>
      <c r="T38" s="112"/>
      <c r="U38" s="112"/>
      <c r="V38" s="112"/>
      <c r="W38" s="237"/>
      <c r="X38" s="237"/>
      <c r="Z38" s="246"/>
      <c r="AA38" s="238"/>
    </row>
    <row r="39" spans="1:27" s="111" customFormat="1" ht="74.25" customHeight="1" thickBot="1">
      <c r="A39" s="1493" t="s">
        <v>678</v>
      </c>
      <c r="B39" s="1473"/>
      <c r="C39" s="1473"/>
      <c r="D39" s="1473"/>
      <c r="E39" s="1473"/>
      <c r="F39" s="1473"/>
      <c r="G39" s="1473"/>
      <c r="H39" s="1511"/>
      <c r="I39" s="250"/>
      <c r="J39" s="256"/>
      <c r="K39" s="232"/>
      <c r="L39" s="231"/>
      <c r="M39" s="231"/>
      <c r="N39" s="231"/>
      <c r="O39" s="231"/>
      <c r="P39" s="231"/>
      <c r="Q39" s="231"/>
      <c r="R39" s="231"/>
      <c r="S39" s="231"/>
      <c r="T39" s="112"/>
      <c r="U39" s="112"/>
      <c r="V39" s="112"/>
      <c r="W39" s="237"/>
      <c r="X39" s="259"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6"/>
      <c r="AA39" s="238"/>
    </row>
    <row r="40" spans="1:27" s="111" customFormat="1" ht="129.75">
      <c r="A40" s="164"/>
      <c r="B40" s="1512" t="s">
        <v>133</v>
      </c>
      <c r="C40" s="1513"/>
      <c r="D40" s="176" t="s">
        <v>134</v>
      </c>
      <c r="E40" s="165" t="s">
        <v>135</v>
      </c>
      <c r="F40" s="165" t="s">
        <v>136</v>
      </c>
      <c r="G40" s="166" t="s">
        <v>137</v>
      </c>
      <c r="H40" s="167" t="s">
        <v>54</v>
      </c>
      <c r="I40" s="261"/>
      <c r="J40" s="262"/>
      <c r="K40" s="232">
        <f>A40</f>
        <v>0</v>
      </c>
      <c r="L40" s="231"/>
      <c r="M40" s="231"/>
      <c r="N40" s="231"/>
      <c r="O40" s="231"/>
      <c r="P40" s="231"/>
      <c r="Q40" s="231"/>
      <c r="R40" s="231"/>
      <c r="S40" s="231"/>
      <c r="T40" s="112"/>
      <c r="U40" s="112"/>
      <c r="V40" s="112"/>
      <c r="W40" s="237"/>
      <c r="X40" s="237"/>
      <c r="Z40" s="246"/>
      <c r="AA40" s="238"/>
    </row>
    <row r="41" spans="1:27" s="111" customFormat="1" ht="30">
      <c r="A41" s="164"/>
      <c r="B41" s="1473" t="s">
        <v>138</v>
      </c>
      <c r="C41" s="1474"/>
      <c r="D41" s="747" t="s">
        <v>62</v>
      </c>
      <c r="E41" s="168">
        <v>0</v>
      </c>
      <c r="F41" s="177"/>
      <c r="G41" s="178"/>
      <c r="H41" s="171"/>
      <c r="I41" s="255"/>
      <c r="J41" s="256"/>
      <c r="K41" s="232" t="str">
        <f>B41</f>
        <v>a. Internally generated funds spent on contraceptive procurement</v>
      </c>
      <c r="L41" s="231"/>
      <c r="M41" s="231"/>
      <c r="N41" s="231"/>
      <c r="O41" s="231"/>
      <c r="P41" s="231"/>
      <c r="Q41" s="231"/>
      <c r="R41" s="231"/>
      <c r="S41" s="231"/>
      <c r="T41" s="112"/>
      <c r="U41" s="112"/>
      <c r="V41" s="112"/>
      <c r="W41" s="237"/>
      <c r="X41" s="237"/>
      <c r="Z41" s="246"/>
      <c r="AA41" s="238"/>
    </row>
    <row r="42" spans="1:27" s="111" customFormat="1" ht="30">
      <c r="A42" s="164"/>
      <c r="B42" s="179"/>
      <c r="C42" s="180" t="s">
        <v>139</v>
      </c>
      <c r="D42" s="1475"/>
      <c r="E42" s="1476"/>
      <c r="F42" s="1476"/>
      <c r="G42" s="1476"/>
      <c r="H42" s="1477"/>
      <c r="I42" s="263"/>
      <c r="J42" s="256"/>
      <c r="K42" s="232" t="str">
        <f>C42</f>
        <v>i. Specify source(s) of internally generated funds spent (for example, from taxes)</v>
      </c>
      <c r="L42" s="231"/>
      <c r="M42" s="231"/>
      <c r="N42" s="231"/>
      <c r="O42" s="233">
        <f>D42</f>
        <v>0</v>
      </c>
      <c r="P42" s="231"/>
      <c r="Q42" s="231"/>
      <c r="R42" s="231"/>
      <c r="S42" s="231"/>
      <c r="T42" s="112"/>
      <c r="U42" s="112"/>
      <c r="V42" s="112"/>
      <c r="W42" s="237"/>
      <c r="X42" s="237"/>
      <c r="Z42" s="246"/>
      <c r="AA42" s="238"/>
    </row>
    <row r="43" spans="1:27" s="111" customFormat="1" ht="78.75" customHeight="1">
      <c r="A43" s="164"/>
      <c r="B43" s="1473" t="s">
        <v>140</v>
      </c>
      <c r="C43" s="1474"/>
      <c r="D43" s="747" t="s">
        <v>62</v>
      </c>
      <c r="E43" s="168">
        <v>0</v>
      </c>
      <c r="F43" s="177"/>
      <c r="G43" s="170"/>
      <c r="H43" s="171"/>
      <c r="I43" s="255"/>
      <c r="J43" s="256"/>
      <c r="K43" s="232" t="str">
        <f>B43</f>
        <v>b. Total of all other government funds spent on contraceptive procurement. (For example, these other government funds could include basket funds, World Bank credits or loans, and other funds donors gave to the government [e.g., direct budget support])</v>
      </c>
      <c r="L43" s="231"/>
      <c r="M43" s="231"/>
      <c r="N43" s="231"/>
      <c r="O43" s="231"/>
      <c r="P43" s="231"/>
      <c r="Q43" s="231"/>
      <c r="R43" s="231"/>
      <c r="S43" s="231"/>
      <c r="T43" s="112"/>
      <c r="U43" s="112"/>
      <c r="V43" s="112"/>
      <c r="W43" s="237"/>
      <c r="X43" s="237"/>
      <c r="Z43" s="246"/>
      <c r="AA43" s="238"/>
    </row>
    <row r="44" spans="1:27" s="111" customFormat="1" ht="30">
      <c r="A44" s="164"/>
      <c r="B44" s="179"/>
      <c r="C44" s="180" t="s">
        <v>141</v>
      </c>
      <c r="D44" s="1475"/>
      <c r="E44" s="1476"/>
      <c r="F44" s="1476"/>
      <c r="G44" s="1476"/>
      <c r="H44" s="1477"/>
      <c r="I44" s="263"/>
      <c r="J44" s="256"/>
      <c r="K44" s="232" t="str">
        <f>C44</f>
        <v>i. Specify source(s) of other government funds spent (for example: basket funding or specific donor)</v>
      </c>
      <c r="L44" s="231"/>
      <c r="M44" s="231"/>
      <c r="N44" s="231"/>
      <c r="O44" s="233">
        <f>D44</f>
        <v>0</v>
      </c>
      <c r="P44" s="231"/>
      <c r="Q44" s="231"/>
      <c r="R44" s="231"/>
      <c r="S44" s="231"/>
      <c r="T44" s="112"/>
      <c r="U44" s="112"/>
      <c r="V44" s="112"/>
      <c r="W44" s="237"/>
      <c r="X44" s="237"/>
      <c r="Z44" s="246"/>
      <c r="AA44" s="238"/>
    </row>
    <row r="45" spans="1:27" s="111" customFormat="1" ht="60">
      <c r="A45" s="164"/>
      <c r="B45" s="1473" t="s">
        <v>142</v>
      </c>
      <c r="C45" s="1474"/>
      <c r="D45" s="181"/>
      <c r="E45" s="565">
        <f>E41+E43</f>
        <v>0</v>
      </c>
      <c r="F45" s="183"/>
      <c r="G45" s="183"/>
      <c r="H45" s="171" t="s">
        <v>351</v>
      </c>
      <c r="I45" s="255"/>
      <c r="J45" s="256"/>
      <c r="K45" s="232" t="str">
        <f>B45</f>
        <v>c. TOTAL government funds spent on contraceptive procurement
This will auto-calculate.  (It will sum a &amp; b above.)</v>
      </c>
      <c r="L45" s="231"/>
      <c r="M45" s="231"/>
      <c r="N45" s="231"/>
      <c r="O45" s="233"/>
      <c r="P45" s="231"/>
      <c r="Q45" s="231"/>
      <c r="R45" s="231"/>
      <c r="S45" s="231"/>
      <c r="T45" s="112"/>
      <c r="U45" s="112"/>
      <c r="V45" s="112"/>
      <c r="W45" s="237"/>
      <c r="X45" s="237"/>
      <c r="Z45" s="246"/>
      <c r="AA45" s="238"/>
    </row>
    <row r="46" spans="1:27" s="102" customFormat="1">
      <c r="A46" s="184"/>
      <c r="B46" s="185"/>
      <c r="C46" s="185"/>
      <c r="D46" s="186"/>
      <c r="E46" s="187"/>
      <c r="F46" s="187"/>
      <c r="G46" s="188"/>
      <c r="H46" s="189"/>
      <c r="I46" s="264"/>
      <c r="J46" s="256"/>
      <c r="K46" s="232">
        <f>A46</f>
        <v>0</v>
      </c>
      <c r="L46" s="231"/>
      <c r="M46" s="231"/>
      <c r="N46" s="231"/>
      <c r="O46" s="233"/>
      <c r="P46" s="231"/>
      <c r="Q46" s="231"/>
      <c r="R46" s="231"/>
      <c r="S46" s="231"/>
      <c r="T46" s="112"/>
      <c r="U46" s="112"/>
      <c r="V46" s="112"/>
      <c r="W46" s="237"/>
      <c r="X46" s="237"/>
      <c r="Z46" s="105"/>
      <c r="AA46" s="238"/>
    </row>
    <row r="47" spans="1:27" s="111" customFormat="1" ht="30" customHeight="1">
      <c r="A47" s="1493" t="s">
        <v>143</v>
      </c>
      <c r="B47" s="1473"/>
      <c r="C47" s="1473"/>
      <c r="D47" s="1473"/>
      <c r="E47" s="1473"/>
      <c r="F47" s="1473"/>
      <c r="G47" s="1473"/>
      <c r="H47" s="1511"/>
      <c r="I47" s="250"/>
      <c r="J47" s="256"/>
      <c r="K47" s="232"/>
      <c r="L47" s="231"/>
      <c r="M47" s="231"/>
      <c r="N47" s="231"/>
      <c r="O47" s="231"/>
      <c r="P47" s="231"/>
      <c r="Q47" s="231"/>
      <c r="R47" s="231"/>
      <c r="S47" s="231"/>
      <c r="T47" s="112"/>
      <c r="U47" s="112"/>
      <c r="V47" s="112"/>
      <c r="W47" s="237"/>
      <c r="X47" s="259" t="str">
        <f>A47</f>
        <v xml:space="preserve">B9. Please complete the table below to indicate in-kind donations and Global Fund expenditures on contraceptive procurement in the most recent complete fiscal year (FY '11-'12).
</v>
      </c>
      <c r="Z47" s="246"/>
      <c r="AA47" s="238"/>
    </row>
    <row r="48" spans="1:27" s="111" customFormat="1" ht="129.75">
      <c r="A48" s="164" t="s">
        <v>69</v>
      </c>
      <c r="B48" s="1512" t="s">
        <v>144</v>
      </c>
      <c r="C48" s="1474"/>
      <c r="D48" s="176" t="s">
        <v>145</v>
      </c>
      <c r="E48" s="165" t="s">
        <v>146</v>
      </c>
      <c r="F48" s="165" t="s">
        <v>147</v>
      </c>
      <c r="G48" s="166" t="s">
        <v>148</v>
      </c>
      <c r="H48" s="167" t="s">
        <v>54</v>
      </c>
      <c r="I48" s="260"/>
      <c r="J48" s="256"/>
      <c r="K48" s="232" t="str">
        <f>A48</f>
        <v xml:space="preserve">
</v>
      </c>
      <c r="L48" s="231"/>
      <c r="M48" s="231"/>
      <c r="N48" s="231"/>
      <c r="O48" s="233"/>
      <c r="P48" s="231"/>
      <c r="Q48" s="231"/>
      <c r="R48" s="231"/>
      <c r="S48" s="231"/>
      <c r="T48" s="112"/>
      <c r="U48" s="112"/>
      <c r="V48" s="112"/>
      <c r="W48" s="237"/>
      <c r="X48" s="237"/>
      <c r="Z48" s="246"/>
      <c r="AA48" s="238"/>
    </row>
    <row r="49" spans="1:27" s="111" customFormat="1" ht="30">
      <c r="A49" s="164"/>
      <c r="B49" s="1473" t="s">
        <v>99</v>
      </c>
      <c r="C49" s="1474"/>
      <c r="D49" s="747" t="s">
        <v>61</v>
      </c>
      <c r="E49" s="168">
        <v>57486</v>
      </c>
      <c r="F49" s="368"/>
      <c r="G49" s="126"/>
      <c r="H49" s="191" t="s">
        <v>1141</v>
      </c>
      <c r="I49" s="257"/>
      <c r="J49" s="256"/>
      <c r="K49" s="232" t="str">
        <f>B49</f>
        <v>a. In-kind donations of contraceptives</v>
      </c>
      <c r="L49" s="231"/>
      <c r="M49" s="231"/>
      <c r="N49" s="231"/>
      <c r="O49" s="233"/>
      <c r="P49" s="231"/>
      <c r="Q49" s="231"/>
      <c r="R49" s="231"/>
      <c r="S49" s="231"/>
      <c r="T49" s="112"/>
      <c r="U49" s="112"/>
      <c r="V49" s="112"/>
      <c r="W49" s="237"/>
      <c r="X49" s="237"/>
      <c r="Z49" s="246"/>
      <c r="AA49" s="238"/>
    </row>
    <row r="50" spans="1:27" s="111" customFormat="1">
      <c r="A50" s="164"/>
      <c r="B50" s="179"/>
      <c r="C50" s="180" t="s">
        <v>100</v>
      </c>
      <c r="D50" s="1525" t="s">
        <v>232</v>
      </c>
      <c r="E50" s="1526"/>
      <c r="F50" s="1526"/>
      <c r="G50" s="1526"/>
      <c r="H50" s="1527"/>
      <c r="I50" s="127"/>
      <c r="J50" s="256"/>
      <c r="K50" s="232" t="str">
        <f>C50</f>
        <v xml:space="preserve">i. Specify source(s) of in-kind donations </v>
      </c>
      <c r="L50" s="231"/>
      <c r="M50" s="231"/>
      <c r="N50" s="231"/>
      <c r="O50" s="233" t="str">
        <f>D50</f>
        <v>USAID</v>
      </c>
      <c r="P50" s="231"/>
      <c r="Q50" s="231"/>
      <c r="R50" s="231"/>
      <c r="S50" s="231"/>
      <c r="T50" s="112"/>
      <c r="U50" s="112"/>
      <c r="V50" s="112"/>
      <c r="W50" s="237"/>
      <c r="X50" s="237"/>
      <c r="Z50" s="246"/>
      <c r="AA50" s="238"/>
    </row>
    <row r="51" spans="1:27" s="111" customFormat="1">
      <c r="A51" s="164"/>
      <c r="B51" s="1473" t="s">
        <v>149</v>
      </c>
      <c r="C51" s="1474"/>
      <c r="D51" s="747" t="s">
        <v>62</v>
      </c>
      <c r="E51" s="168">
        <v>0</v>
      </c>
      <c r="F51" s="177"/>
      <c r="G51" s="126"/>
      <c r="H51" s="191"/>
      <c r="I51" s="257"/>
      <c r="J51" s="256"/>
      <c r="K51" s="232" t="str">
        <f>B51</f>
        <v>b. Global Fund grants used to procure condoms</v>
      </c>
      <c r="L51" s="231"/>
      <c r="M51" s="231"/>
      <c r="N51" s="231"/>
      <c r="O51" s="233"/>
      <c r="P51" s="231"/>
      <c r="Q51" s="231"/>
      <c r="R51" s="231"/>
      <c r="S51" s="231"/>
      <c r="T51" s="112"/>
      <c r="U51" s="112"/>
      <c r="V51" s="112"/>
      <c r="W51" s="237"/>
      <c r="X51" s="237"/>
      <c r="Z51" s="246"/>
      <c r="AA51" s="238"/>
    </row>
    <row r="52" spans="1:27" s="111" customFormat="1" ht="30">
      <c r="A52" s="164"/>
      <c r="B52" s="1473" t="s">
        <v>150</v>
      </c>
      <c r="C52" s="1474"/>
      <c r="D52" s="747" t="s">
        <v>62</v>
      </c>
      <c r="E52" s="168">
        <v>0</v>
      </c>
      <c r="F52" s="177"/>
      <c r="G52" s="190"/>
      <c r="H52" s="191"/>
      <c r="I52" s="257"/>
      <c r="J52" s="256"/>
      <c r="K52" s="232" t="str">
        <f>B52</f>
        <v>c. Global Fund grants used to procure contraceptives besides condoms</v>
      </c>
      <c r="L52" s="231"/>
      <c r="M52" s="231"/>
      <c r="N52" s="231"/>
      <c r="O52" s="233"/>
      <c r="P52" s="231"/>
      <c r="Q52" s="231"/>
      <c r="R52" s="231"/>
      <c r="S52" s="231"/>
      <c r="T52" s="112"/>
      <c r="U52" s="112"/>
      <c r="V52" s="112"/>
      <c r="W52" s="237"/>
      <c r="X52" s="237"/>
      <c r="Z52" s="246"/>
      <c r="AA52" s="238"/>
    </row>
    <row r="53" spans="1:27" s="111" customFormat="1" ht="45">
      <c r="A53" s="164"/>
      <c r="B53" s="1473" t="s">
        <v>151</v>
      </c>
      <c r="C53" s="1474"/>
      <c r="D53" s="181"/>
      <c r="E53" s="182">
        <f>E49+E51+E52</f>
        <v>57486</v>
      </c>
      <c r="F53" s="183"/>
      <c r="G53" s="183"/>
      <c r="H53" s="192"/>
      <c r="I53" s="255"/>
      <c r="J53" s="256"/>
      <c r="K53" s="232" t="str">
        <f>B53</f>
        <v>d. TOTAL value of in-kind donations and Global Fund grants spent on contraceptive procurement
This will auto-calculate.  (It will sum a-c above.)</v>
      </c>
      <c r="L53" s="231"/>
      <c r="M53" s="231"/>
      <c r="N53" s="231"/>
      <c r="O53" s="233"/>
      <c r="P53" s="231"/>
      <c r="Q53" s="231"/>
      <c r="R53" s="231"/>
      <c r="S53" s="231"/>
      <c r="T53" s="112"/>
      <c r="U53" s="112"/>
      <c r="V53" s="112"/>
      <c r="W53" s="237"/>
      <c r="X53" s="237"/>
      <c r="Z53" s="246"/>
      <c r="AA53" s="238"/>
    </row>
    <row r="54" spans="1:27" s="102" customFormat="1">
      <c r="A54" s="184"/>
      <c r="B54" s="185"/>
      <c r="C54" s="185"/>
      <c r="D54" s="186"/>
      <c r="E54" s="187"/>
      <c r="F54" s="187"/>
      <c r="G54" s="188"/>
      <c r="H54" s="189"/>
      <c r="I54" s="264"/>
      <c r="J54" s="256"/>
      <c r="K54" s="232">
        <f>A54</f>
        <v>0</v>
      </c>
      <c r="L54" s="231"/>
      <c r="M54" s="231"/>
      <c r="N54" s="231"/>
      <c r="O54" s="233"/>
      <c r="P54" s="231"/>
      <c r="Q54" s="231"/>
      <c r="R54" s="231"/>
      <c r="S54" s="231"/>
      <c r="T54" s="112"/>
      <c r="U54" s="112"/>
      <c r="V54" s="112"/>
      <c r="W54" s="237"/>
      <c r="X54" s="237"/>
      <c r="Z54" s="105"/>
      <c r="AA54" s="238"/>
    </row>
    <row r="55" spans="1:27" s="111" customFormat="1" ht="75" customHeight="1">
      <c r="A55" s="1493" t="s">
        <v>215</v>
      </c>
      <c r="B55" s="1473"/>
      <c r="C55" s="1473"/>
      <c r="D55" s="1473"/>
      <c r="E55" s="1473"/>
      <c r="F55" s="1473"/>
      <c r="G55" s="1473"/>
      <c r="H55" s="1511"/>
      <c r="I55" s="250"/>
      <c r="J55" s="256"/>
      <c r="K55" s="232"/>
      <c r="L55" s="231"/>
      <c r="M55" s="231"/>
      <c r="N55" s="231"/>
      <c r="O55" s="231"/>
      <c r="P55" s="231"/>
      <c r="Q55" s="231"/>
      <c r="R55" s="231"/>
      <c r="S55" s="231"/>
      <c r="T55" s="112"/>
      <c r="U55" s="112"/>
      <c r="V55" s="112"/>
      <c r="W55" s="237"/>
      <c r="X55" s="25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6"/>
      <c r="AA55" s="238"/>
    </row>
    <row r="56" spans="1:27" s="111" customFormat="1" ht="150">
      <c r="A56" s="1519" t="s">
        <v>152</v>
      </c>
      <c r="B56" s="1528"/>
      <c r="C56" s="1528"/>
      <c r="D56" s="1528"/>
      <c r="E56" s="1529"/>
      <c r="F56" s="566">
        <f>E45/(E45+E53)</f>
        <v>0</v>
      </c>
      <c r="G56" s="1517" t="s">
        <v>388</v>
      </c>
      <c r="H56" s="1518"/>
      <c r="I56" s="257"/>
      <c r="J56" s="265" t="str">
        <f>G56</f>
        <v>None</v>
      </c>
      <c r="K56" s="232"/>
      <c r="L56" s="231"/>
      <c r="M56" s="231"/>
      <c r="N56" s="231"/>
      <c r="O56" s="233"/>
      <c r="P56" s="231"/>
      <c r="Q56" s="231"/>
      <c r="R56" s="24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1"/>
      <c r="T56" s="112"/>
      <c r="U56" s="112"/>
      <c r="V56" s="112"/>
      <c r="W56" s="237"/>
      <c r="X56" s="237"/>
      <c r="Z56" s="246"/>
      <c r="AA56" s="238"/>
    </row>
    <row r="57" spans="1:27" s="111" customFormat="1" ht="140.25" customHeight="1">
      <c r="A57" s="1514" t="s">
        <v>210</v>
      </c>
      <c r="B57" s="1515"/>
      <c r="C57" s="1515"/>
      <c r="D57" s="1515"/>
      <c r="E57" s="1516"/>
      <c r="F57" s="566">
        <v>0</v>
      </c>
      <c r="G57" s="1517" t="s">
        <v>388</v>
      </c>
      <c r="H57" s="1518"/>
      <c r="I57" s="257"/>
      <c r="J57" s="265" t="str">
        <f>G57</f>
        <v>None</v>
      </c>
      <c r="K57" s="232"/>
      <c r="L57" s="231"/>
      <c r="M57" s="231"/>
      <c r="N57" s="231"/>
      <c r="O57" s="233"/>
      <c r="P57" s="231"/>
      <c r="Q57" s="231"/>
      <c r="R57" s="24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1"/>
      <c r="T57" s="112"/>
      <c r="U57" s="112"/>
      <c r="V57" s="112"/>
      <c r="W57" s="237"/>
      <c r="X57" s="237"/>
      <c r="Z57" s="246"/>
      <c r="AA57" s="238"/>
    </row>
    <row r="58" spans="1:27" s="111" customFormat="1" ht="135">
      <c r="A58" s="1519" t="s">
        <v>153</v>
      </c>
      <c r="B58" s="1520"/>
      <c r="C58" s="1520"/>
      <c r="D58" s="1520"/>
      <c r="E58" s="1521"/>
      <c r="F58" s="566" t="s">
        <v>66</v>
      </c>
      <c r="G58" s="1517" t="s">
        <v>388</v>
      </c>
      <c r="H58" s="1518"/>
      <c r="I58" s="257"/>
      <c r="J58" s="265" t="str">
        <f>G58</f>
        <v>None</v>
      </c>
      <c r="K58" s="232"/>
      <c r="L58" s="231"/>
      <c r="M58" s="231"/>
      <c r="N58" s="231"/>
      <c r="O58" s="233"/>
      <c r="P58" s="231"/>
      <c r="Q58" s="231"/>
      <c r="R58" s="24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1"/>
      <c r="T58" s="112"/>
      <c r="U58" s="112"/>
      <c r="V58" s="112"/>
      <c r="W58" s="237"/>
      <c r="X58" s="237"/>
      <c r="Z58" s="246"/>
      <c r="AA58" s="238"/>
    </row>
    <row r="59" spans="1:27" s="111" customFormat="1" ht="60">
      <c r="A59" s="1522" t="s">
        <v>211</v>
      </c>
      <c r="B59" s="1523"/>
      <c r="C59" s="1523"/>
      <c r="D59" s="1523"/>
      <c r="E59" s="1524"/>
      <c r="F59" s="746" t="s">
        <v>62</v>
      </c>
      <c r="G59" s="1517"/>
      <c r="H59" s="1518"/>
      <c r="I59" s="257"/>
      <c r="J59" s="265">
        <f>G59</f>
        <v>0</v>
      </c>
      <c r="K59" s="232"/>
      <c r="L59" s="231"/>
      <c r="M59" s="231"/>
      <c r="N59" s="231"/>
      <c r="O59" s="233"/>
      <c r="P59" s="231"/>
      <c r="Q59" s="231"/>
      <c r="R59" s="247" t="str">
        <f>A59</f>
        <v>B13. If B12 did not calculate automatically, please answer the following question:
Was there a funding gap for public sector contraceptives in the last complete fiscal year?
(Please select from the dropdown list.)</v>
      </c>
      <c r="S59" s="231"/>
      <c r="T59" s="112"/>
      <c r="U59" s="112"/>
      <c r="V59" s="112"/>
      <c r="W59" s="237"/>
      <c r="X59" s="237"/>
      <c r="Z59" s="246"/>
      <c r="AA59" s="238"/>
    </row>
    <row r="60" spans="1:27" s="102" customFormat="1">
      <c r="A60" s="194"/>
      <c r="B60" s="195"/>
      <c r="C60" s="195"/>
      <c r="D60" s="196"/>
      <c r="E60" s="197"/>
      <c r="F60" s="197"/>
      <c r="G60" s="198"/>
      <c r="H60" s="199"/>
      <c r="I60" s="264"/>
      <c r="J60" s="256"/>
      <c r="K60" s="232">
        <f>A60</f>
        <v>0</v>
      </c>
      <c r="L60" s="231"/>
      <c r="M60" s="231"/>
      <c r="N60" s="231"/>
      <c r="O60" s="233"/>
      <c r="P60" s="231"/>
      <c r="Q60" s="231"/>
      <c r="R60" s="231"/>
      <c r="S60" s="231"/>
      <c r="T60" s="112"/>
      <c r="U60" s="112"/>
      <c r="V60" s="112"/>
      <c r="W60" s="237"/>
      <c r="X60" s="237"/>
      <c r="Z60" s="105"/>
      <c r="AA60" s="238"/>
    </row>
    <row r="61" spans="1:27" s="111" customFormat="1" ht="45">
      <c r="A61" s="1493" t="s">
        <v>154</v>
      </c>
      <c r="B61" s="1473"/>
      <c r="C61" s="1473"/>
      <c r="D61" s="1473"/>
      <c r="E61" s="1474"/>
      <c r="F61" s="1540"/>
      <c r="G61" s="1541"/>
      <c r="H61" s="1542"/>
      <c r="I61" s="266"/>
      <c r="J61" s="256"/>
      <c r="K61" s="232"/>
      <c r="L61" s="231"/>
      <c r="M61" s="231"/>
      <c r="N61" s="231"/>
      <c r="O61" s="231"/>
      <c r="P61" s="231"/>
      <c r="Q61" s="232">
        <f>F61</f>
        <v>0</v>
      </c>
      <c r="R61" s="247" t="str">
        <f>A61</f>
        <v>B14. If the government financed any contraceptive procurement in the most recent complete fiscal year, which entity conducted the procurement(s)? (Please select from the dropdown.)</v>
      </c>
      <c r="S61" s="231"/>
      <c r="T61" s="112"/>
      <c r="U61" s="112"/>
      <c r="V61" s="112"/>
      <c r="W61" s="237"/>
      <c r="X61" s="237"/>
      <c r="Z61" s="246"/>
      <c r="AA61" s="238"/>
    </row>
    <row r="62" spans="1:27" s="111" customFormat="1">
      <c r="A62" s="152"/>
      <c r="B62" s="1473" t="s">
        <v>31</v>
      </c>
      <c r="C62" s="1473"/>
      <c r="D62" s="1473"/>
      <c r="E62" s="1473"/>
      <c r="F62" s="1484"/>
      <c r="G62" s="1485"/>
      <c r="H62" s="1486"/>
      <c r="I62" s="257"/>
      <c r="J62" s="256"/>
      <c r="K62" s="232"/>
      <c r="L62" s="231"/>
      <c r="M62" s="267">
        <f>E62</f>
        <v>0</v>
      </c>
      <c r="N62" s="231"/>
      <c r="O62" s="231"/>
      <c r="P62" s="231"/>
      <c r="Q62" s="232">
        <f>F62</f>
        <v>0</v>
      </c>
      <c r="R62" s="233" t="str">
        <f>B62</f>
        <v>a. Specify entity</v>
      </c>
      <c r="S62" s="231"/>
      <c r="T62" s="112"/>
      <c r="U62" s="112"/>
      <c r="V62" s="112"/>
      <c r="W62" s="237"/>
      <c r="X62" s="237"/>
      <c r="Z62" s="246"/>
      <c r="AA62" s="238"/>
    </row>
    <row r="63" spans="1:27" s="111" customFormat="1" ht="30.75" customHeight="1">
      <c r="A63" s="732"/>
      <c r="B63" s="731"/>
      <c r="C63" s="1473" t="s">
        <v>178</v>
      </c>
      <c r="D63" s="1473"/>
      <c r="E63" s="1474"/>
      <c r="F63" s="1540"/>
      <c r="G63" s="1541"/>
      <c r="H63" s="1542"/>
      <c r="I63" s="257"/>
      <c r="J63" s="256"/>
      <c r="K63" s="232"/>
      <c r="L63" s="231"/>
      <c r="M63" s="231"/>
      <c r="N63" s="231"/>
      <c r="O63" s="231"/>
      <c r="P63" s="231"/>
      <c r="Q63" s="232">
        <f>F63</f>
        <v>0</v>
      </c>
      <c r="R63" s="233" t="str">
        <f>C63</f>
        <v>i. Is this a parastatal? (i.e., a company established and contracted by the government to undertake commercial activities on behalf of the government)</v>
      </c>
      <c r="S63" s="231"/>
      <c r="T63" s="112"/>
      <c r="U63" s="112"/>
      <c r="V63" s="112"/>
      <c r="W63" s="237"/>
      <c r="X63" s="237"/>
      <c r="Z63" s="246"/>
      <c r="AA63" s="238"/>
    </row>
    <row r="64" spans="1:27" s="111" customFormat="1" ht="45">
      <c r="A64" s="1493" t="s">
        <v>155</v>
      </c>
      <c r="B64" s="1473"/>
      <c r="C64" s="1474"/>
      <c r="D64" s="1484"/>
      <c r="E64" s="1485"/>
      <c r="F64" s="1485"/>
      <c r="G64" s="1485"/>
      <c r="H64" s="1486"/>
      <c r="I64" s="244"/>
      <c r="J64" s="256"/>
      <c r="K64" s="232" t="str">
        <f>A64</f>
        <v xml:space="preserve">B15. Please note any additional comments about finance and procurement.
</v>
      </c>
      <c r="L64" s="231"/>
      <c r="M64" s="231"/>
      <c r="N64" s="231"/>
      <c r="O64" s="232">
        <f>D64</f>
        <v>0</v>
      </c>
      <c r="P64" s="231"/>
      <c r="Q64" s="231"/>
      <c r="R64" s="232"/>
      <c r="S64" s="231"/>
      <c r="T64" s="112"/>
      <c r="U64" s="112"/>
      <c r="V64" s="112"/>
      <c r="W64" s="237"/>
      <c r="X64" s="237"/>
      <c r="Z64" s="246"/>
      <c r="AA64" s="238"/>
    </row>
    <row r="65" spans="1:27" s="111" customFormat="1" ht="16.5" customHeight="1" thickBot="1">
      <c r="A65" s="1530" t="s">
        <v>7</v>
      </c>
      <c r="B65" s="1531"/>
      <c r="C65" s="1531"/>
      <c r="D65" s="1531"/>
      <c r="E65" s="1531"/>
      <c r="F65" s="1531"/>
      <c r="G65" s="1531"/>
      <c r="H65" s="200"/>
      <c r="I65" s="240"/>
      <c r="J65" s="256"/>
      <c r="K65" s="232"/>
      <c r="L65" s="231"/>
      <c r="M65" s="231"/>
      <c r="N65" s="231"/>
      <c r="O65" s="231"/>
      <c r="P65" s="231"/>
      <c r="Q65" s="231"/>
      <c r="R65" s="232"/>
      <c r="S65" s="231"/>
      <c r="T65" s="112"/>
      <c r="U65" s="112"/>
      <c r="V65" s="112"/>
      <c r="W65" s="237"/>
      <c r="X65" s="237"/>
      <c r="Z65" s="246"/>
      <c r="AA65" s="238"/>
    </row>
    <row r="66" spans="1:27" s="111" customFormat="1" ht="45" customHeight="1">
      <c r="A66" s="1532" t="s">
        <v>156</v>
      </c>
      <c r="B66" s="1533"/>
      <c r="C66" s="1533"/>
      <c r="D66" s="1533"/>
      <c r="E66" s="1533"/>
      <c r="F66" s="1533"/>
      <c r="G66" s="1533"/>
      <c r="H66" s="1534"/>
      <c r="I66" s="268"/>
      <c r="J66" s="256"/>
      <c r="K66" s="232"/>
      <c r="L66" s="231"/>
      <c r="M66" s="231"/>
      <c r="N66" s="231"/>
      <c r="O66" s="231"/>
      <c r="P66" s="231"/>
      <c r="Q66" s="231"/>
      <c r="R66" s="232"/>
      <c r="S66" s="231"/>
      <c r="T66" s="112"/>
      <c r="U66" s="112"/>
      <c r="V66" s="112"/>
      <c r="W66" s="237"/>
      <c r="X66" s="259"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6"/>
      <c r="AA66" s="238"/>
    </row>
    <row r="67" spans="1:27" s="128" customFormat="1" ht="15.75">
      <c r="A67" s="1535" t="s">
        <v>2</v>
      </c>
      <c r="B67" s="1536"/>
      <c r="C67" s="1537"/>
      <c r="D67" s="1538" t="s">
        <v>84</v>
      </c>
      <c r="E67" s="1539"/>
      <c r="F67" s="201" t="s">
        <v>102</v>
      </c>
      <c r="G67" s="202" t="s">
        <v>103</v>
      </c>
      <c r="H67" s="203" t="s">
        <v>104</v>
      </c>
      <c r="I67" s="269"/>
      <c r="J67" s="270"/>
      <c r="K67" s="232" t="str">
        <f>A67</f>
        <v>Contraceptive Method</v>
      </c>
      <c r="L67" s="106"/>
      <c r="M67" s="106"/>
      <c r="N67" s="106"/>
      <c r="O67" s="106"/>
      <c r="P67" s="106"/>
      <c r="Q67" s="106"/>
      <c r="R67" s="252"/>
      <c r="S67" s="106"/>
      <c r="T67" s="271"/>
      <c r="U67" s="271"/>
      <c r="V67" s="271"/>
      <c r="W67" s="272"/>
      <c r="X67" s="272"/>
      <c r="Z67" s="273"/>
      <c r="AA67" s="238"/>
    </row>
    <row r="68" spans="1:27" s="111" customFormat="1" ht="30">
      <c r="A68" s="204"/>
      <c r="B68" s="1543" t="s">
        <v>157</v>
      </c>
      <c r="C68" s="1544"/>
      <c r="D68" s="1752" t="s">
        <v>61</v>
      </c>
      <c r="E68" s="1752"/>
      <c r="F68" s="742" t="s">
        <v>205</v>
      </c>
      <c r="G68" s="742" t="s">
        <v>61</v>
      </c>
      <c r="H68" s="223" t="s">
        <v>61</v>
      </c>
      <c r="I68" s="244"/>
      <c r="J68" s="256"/>
      <c r="K68" s="232" t="str">
        <f t="shared" ref="K68:K79" si="2">B68</f>
        <v>a. Combined oral contraceptives (estrogen + progestin - for  example, LoFemenol, Microgynon)</v>
      </c>
      <c r="L68" s="231"/>
      <c r="M68" s="231"/>
      <c r="N68" s="231"/>
      <c r="O68" s="231"/>
      <c r="P68" s="231"/>
      <c r="Q68" s="231"/>
      <c r="R68" s="232"/>
      <c r="S68" s="231"/>
      <c r="T68" s="112"/>
      <c r="U68" s="112"/>
      <c r="V68" s="112"/>
      <c r="W68" s="237"/>
      <c r="X68" s="237"/>
      <c r="Z68" s="246"/>
      <c r="AA68" s="238"/>
    </row>
    <row r="69" spans="1:27" s="111" customFormat="1">
      <c r="A69" s="205"/>
      <c r="B69" s="1543" t="s">
        <v>158</v>
      </c>
      <c r="C69" s="1544"/>
      <c r="D69" s="1752" t="s">
        <v>61</v>
      </c>
      <c r="E69" s="1752"/>
      <c r="F69" s="742" t="s">
        <v>205</v>
      </c>
      <c r="G69" s="742" t="s">
        <v>61</v>
      </c>
      <c r="H69" s="223" t="s">
        <v>61</v>
      </c>
      <c r="I69" s="244"/>
      <c r="J69" s="256"/>
      <c r="K69" s="232" t="str">
        <f t="shared" si="2"/>
        <v>b. Progestin-only pills (for example, Ovrette, Microlut)</v>
      </c>
      <c r="L69" s="231"/>
      <c r="M69" s="231"/>
      <c r="N69" s="231"/>
      <c r="O69" s="231"/>
      <c r="P69" s="231"/>
      <c r="Q69" s="231"/>
      <c r="R69" s="232"/>
      <c r="S69" s="231"/>
      <c r="T69" s="112"/>
      <c r="U69" s="112"/>
      <c r="V69" s="112"/>
      <c r="W69" s="237"/>
      <c r="X69" s="237"/>
      <c r="Z69" s="246"/>
      <c r="AA69" s="238"/>
    </row>
    <row r="70" spans="1:27" s="111" customFormat="1">
      <c r="A70" s="205"/>
      <c r="B70" s="1543" t="s">
        <v>159</v>
      </c>
      <c r="C70" s="1544"/>
      <c r="D70" s="1752" t="s">
        <v>62</v>
      </c>
      <c r="E70" s="1752"/>
      <c r="F70" s="742" t="s">
        <v>205</v>
      </c>
      <c r="G70" s="742" t="s">
        <v>62</v>
      </c>
      <c r="H70" s="223" t="s">
        <v>62</v>
      </c>
      <c r="I70" s="244"/>
      <c r="J70" s="256"/>
      <c r="K70" s="232" t="str">
        <f t="shared" si="2"/>
        <v>c. Injectables (for example, DepoProvera, Noristerat)</v>
      </c>
      <c r="L70" s="231"/>
      <c r="M70" s="231"/>
      <c r="N70" s="231"/>
      <c r="O70" s="231"/>
      <c r="P70" s="231"/>
      <c r="Q70" s="231"/>
      <c r="R70" s="232"/>
      <c r="S70" s="231"/>
      <c r="T70" s="112"/>
      <c r="U70" s="112"/>
      <c r="V70" s="112"/>
      <c r="W70" s="237"/>
      <c r="X70" s="237"/>
      <c r="Z70" s="246"/>
      <c r="AA70" s="238"/>
    </row>
    <row r="71" spans="1:27" s="111" customFormat="1">
      <c r="A71" s="205"/>
      <c r="B71" s="1543" t="s">
        <v>160</v>
      </c>
      <c r="C71" s="1544"/>
      <c r="D71" s="1752" t="s">
        <v>61</v>
      </c>
      <c r="E71" s="1752"/>
      <c r="F71" s="742" t="s">
        <v>205</v>
      </c>
      <c r="G71" s="742" t="s">
        <v>61</v>
      </c>
      <c r="H71" s="223" t="s">
        <v>62</v>
      </c>
      <c r="I71" s="244"/>
      <c r="J71" s="256"/>
      <c r="K71" s="232" t="str">
        <f t="shared" si="2"/>
        <v>d. Implants (for example, Jadelle, Implanon)</v>
      </c>
      <c r="L71" s="231"/>
      <c r="M71" s="231"/>
      <c r="N71" s="231"/>
      <c r="O71" s="231"/>
      <c r="P71" s="231"/>
      <c r="Q71" s="231"/>
      <c r="R71" s="232"/>
      <c r="S71" s="231"/>
      <c r="T71" s="112"/>
      <c r="U71" s="112"/>
      <c r="V71" s="112"/>
      <c r="W71" s="237"/>
      <c r="X71" s="237"/>
      <c r="Z71" s="246"/>
      <c r="AA71" s="238"/>
    </row>
    <row r="72" spans="1:27" s="111" customFormat="1">
      <c r="A72" s="205"/>
      <c r="B72" s="1543" t="s">
        <v>161</v>
      </c>
      <c r="C72" s="1544"/>
      <c r="D72" s="1752" t="s">
        <v>61</v>
      </c>
      <c r="E72" s="1752"/>
      <c r="F72" s="742" t="s">
        <v>205</v>
      </c>
      <c r="G72" s="742" t="s">
        <v>62</v>
      </c>
      <c r="H72" s="223" t="s">
        <v>62</v>
      </c>
      <c r="I72" s="244"/>
      <c r="J72" s="256"/>
      <c r="K72" s="232" t="str">
        <f t="shared" si="2"/>
        <v>e. Intrauterine devices (IUDs) (for example, Optima Copper T)</v>
      </c>
      <c r="L72" s="231"/>
      <c r="M72" s="231"/>
      <c r="N72" s="231"/>
      <c r="O72" s="231"/>
      <c r="P72" s="231"/>
      <c r="Q72" s="231"/>
      <c r="R72" s="232"/>
      <c r="S72" s="231"/>
      <c r="T72" s="112"/>
      <c r="U72" s="112"/>
      <c r="V72" s="112"/>
      <c r="W72" s="237"/>
      <c r="X72" s="237"/>
      <c r="Z72" s="246"/>
      <c r="AA72" s="238"/>
    </row>
    <row r="73" spans="1:27" s="111" customFormat="1">
      <c r="A73" s="205"/>
      <c r="B73" s="1543" t="s">
        <v>18</v>
      </c>
      <c r="C73" s="1544"/>
      <c r="D73" s="1752" t="s">
        <v>61</v>
      </c>
      <c r="E73" s="1752"/>
      <c r="F73" s="742" t="s">
        <v>205</v>
      </c>
      <c r="G73" s="742" t="s">
        <v>61</v>
      </c>
      <c r="H73" s="223" t="s">
        <v>61</v>
      </c>
      <c r="I73" s="244"/>
      <c r="J73" s="256"/>
      <c r="K73" s="232" t="str">
        <f t="shared" si="2"/>
        <v>f. Male condoms</v>
      </c>
      <c r="L73" s="231"/>
      <c r="M73" s="231"/>
      <c r="N73" s="231"/>
      <c r="O73" s="231"/>
      <c r="P73" s="231"/>
      <c r="Q73" s="231"/>
      <c r="R73" s="232"/>
      <c r="S73" s="231"/>
      <c r="T73" s="112"/>
      <c r="U73" s="112"/>
      <c r="V73" s="112"/>
      <c r="W73" s="237"/>
      <c r="X73" s="237"/>
      <c r="Z73" s="246"/>
      <c r="AA73" s="238"/>
    </row>
    <row r="74" spans="1:27" s="111" customFormat="1">
      <c r="A74" s="205"/>
      <c r="B74" s="1543" t="s">
        <v>19</v>
      </c>
      <c r="C74" s="1544"/>
      <c r="D74" s="1752" t="s">
        <v>61</v>
      </c>
      <c r="E74" s="1752"/>
      <c r="F74" s="742" t="s">
        <v>205</v>
      </c>
      <c r="G74" s="742" t="s">
        <v>62</v>
      </c>
      <c r="H74" s="223" t="s">
        <v>62</v>
      </c>
      <c r="I74" s="244"/>
      <c r="J74" s="256"/>
      <c r="K74" s="232" t="str">
        <f t="shared" si="2"/>
        <v>g. Female condoms</v>
      </c>
      <c r="L74" s="231"/>
      <c r="M74" s="231"/>
      <c r="N74" s="231"/>
      <c r="O74" s="231"/>
      <c r="P74" s="231"/>
      <c r="Q74" s="231"/>
      <c r="R74" s="232"/>
      <c r="S74" s="231"/>
      <c r="T74" s="112"/>
      <c r="U74" s="112"/>
      <c r="V74" s="112"/>
      <c r="W74" s="237"/>
      <c r="X74" s="237"/>
      <c r="Z74" s="246"/>
      <c r="AA74" s="238"/>
    </row>
    <row r="75" spans="1:27" s="111" customFormat="1">
      <c r="A75" s="205"/>
      <c r="B75" s="1543" t="s">
        <v>162</v>
      </c>
      <c r="C75" s="1544"/>
      <c r="D75" s="1752" t="s">
        <v>61</v>
      </c>
      <c r="E75" s="1752"/>
      <c r="F75" s="742" t="s">
        <v>205</v>
      </c>
      <c r="G75" s="742" t="s">
        <v>62</v>
      </c>
      <c r="H75" s="223" t="s">
        <v>62</v>
      </c>
      <c r="I75" s="244"/>
      <c r="J75" s="256"/>
      <c r="K75" s="232" t="str">
        <f t="shared" si="2"/>
        <v>h. Emergency contraceptive pills (for example, Postinor)</v>
      </c>
      <c r="L75" s="231"/>
      <c r="M75" s="231"/>
      <c r="N75" s="231"/>
      <c r="O75" s="231"/>
      <c r="P75" s="231"/>
      <c r="Q75" s="231"/>
      <c r="R75" s="232"/>
      <c r="S75" s="231"/>
      <c r="T75" s="112"/>
      <c r="U75" s="112"/>
      <c r="V75" s="112"/>
      <c r="W75" s="237"/>
      <c r="X75" s="237"/>
      <c r="Z75" s="246"/>
      <c r="AA75" s="238"/>
    </row>
    <row r="76" spans="1:27" s="111" customFormat="1">
      <c r="A76" s="205"/>
      <c r="B76" s="1543" t="s">
        <v>163</v>
      </c>
      <c r="C76" s="1544"/>
      <c r="D76" s="1752" t="s">
        <v>62</v>
      </c>
      <c r="E76" s="1752"/>
      <c r="F76" s="742" t="s">
        <v>205</v>
      </c>
      <c r="G76" s="742" t="s">
        <v>62</v>
      </c>
      <c r="H76" s="223" t="s">
        <v>62</v>
      </c>
      <c r="I76" s="244"/>
      <c r="J76" s="256"/>
      <c r="K76" s="232" t="str">
        <f t="shared" si="2"/>
        <v>i. Long-acting permanent method for males (vasectomy)</v>
      </c>
      <c r="L76" s="231"/>
      <c r="M76" s="231"/>
      <c r="N76" s="231"/>
      <c r="O76" s="231"/>
      <c r="P76" s="231"/>
      <c r="Q76" s="231"/>
      <c r="R76" s="232"/>
      <c r="S76" s="231"/>
      <c r="T76" s="112"/>
      <c r="U76" s="112"/>
      <c r="V76" s="112"/>
      <c r="W76" s="237"/>
      <c r="X76" s="237"/>
      <c r="Z76" s="246"/>
      <c r="AA76" s="238"/>
    </row>
    <row r="77" spans="1:27" s="111" customFormat="1">
      <c r="A77" s="205"/>
      <c r="B77" s="1543" t="s">
        <v>164</v>
      </c>
      <c r="C77" s="1544"/>
      <c r="D77" s="1752" t="s">
        <v>61</v>
      </c>
      <c r="E77" s="1752"/>
      <c r="F77" s="742" t="s">
        <v>205</v>
      </c>
      <c r="G77" s="742" t="s">
        <v>62</v>
      </c>
      <c r="H77" s="223" t="s">
        <v>62</v>
      </c>
      <c r="I77" s="244"/>
      <c r="J77" s="256"/>
      <c r="K77" s="232" t="str">
        <f t="shared" si="2"/>
        <v>j. Long-acting permanent method for females (tubal ligation)</v>
      </c>
      <c r="L77" s="231"/>
      <c r="M77" s="231"/>
      <c r="N77" s="231"/>
      <c r="O77" s="231"/>
      <c r="P77" s="231"/>
      <c r="Q77" s="231"/>
      <c r="R77" s="232"/>
      <c r="S77" s="231"/>
      <c r="T77" s="112"/>
      <c r="U77" s="112"/>
      <c r="V77" s="112"/>
      <c r="W77" s="237"/>
      <c r="X77" s="237"/>
      <c r="Z77" s="246"/>
      <c r="AA77" s="238"/>
    </row>
    <row r="78" spans="1:27" s="111" customFormat="1">
      <c r="A78" s="205"/>
      <c r="B78" s="1543" t="s">
        <v>20</v>
      </c>
      <c r="C78" s="1544"/>
      <c r="D78" s="1752" t="s">
        <v>61</v>
      </c>
      <c r="E78" s="1752"/>
      <c r="F78" s="742" t="s">
        <v>205</v>
      </c>
      <c r="G78" s="742" t="s">
        <v>62</v>
      </c>
      <c r="H78" s="223" t="s">
        <v>62</v>
      </c>
      <c r="I78" s="244"/>
      <c r="J78" s="256"/>
      <c r="K78" s="232" t="str">
        <f t="shared" si="2"/>
        <v>k. CycleBeads</v>
      </c>
      <c r="L78" s="231"/>
      <c r="M78" s="231"/>
      <c r="N78" s="231"/>
      <c r="O78" s="231"/>
      <c r="P78" s="231"/>
      <c r="Q78" s="231"/>
      <c r="R78" s="232"/>
      <c r="S78" s="231"/>
      <c r="T78" s="112"/>
      <c r="U78" s="112"/>
      <c r="V78" s="112"/>
      <c r="W78" s="237"/>
      <c r="X78" s="237"/>
      <c r="Z78" s="246"/>
      <c r="AA78" s="238"/>
    </row>
    <row r="79" spans="1:27" s="111" customFormat="1" ht="45">
      <c r="A79" s="206"/>
      <c r="B79" s="1546" t="s">
        <v>165</v>
      </c>
      <c r="C79" s="1547"/>
      <c r="D79" s="1752"/>
      <c r="E79" s="1752"/>
      <c r="F79" s="742"/>
      <c r="G79" s="742"/>
      <c r="H79" s="223"/>
      <c r="I79" s="244"/>
      <c r="J79" s="256"/>
      <c r="K79" s="232" t="str">
        <f t="shared" si="2"/>
        <v>l. Other contraceptive methods - specify 
(Please provide the name of the other contraceptive(s) offered, by sector.)</v>
      </c>
      <c r="L79" s="231"/>
      <c r="M79" s="231"/>
      <c r="N79" s="231"/>
      <c r="O79" s="231"/>
      <c r="P79" s="231"/>
      <c r="Q79" s="231"/>
      <c r="R79" s="232"/>
      <c r="S79" s="231"/>
      <c r="T79" s="112"/>
      <c r="U79" s="112"/>
      <c r="V79" s="112"/>
      <c r="W79" s="237"/>
      <c r="X79" s="237"/>
      <c r="Z79" s="246"/>
      <c r="AA79" s="238"/>
    </row>
    <row r="80" spans="1:27" s="111" customFormat="1" ht="30.75" thickBot="1">
      <c r="A80" s="1497" t="s">
        <v>105</v>
      </c>
      <c r="B80" s="1498"/>
      <c r="C80" s="1499"/>
      <c r="D80" s="1674"/>
      <c r="E80" s="1675"/>
      <c r="F80" s="1675"/>
      <c r="G80" s="1675"/>
      <c r="H80" s="1676"/>
      <c r="I80" s="244"/>
      <c r="J80" s="256"/>
      <c r="K80" s="232" t="str">
        <f>A80</f>
        <v>C2. Please note any comments about the commodities offered.</v>
      </c>
      <c r="L80" s="231"/>
      <c r="M80" s="231"/>
      <c r="N80" s="231"/>
      <c r="O80" s="232">
        <f>D80</f>
        <v>0</v>
      </c>
      <c r="P80" s="231"/>
      <c r="Q80" s="231"/>
      <c r="R80" s="232"/>
      <c r="S80" s="231"/>
      <c r="T80" s="112"/>
      <c r="U80" s="112"/>
      <c r="V80" s="112"/>
      <c r="W80" s="237"/>
      <c r="X80" s="237"/>
      <c r="Z80" s="246"/>
      <c r="AA80" s="238"/>
    </row>
    <row r="81" spans="1:28" s="129" customFormat="1" ht="16.5" customHeight="1" thickBot="1">
      <c r="A81" s="1556" t="s">
        <v>3</v>
      </c>
      <c r="B81" s="1557"/>
      <c r="C81" s="1557"/>
      <c r="D81" s="1557"/>
      <c r="E81" s="1557"/>
      <c r="F81" s="1557"/>
      <c r="G81" s="1557"/>
      <c r="H81" s="207"/>
      <c r="I81" s="240"/>
      <c r="J81" s="270"/>
      <c r="K81" s="232"/>
      <c r="L81" s="106"/>
      <c r="M81" s="106"/>
      <c r="N81" s="106"/>
      <c r="O81" s="106"/>
      <c r="P81" s="106"/>
      <c r="Q81" s="106"/>
      <c r="R81" s="252"/>
      <c r="S81" s="106"/>
      <c r="T81" s="271"/>
      <c r="U81" s="271"/>
      <c r="V81" s="271"/>
      <c r="W81" s="272"/>
      <c r="X81" s="272"/>
      <c r="Z81" s="274"/>
      <c r="AA81" s="238"/>
    </row>
    <row r="82" spans="1:28" s="111" customFormat="1" ht="30" customHeight="1">
      <c r="A82" s="1504" t="s">
        <v>166</v>
      </c>
      <c r="B82" s="1491"/>
      <c r="C82" s="1491"/>
      <c r="D82" s="1491"/>
      <c r="E82" s="1491"/>
      <c r="F82" s="1491"/>
      <c r="G82" s="1496"/>
      <c r="H82" s="221" t="s">
        <v>61</v>
      </c>
      <c r="I82" s="275" t="str">
        <f>A82</f>
        <v>D1. Is there a contraceptive security or reproductive health commodity security strategy or is contraceptive security explicitly included in a country strategy? (Please select from the dropdown list.)</v>
      </c>
      <c r="J82" s="256"/>
      <c r="K82" s="232"/>
      <c r="L82" s="231"/>
      <c r="M82" s="231"/>
      <c r="N82" s="231"/>
      <c r="O82" s="231"/>
      <c r="P82" s="231"/>
      <c r="Q82" s="231"/>
      <c r="R82" s="232"/>
      <c r="S82" s="231"/>
      <c r="T82" s="112"/>
      <c r="U82" s="112"/>
      <c r="V82" s="112"/>
      <c r="W82" s="237"/>
      <c r="X82" s="237"/>
      <c r="Z82" s="246"/>
      <c r="AA82" s="238"/>
    </row>
    <row r="83" spans="1:28" s="111" customFormat="1" ht="15.75" thickBot="1">
      <c r="A83" s="1558" t="s">
        <v>70</v>
      </c>
      <c r="B83" s="1559"/>
      <c r="C83" s="1559"/>
      <c r="D83" s="208"/>
      <c r="E83" s="208"/>
      <c r="F83" s="208"/>
      <c r="G83" s="208"/>
      <c r="H83" s="209"/>
      <c r="I83" s="276"/>
      <c r="J83" s="256"/>
      <c r="K83" s="232"/>
      <c r="L83" s="231"/>
      <c r="M83" s="231"/>
      <c r="N83" s="231"/>
      <c r="O83" s="231"/>
      <c r="P83" s="231"/>
      <c r="Q83" s="231"/>
      <c r="R83" s="232"/>
      <c r="S83" s="231"/>
      <c r="T83" s="112"/>
      <c r="U83" s="112"/>
      <c r="V83" s="112"/>
      <c r="W83" s="237"/>
      <c r="X83" s="237"/>
      <c r="Z83" s="246"/>
      <c r="AA83" s="238"/>
    </row>
    <row r="84" spans="1:28" s="111" customFormat="1" ht="64.5" customHeight="1">
      <c r="A84" s="1560"/>
      <c r="B84" s="1562" t="s">
        <v>37</v>
      </c>
      <c r="C84" s="1563"/>
      <c r="D84" s="1563" t="s">
        <v>167</v>
      </c>
      <c r="E84" s="1563"/>
      <c r="F84" s="734" t="s">
        <v>35</v>
      </c>
      <c r="G84" s="1563" t="s">
        <v>36</v>
      </c>
      <c r="H84" s="1564"/>
      <c r="I84" s="275"/>
      <c r="J84" s="265" t="str">
        <f>G84</f>
        <v>Is the contraceptive security strategy being implemented?</v>
      </c>
      <c r="K84" s="232" t="str">
        <f>B84</f>
        <v>Strategy name</v>
      </c>
      <c r="L84" s="231"/>
      <c r="M84" s="247">
        <f>E84</f>
        <v>0</v>
      </c>
      <c r="N84" s="231"/>
      <c r="O84" s="231"/>
      <c r="P84" s="231"/>
      <c r="Q84" s="231"/>
      <c r="R84" s="232"/>
      <c r="S84" s="232" t="str">
        <f>D84</f>
        <v>Years Covered (including strategy updates)</v>
      </c>
      <c r="T84" s="112"/>
      <c r="U84" s="112"/>
      <c r="V84" s="112"/>
      <c r="W84" s="237"/>
      <c r="X84" s="237"/>
      <c r="Z84" s="246"/>
      <c r="AA84" s="238"/>
    </row>
    <row r="85" spans="1:28" s="111" customFormat="1" ht="15.75" thickBot="1">
      <c r="A85" s="1561"/>
      <c r="B85" s="210" t="s">
        <v>10</v>
      </c>
      <c r="C85" s="748" t="s">
        <v>353</v>
      </c>
      <c r="D85" s="1723" t="s">
        <v>354</v>
      </c>
      <c r="E85" s="1724"/>
      <c r="F85" s="743" t="s">
        <v>61</v>
      </c>
      <c r="G85" s="1741" t="s">
        <v>61</v>
      </c>
      <c r="H85" s="1751"/>
      <c r="I85" s="275"/>
      <c r="J85" s="265" t="str">
        <f>G85</f>
        <v>Yes</v>
      </c>
      <c r="K85" s="232" t="str">
        <f>B85</f>
        <v>a</v>
      </c>
      <c r="L85" s="231"/>
      <c r="M85" s="247">
        <f>E85</f>
        <v>0</v>
      </c>
      <c r="N85" s="231"/>
      <c r="O85" s="231"/>
      <c r="P85" s="231"/>
      <c r="Q85" s="231"/>
      <c r="R85" s="232"/>
      <c r="S85" s="232" t="str">
        <f>D85</f>
        <v>2005-2015</v>
      </c>
      <c r="T85" s="112"/>
      <c r="U85" s="112"/>
      <c r="V85" s="112"/>
      <c r="W85" s="237"/>
      <c r="X85" s="237"/>
      <c r="Z85" s="246"/>
      <c r="AA85" s="238"/>
    </row>
    <row r="86" spans="1:28" s="111" customFormat="1" ht="28.5" customHeight="1">
      <c r="A86" s="1504" t="s">
        <v>71</v>
      </c>
      <c r="B86" s="1491"/>
      <c r="C86" s="1491"/>
      <c r="D86" s="1491"/>
      <c r="E86" s="1491"/>
      <c r="F86" s="1491"/>
      <c r="G86" s="1496"/>
      <c r="H86" s="621" t="s">
        <v>61</v>
      </c>
      <c r="I86" s="275"/>
      <c r="J86" s="265"/>
      <c r="K86" s="232"/>
      <c r="L86" s="231"/>
      <c r="M86" s="231"/>
      <c r="N86" s="231"/>
      <c r="O86" s="231"/>
      <c r="P86" s="231"/>
      <c r="Q86" s="233" t="str">
        <f>H86</f>
        <v>Yes</v>
      </c>
      <c r="R86" s="232" t="str">
        <f>A86</f>
        <v>D2. Are any family planning commodities subject to duties, import taxes, or other fees?</v>
      </c>
      <c r="S86" s="231"/>
      <c r="T86" s="112"/>
      <c r="U86" s="112"/>
      <c r="V86" s="112"/>
      <c r="W86" s="237"/>
      <c r="X86" s="237"/>
      <c r="Z86" s="246"/>
      <c r="AA86" s="238"/>
    </row>
    <row r="87" spans="1:28" s="111" customFormat="1" ht="30">
      <c r="A87" s="152"/>
      <c r="B87" s="1473" t="s">
        <v>106</v>
      </c>
      <c r="C87" s="1473"/>
      <c r="D87" s="1474"/>
      <c r="E87" s="1708" t="s">
        <v>355</v>
      </c>
      <c r="F87" s="1709"/>
      <c r="G87" s="1709"/>
      <c r="H87" s="1710"/>
      <c r="I87" s="275"/>
      <c r="J87" s="265"/>
      <c r="K87" s="232"/>
      <c r="L87" s="231"/>
      <c r="M87" s="247"/>
      <c r="N87" s="247" t="str">
        <f>E87</f>
        <v>Commercial sector, social marketing, and NGO</v>
      </c>
      <c r="O87" s="231"/>
      <c r="P87" s="232" t="str">
        <f>B87</f>
        <v>a. If yes, for which sectors (public, NGO, social marketing, commercial)?</v>
      </c>
      <c r="Q87" s="231"/>
      <c r="R87" s="232"/>
      <c r="S87" s="231"/>
      <c r="T87" s="112"/>
      <c r="U87" s="112"/>
      <c r="V87" s="112"/>
      <c r="W87" s="237"/>
      <c r="X87" s="237"/>
      <c r="Z87" s="246"/>
      <c r="AA87" s="238"/>
    </row>
    <row r="88" spans="1:28" s="111" customFormat="1" ht="90">
      <c r="A88" s="152"/>
      <c r="B88" s="1473" t="s">
        <v>21</v>
      </c>
      <c r="C88" s="1473"/>
      <c r="D88" s="1474"/>
      <c r="E88" s="1708" t="s">
        <v>1142</v>
      </c>
      <c r="F88" s="1709"/>
      <c r="G88" s="1709"/>
      <c r="H88" s="1710"/>
      <c r="I88" s="275"/>
      <c r="J88" s="265"/>
      <c r="K88" s="232"/>
      <c r="L88" s="231"/>
      <c r="M88" s="247"/>
      <c r="N88" s="247" t="str">
        <f>E88</f>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O88" s="231"/>
      <c r="P88" s="232" t="str">
        <f>B88</f>
        <v>b. If yes, how much are the duties, taxes, or fees?</v>
      </c>
      <c r="Q88" s="231"/>
      <c r="R88" s="232"/>
      <c r="S88" s="231"/>
      <c r="T88" s="112"/>
      <c r="U88" s="112"/>
      <c r="V88" s="112"/>
      <c r="W88" s="237"/>
      <c r="X88" s="237"/>
      <c r="Z88" s="246"/>
      <c r="AA88" s="238"/>
    </row>
    <row r="89" spans="1:28" s="111" customFormat="1" ht="30" customHeight="1">
      <c r="A89" s="1493" t="s">
        <v>168</v>
      </c>
      <c r="B89" s="1473"/>
      <c r="C89" s="1473"/>
      <c r="D89" s="1473"/>
      <c r="E89" s="1473"/>
      <c r="F89" s="1473"/>
      <c r="G89" s="1474"/>
      <c r="H89" s="211" t="s">
        <v>62</v>
      </c>
      <c r="I89" s="275" t="str">
        <f>A89</f>
        <v>D3. Are there policies that hinder the ability of the private sector (commercial sector, NGOs, or social marketing) to provide contraceptive methods (for example: price controls, distribution limitations, taxes/duties, advertising bans, etc.)?</v>
      </c>
      <c r="J89" s="265"/>
      <c r="K89" s="232"/>
      <c r="L89" s="231"/>
      <c r="M89" s="231"/>
      <c r="N89" s="231"/>
      <c r="O89" s="231"/>
      <c r="P89" s="232"/>
      <c r="Q89" s="231"/>
      <c r="R89" s="232"/>
      <c r="S89" s="231"/>
      <c r="T89" s="112"/>
      <c r="U89" s="112"/>
      <c r="V89" s="112"/>
      <c r="W89" s="237"/>
      <c r="X89" s="237"/>
      <c r="Z89" s="246"/>
      <c r="AA89" s="238"/>
    </row>
    <row r="90" spans="1:28" s="111" customFormat="1" ht="15" customHeight="1">
      <c r="A90" s="152"/>
      <c r="B90" s="1473" t="s">
        <v>22</v>
      </c>
      <c r="C90" s="1473"/>
      <c r="D90" s="1473"/>
      <c r="E90" s="1735"/>
      <c r="F90" s="1735"/>
      <c r="G90" s="1735"/>
      <c r="H90" s="1736"/>
      <c r="I90" s="275"/>
      <c r="J90" s="265"/>
      <c r="K90" s="232" t="e">
        <f>#REF!</f>
        <v>#REF!</v>
      </c>
      <c r="L90" s="231"/>
      <c r="M90" s="231"/>
      <c r="N90" s="277"/>
      <c r="O90" s="233">
        <f>D90</f>
        <v>0</v>
      </c>
      <c r="P90" s="232"/>
      <c r="Q90" s="231"/>
      <c r="R90" s="231"/>
      <c r="S90" s="231"/>
      <c r="T90" s="112"/>
      <c r="U90" s="112"/>
      <c r="V90" s="112"/>
      <c r="W90" s="237"/>
      <c r="X90" s="237"/>
      <c r="Z90" s="246"/>
      <c r="AA90" s="238"/>
    </row>
    <row r="91" spans="1:28" s="111" customFormat="1" ht="30" customHeight="1">
      <c r="A91" s="1493" t="s">
        <v>169</v>
      </c>
      <c r="B91" s="1473"/>
      <c r="C91" s="1473"/>
      <c r="D91" s="1473"/>
      <c r="E91" s="1473"/>
      <c r="F91" s="1473"/>
      <c r="G91" s="1474"/>
      <c r="H91" s="211" t="s">
        <v>62</v>
      </c>
      <c r="I91" s="275" t="str">
        <f>A91</f>
        <v>D4. Are there policies that enable the private sector (commercial sector, NGOs, or social marketing) to provide contraceptive methods?</v>
      </c>
      <c r="J91" s="265"/>
      <c r="K91" s="232"/>
      <c r="L91" s="231"/>
      <c r="M91" s="231"/>
      <c r="N91" s="231"/>
      <c r="O91" s="231"/>
      <c r="P91" s="232"/>
      <c r="Q91" s="231"/>
      <c r="R91" s="232"/>
      <c r="S91" s="231"/>
      <c r="T91" s="112"/>
      <c r="U91" s="112"/>
      <c r="V91" s="112"/>
      <c r="W91" s="237"/>
      <c r="X91" s="237"/>
      <c r="Z91" s="246"/>
      <c r="AA91" s="238"/>
    </row>
    <row r="92" spans="1:28" s="111" customFormat="1" ht="15" customHeight="1">
      <c r="A92" s="152"/>
      <c r="B92" s="1473" t="s">
        <v>22</v>
      </c>
      <c r="C92" s="1473"/>
      <c r="D92" s="1474"/>
      <c r="E92" s="615" t="s">
        <v>205</v>
      </c>
      <c r="F92" s="737"/>
      <c r="G92" s="737"/>
      <c r="H92" s="726"/>
      <c r="I92" s="275"/>
      <c r="J92" s="265"/>
      <c r="K92" s="232" t="str">
        <f>B92</f>
        <v>a. If yes, describe the policies.</v>
      </c>
      <c r="L92" s="231"/>
      <c r="M92" s="231"/>
      <c r="N92" s="277"/>
      <c r="O92" s="233" t="str">
        <f>E92</f>
        <v>Not applicable</v>
      </c>
      <c r="P92" s="232"/>
      <c r="Q92" s="231"/>
      <c r="R92" s="231"/>
      <c r="S92" s="231"/>
      <c r="T92" s="112"/>
      <c r="U92" s="112"/>
      <c r="V92" s="112"/>
      <c r="W92" s="237"/>
      <c r="X92" s="237"/>
      <c r="Z92" s="246"/>
      <c r="AA92" s="238"/>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70" t="s">
        <v>52</v>
      </c>
      <c r="C94" s="1571"/>
      <c r="D94" s="1572" t="s">
        <v>213</v>
      </c>
      <c r="E94" s="1573"/>
      <c r="F94" s="1574"/>
      <c r="G94" s="1572" t="s">
        <v>214</v>
      </c>
      <c r="H94" s="1575"/>
      <c r="I94" s="279"/>
      <c r="J94" s="280" t="str">
        <f t="shared" ref="J94:J102" si="3">G94</f>
        <v>Note the lowest level provider that is allowed to sell or dispense the method in the private sector</v>
      </c>
      <c r="K94" s="232"/>
      <c r="L94" s="231"/>
      <c r="M94" s="247"/>
      <c r="N94" s="231"/>
      <c r="O94" s="232"/>
      <c r="P94" s="232"/>
      <c r="Q94" s="231"/>
      <c r="R94" s="231"/>
      <c r="S94" s="231"/>
      <c r="T94" s="281" t="str">
        <f t="shared" ref="T94:T102" si="4">D94</f>
        <v>Note the lowest level provider that is allowed to sell or dispense the method in the public sector</v>
      </c>
      <c r="U94" s="282"/>
      <c r="V94" s="112"/>
      <c r="W94" s="237"/>
      <c r="X94" s="237"/>
      <c r="Z94" s="246"/>
      <c r="AA94" s="238"/>
    </row>
    <row r="95" spans="1:28" s="111" customFormat="1" ht="45">
      <c r="A95" s="130"/>
      <c r="B95" s="95" t="s">
        <v>10</v>
      </c>
      <c r="C95" s="91" t="s">
        <v>181</v>
      </c>
      <c r="D95" s="1713" t="s">
        <v>356</v>
      </c>
      <c r="E95" s="1714"/>
      <c r="F95" s="1715"/>
      <c r="G95" s="1708" t="s">
        <v>357</v>
      </c>
      <c r="H95" s="1710"/>
      <c r="I95" s="283"/>
      <c r="J95" s="265" t="str">
        <f t="shared" si="3"/>
        <v>Doctor must prescribe and the commodity should be dispensed or sold by pharmacists in the pharmacy</v>
      </c>
      <c r="K95" s="232"/>
      <c r="L95" s="231"/>
      <c r="M95" s="247"/>
      <c r="N95" s="231"/>
      <c r="O95" s="232"/>
      <c r="P95" s="232"/>
      <c r="Q95" s="231"/>
      <c r="R95" s="231"/>
      <c r="S95" s="231"/>
      <c r="T95" s="281" t="str">
        <f t="shared" si="4"/>
        <v xml:space="preserve">Not applicable, there is no public sector </v>
      </c>
      <c r="U95" s="282"/>
      <c r="V95" s="112"/>
      <c r="W95" s="237"/>
      <c r="X95" s="237"/>
      <c r="Z95" s="246"/>
      <c r="AA95" s="238"/>
    </row>
    <row r="96" spans="1:28" s="111" customFormat="1">
      <c r="A96" s="130"/>
      <c r="B96" s="95" t="s">
        <v>11</v>
      </c>
      <c r="C96" s="92" t="s">
        <v>188</v>
      </c>
      <c r="D96" s="1713" t="s">
        <v>356</v>
      </c>
      <c r="E96" s="1714"/>
      <c r="F96" s="1715"/>
      <c r="G96" s="1708" t="s">
        <v>205</v>
      </c>
      <c r="H96" s="1710"/>
      <c r="I96" s="283"/>
      <c r="J96" s="265" t="str">
        <f t="shared" si="3"/>
        <v>Not applicable</v>
      </c>
      <c r="K96" s="232"/>
      <c r="L96" s="231"/>
      <c r="M96" s="247"/>
      <c r="N96" s="231"/>
      <c r="O96" s="232"/>
      <c r="P96" s="232"/>
      <c r="Q96" s="231"/>
      <c r="R96" s="231"/>
      <c r="S96" s="231"/>
      <c r="T96" s="281" t="str">
        <f t="shared" si="4"/>
        <v xml:space="preserve">Not applicable, there is no public sector </v>
      </c>
      <c r="U96" s="282"/>
      <c r="V96" s="112"/>
      <c r="W96" s="237"/>
      <c r="X96" s="237"/>
      <c r="Z96" s="246"/>
      <c r="AA96" s="238"/>
    </row>
    <row r="97" spans="1:27" s="111" customFormat="1" ht="15" customHeight="1">
      <c r="A97" s="130"/>
      <c r="B97" s="95" t="s">
        <v>12</v>
      </c>
      <c r="C97" s="92" t="s">
        <v>189</v>
      </c>
      <c r="D97" s="1713" t="s">
        <v>356</v>
      </c>
      <c r="E97" s="1714"/>
      <c r="F97" s="1715"/>
      <c r="G97" s="1708" t="s">
        <v>203</v>
      </c>
      <c r="H97" s="1710"/>
      <c r="I97" s="283"/>
      <c r="J97" s="265" t="str">
        <f t="shared" si="3"/>
        <v>Doctor</v>
      </c>
      <c r="K97" s="232"/>
      <c r="L97" s="231"/>
      <c r="M97" s="247"/>
      <c r="N97" s="231"/>
      <c r="O97" s="232"/>
      <c r="P97" s="232"/>
      <c r="Q97" s="231"/>
      <c r="R97" s="231"/>
      <c r="S97" s="231"/>
      <c r="T97" s="281" t="str">
        <f t="shared" si="4"/>
        <v xml:space="preserve">Not applicable, there is no public sector </v>
      </c>
      <c r="U97" s="282"/>
      <c r="V97" s="112"/>
      <c r="W97" s="237"/>
      <c r="X97" s="237"/>
      <c r="Z97" s="246"/>
      <c r="AA97" s="238"/>
    </row>
    <row r="98" spans="1:27" s="111" customFormat="1" ht="15" customHeight="1">
      <c r="A98" s="130"/>
      <c r="B98" s="94" t="s">
        <v>182</v>
      </c>
      <c r="C98" s="92" t="s">
        <v>190</v>
      </c>
      <c r="D98" s="1713" t="s">
        <v>356</v>
      </c>
      <c r="E98" s="1714"/>
      <c r="F98" s="1715"/>
      <c r="G98" s="1708" t="s">
        <v>203</v>
      </c>
      <c r="H98" s="1710"/>
      <c r="I98" s="283"/>
      <c r="J98" s="265" t="str">
        <f t="shared" si="3"/>
        <v>Doctor</v>
      </c>
      <c r="K98" s="232"/>
      <c r="L98" s="231"/>
      <c r="M98" s="247"/>
      <c r="N98" s="231"/>
      <c r="O98" s="232"/>
      <c r="P98" s="232"/>
      <c r="Q98" s="231"/>
      <c r="R98" s="231"/>
      <c r="S98" s="231"/>
      <c r="T98" s="281" t="str">
        <f t="shared" si="4"/>
        <v xml:space="preserve">Not applicable, there is no public sector </v>
      </c>
      <c r="U98" s="282"/>
      <c r="V98" s="112"/>
      <c r="W98" s="237"/>
      <c r="X98" s="237"/>
      <c r="Z98" s="246"/>
      <c r="AA98" s="238"/>
    </row>
    <row r="99" spans="1:27" s="111" customFormat="1" ht="15" customHeight="1">
      <c r="A99" s="130"/>
      <c r="B99" s="95" t="s">
        <v>183</v>
      </c>
      <c r="C99" s="92" t="s">
        <v>191</v>
      </c>
      <c r="D99" s="1713" t="s">
        <v>356</v>
      </c>
      <c r="E99" s="1714"/>
      <c r="F99" s="1715"/>
      <c r="G99" s="1708" t="s">
        <v>202</v>
      </c>
      <c r="H99" s="1710"/>
      <c r="I99" s="283"/>
      <c r="J99" s="265" t="str">
        <f t="shared" si="3"/>
        <v>Nurse</v>
      </c>
      <c r="K99" s="232"/>
      <c r="L99" s="231"/>
      <c r="M99" s="247"/>
      <c r="N99" s="231"/>
      <c r="O99" s="232"/>
      <c r="P99" s="232"/>
      <c r="Q99" s="231"/>
      <c r="R99" s="231"/>
      <c r="S99" s="231"/>
      <c r="T99" s="281" t="str">
        <f t="shared" si="4"/>
        <v xml:space="preserve">Not applicable, there is no public sector </v>
      </c>
      <c r="U99" s="282"/>
      <c r="V99" s="112"/>
      <c r="W99" s="237"/>
      <c r="X99" s="237"/>
      <c r="Z99" s="246"/>
      <c r="AA99" s="238"/>
    </row>
    <row r="100" spans="1:27" s="111" customFormat="1" ht="45">
      <c r="A100" s="130"/>
      <c r="B100" s="95" t="s">
        <v>184</v>
      </c>
      <c r="C100" s="92" t="s">
        <v>192</v>
      </c>
      <c r="D100" s="1713" t="s">
        <v>356</v>
      </c>
      <c r="E100" s="1714"/>
      <c r="F100" s="1715"/>
      <c r="G100" s="1708" t="s">
        <v>357</v>
      </c>
      <c r="H100" s="1710"/>
      <c r="I100" s="283"/>
      <c r="J100" s="265" t="str">
        <f t="shared" si="3"/>
        <v>Doctor must prescribe and the commodity should be dispensed or sold by pharmacists in the pharmacy</v>
      </c>
      <c r="K100" s="232"/>
      <c r="L100" s="231"/>
      <c r="M100" s="247"/>
      <c r="N100" s="231"/>
      <c r="O100" s="232"/>
      <c r="P100" s="232"/>
      <c r="Q100" s="231"/>
      <c r="R100" s="231"/>
      <c r="S100" s="231"/>
      <c r="T100" s="281" t="str">
        <f t="shared" si="4"/>
        <v xml:space="preserve">Not applicable, there is no public sector </v>
      </c>
      <c r="U100" s="282"/>
      <c r="V100" s="112"/>
      <c r="W100" s="237"/>
      <c r="X100" s="237"/>
      <c r="Z100" s="246"/>
      <c r="AA100" s="238"/>
    </row>
    <row r="101" spans="1:27" s="111" customFormat="1" ht="15" customHeight="1">
      <c r="A101" s="130"/>
      <c r="B101" s="95" t="s">
        <v>185</v>
      </c>
      <c r="C101" s="92" t="s">
        <v>193</v>
      </c>
      <c r="D101" s="1713" t="s">
        <v>356</v>
      </c>
      <c r="E101" s="1714"/>
      <c r="F101" s="1715"/>
      <c r="G101" s="1708" t="s">
        <v>203</v>
      </c>
      <c r="H101" s="1710"/>
      <c r="I101" s="283"/>
      <c r="J101" s="265" t="str">
        <f t="shared" si="3"/>
        <v>Doctor</v>
      </c>
      <c r="K101" s="232"/>
      <c r="L101" s="231"/>
      <c r="M101" s="247"/>
      <c r="N101" s="231"/>
      <c r="O101" s="232"/>
      <c r="P101" s="232"/>
      <c r="Q101" s="231"/>
      <c r="R101" s="231"/>
      <c r="S101" s="231"/>
      <c r="T101" s="281" t="str">
        <f t="shared" si="4"/>
        <v xml:space="preserve">Not applicable, there is no public sector </v>
      </c>
      <c r="U101" s="282"/>
      <c r="V101" s="112"/>
      <c r="W101" s="237"/>
      <c r="X101" s="237"/>
      <c r="Z101" s="246"/>
      <c r="AA101" s="238"/>
    </row>
    <row r="102" spans="1:27" s="111" customFormat="1" ht="15" customHeight="1" thickBot="1">
      <c r="A102" s="130"/>
      <c r="B102" s="96" t="s">
        <v>186</v>
      </c>
      <c r="C102" s="93" t="s">
        <v>194</v>
      </c>
      <c r="D102" s="1741" t="s">
        <v>356</v>
      </c>
      <c r="E102" s="1742"/>
      <c r="F102" s="1743"/>
      <c r="G102" s="1744" t="s">
        <v>202</v>
      </c>
      <c r="H102" s="1745"/>
      <c r="I102" s="283"/>
      <c r="J102" s="265" t="str">
        <f t="shared" si="3"/>
        <v>Nurse</v>
      </c>
      <c r="K102" s="232"/>
      <c r="L102" s="231"/>
      <c r="M102" s="247"/>
      <c r="N102" s="231"/>
      <c r="O102" s="232"/>
      <c r="P102" s="232"/>
      <c r="Q102" s="231"/>
      <c r="R102" s="231"/>
      <c r="S102" s="231"/>
      <c r="T102" s="281" t="str">
        <f t="shared" si="4"/>
        <v xml:space="preserve">Not applicable, there is no public sector </v>
      </c>
      <c r="U102" s="282"/>
      <c r="V102" s="112"/>
      <c r="W102" s="237"/>
      <c r="X102" s="237"/>
      <c r="Z102" s="246"/>
      <c r="AA102" s="238"/>
    </row>
    <row r="103" spans="1:27" s="111" customFormat="1" ht="105" customHeight="1">
      <c r="A103" s="1500" t="s">
        <v>684</v>
      </c>
      <c r="B103" s="1591"/>
      <c r="C103" s="1592"/>
      <c r="D103" s="1593"/>
      <c r="E103" s="1594"/>
      <c r="F103" s="1594"/>
      <c r="G103" s="1594"/>
      <c r="H103" s="1595"/>
      <c r="I103" s="244"/>
      <c r="J103" s="256"/>
      <c r="K103" s="232"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1"/>
      <c r="M103" s="231"/>
      <c r="N103" s="231"/>
      <c r="O103" s="232">
        <f>D103</f>
        <v>0</v>
      </c>
      <c r="P103" s="231"/>
      <c r="Q103" s="231"/>
      <c r="R103" s="232"/>
      <c r="S103" s="231"/>
      <c r="T103" s="284"/>
      <c r="U103" s="112"/>
      <c r="V103" s="112"/>
      <c r="W103" s="237"/>
      <c r="X103" s="237"/>
      <c r="Z103" s="246"/>
      <c r="AA103" s="238"/>
    </row>
    <row r="104" spans="1:27" s="213" customFormat="1" ht="15.75" thickBot="1">
      <c r="A104" s="1596"/>
      <c r="B104" s="1597"/>
      <c r="C104" s="1597"/>
      <c r="D104" s="1597"/>
      <c r="E104" s="1597"/>
      <c r="F104" s="1597"/>
      <c r="G104" s="1597"/>
      <c r="H104" s="1598"/>
      <c r="I104" s="285"/>
      <c r="J104" s="286"/>
      <c r="K104" s="287">
        <f>C104</f>
        <v>0</v>
      </c>
      <c r="L104" s="287"/>
      <c r="M104" s="287"/>
      <c r="N104" s="287"/>
      <c r="O104" s="287"/>
      <c r="P104" s="287"/>
      <c r="Q104" s="287"/>
      <c r="R104" s="287"/>
      <c r="S104" s="287"/>
      <c r="T104" s="287"/>
      <c r="U104" s="287"/>
      <c r="V104" s="287"/>
      <c r="W104" s="288"/>
      <c r="X104" s="288"/>
      <c r="AA104" s="289"/>
    </row>
    <row r="105" spans="1:27" s="111" customFormat="1" ht="45" customHeight="1">
      <c r="A105" s="1470" t="s">
        <v>195</v>
      </c>
      <c r="B105" s="1471"/>
      <c r="C105" s="1471"/>
      <c r="D105" s="214" t="s">
        <v>32</v>
      </c>
      <c r="E105" s="1599" t="s">
        <v>38</v>
      </c>
      <c r="F105" s="1600"/>
      <c r="G105" s="1601"/>
      <c r="H105" s="215" t="s">
        <v>30</v>
      </c>
      <c r="I105" s="269"/>
      <c r="J105" s="265"/>
      <c r="K105" s="232" t="str">
        <f>A105</f>
        <v>D7. Does the country have laws, regulations, or policies that make it difficult for the following sub-populations to access effective family planning services?</v>
      </c>
      <c r="L105" s="231"/>
      <c r="M105" s="231"/>
      <c r="N105" s="231"/>
      <c r="O105" s="232"/>
      <c r="P105" s="231"/>
      <c r="Q105" s="231"/>
      <c r="R105" s="231"/>
      <c r="S105" s="231"/>
      <c r="T105" s="112"/>
      <c r="U105" s="112"/>
      <c r="V105" s="282" t="str">
        <f>E105</f>
        <v xml:space="preserve">If yes, describe laws/regulations/policies affecting access </v>
      </c>
      <c r="W105" s="237"/>
      <c r="X105" s="237"/>
      <c r="Z105" s="246"/>
      <c r="AA105" s="238"/>
    </row>
    <row r="106" spans="1:27" s="111" customFormat="1">
      <c r="A106" s="152"/>
      <c r="B106" s="1473" t="s">
        <v>107</v>
      </c>
      <c r="C106" s="1473"/>
      <c r="D106" s="385" t="s">
        <v>62</v>
      </c>
      <c r="E106" s="1475"/>
      <c r="F106" s="1476"/>
      <c r="G106" s="1581"/>
      <c r="H106" s="163"/>
      <c r="I106" s="266"/>
      <c r="J106" s="265"/>
      <c r="K106" s="232" t="str">
        <f>B106</f>
        <v>a. Unmarried people</v>
      </c>
      <c r="L106" s="231"/>
      <c r="M106" s="247">
        <f>E106</f>
        <v>0</v>
      </c>
      <c r="N106" s="231"/>
      <c r="O106" s="232"/>
      <c r="P106" s="231"/>
      <c r="Q106" s="231"/>
      <c r="R106" s="231"/>
      <c r="S106" s="231"/>
      <c r="T106" s="112"/>
      <c r="U106" s="112"/>
      <c r="V106" s="282">
        <f>E106</f>
        <v>0</v>
      </c>
      <c r="W106" s="237"/>
      <c r="X106" s="237"/>
      <c r="Z106" s="246"/>
      <c r="AA106" s="238"/>
    </row>
    <row r="107" spans="1:27" s="111" customFormat="1">
      <c r="A107" s="152"/>
      <c r="B107" s="1473" t="s">
        <v>23</v>
      </c>
      <c r="C107" s="1473"/>
      <c r="D107" s="385" t="s">
        <v>62</v>
      </c>
      <c r="E107" s="1475"/>
      <c r="F107" s="1476"/>
      <c r="G107" s="1581"/>
      <c r="H107" s="163"/>
      <c r="I107" s="266"/>
      <c r="J107" s="265"/>
      <c r="K107" s="232" t="str">
        <f>B107</f>
        <v>b. Young people</v>
      </c>
      <c r="L107" s="231"/>
      <c r="M107" s="247">
        <f>E107</f>
        <v>0</v>
      </c>
      <c r="N107" s="231"/>
      <c r="O107" s="232"/>
      <c r="P107" s="231"/>
      <c r="Q107" s="231"/>
      <c r="R107" s="231"/>
      <c r="S107" s="231"/>
      <c r="T107" s="112"/>
      <c r="U107" s="112"/>
      <c r="V107" s="282">
        <f>E107</f>
        <v>0</v>
      </c>
      <c r="W107" s="237"/>
      <c r="X107" s="237"/>
      <c r="Z107" s="246"/>
      <c r="AA107" s="238"/>
    </row>
    <row r="108" spans="1:27" s="111" customFormat="1" ht="15.75" thickBot="1">
      <c r="A108" s="216"/>
      <c r="B108" s="1582" t="s">
        <v>24</v>
      </c>
      <c r="C108" s="1582"/>
      <c r="D108" s="386" t="s">
        <v>62</v>
      </c>
      <c r="E108" s="1583"/>
      <c r="F108" s="1584"/>
      <c r="G108" s="1585"/>
      <c r="H108" s="227"/>
      <c r="I108" s="266"/>
      <c r="J108" s="265"/>
      <c r="K108" s="232" t="str">
        <f>B108</f>
        <v>c. Other</v>
      </c>
      <c r="L108" s="231"/>
      <c r="M108" s="247">
        <f>E108</f>
        <v>0</v>
      </c>
      <c r="N108" s="231"/>
      <c r="O108" s="232"/>
      <c r="P108" s="231"/>
      <c r="Q108" s="231"/>
      <c r="R108" s="231"/>
      <c r="S108" s="231"/>
      <c r="T108" s="112"/>
      <c r="U108" s="112"/>
      <c r="V108" s="282">
        <f>E108</f>
        <v>0</v>
      </c>
      <c r="W108" s="237"/>
      <c r="X108" s="237"/>
      <c r="Z108" s="246"/>
      <c r="AA108" s="238"/>
    </row>
    <row r="109" spans="1:27" s="114" customFormat="1">
      <c r="A109" s="1596"/>
      <c r="B109" s="1597"/>
      <c r="C109" s="1597"/>
      <c r="D109" s="1597"/>
      <c r="E109" s="1597"/>
      <c r="F109" s="1597"/>
      <c r="G109" s="1597"/>
      <c r="H109" s="1598"/>
      <c r="I109" s="276"/>
      <c r="J109" s="265"/>
      <c r="K109" s="234">
        <f>C109</f>
        <v>0</v>
      </c>
      <c r="L109" s="235"/>
      <c r="M109" s="235"/>
      <c r="N109" s="235"/>
      <c r="O109" s="234"/>
      <c r="P109" s="235"/>
      <c r="Q109" s="235"/>
      <c r="R109" s="235"/>
      <c r="S109" s="235"/>
      <c r="T109" s="235"/>
      <c r="U109" s="235"/>
      <c r="V109" s="235"/>
      <c r="W109" s="249"/>
      <c r="X109" s="249"/>
      <c r="AA109" s="289"/>
    </row>
    <row r="110" spans="1:27" s="111" customFormat="1" ht="45">
      <c r="A110" s="1493" t="s">
        <v>196</v>
      </c>
      <c r="B110" s="1473"/>
      <c r="C110" s="1473"/>
      <c r="D110" s="1473"/>
      <c r="E110" s="1473"/>
      <c r="F110" s="1473"/>
      <c r="G110" s="1473"/>
      <c r="H110" s="1511"/>
      <c r="I110" s="269"/>
      <c r="J110" s="265"/>
      <c r="K110" s="232"/>
      <c r="L110" s="231"/>
      <c r="M110" s="231"/>
      <c r="N110" s="231"/>
      <c r="O110" s="232"/>
      <c r="P110" s="231"/>
      <c r="Q110" s="231"/>
      <c r="R110" s="231"/>
      <c r="S110" s="231"/>
      <c r="T110" s="112"/>
      <c r="U110" s="112"/>
      <c r="V110" s="112"/>
      <c r="W110" s="237"/>
      <c r="X110" s="236" t="str">
        <f>A110</f>
        <v xml:space="preserve">D8. Are there charges* to the client in the public sector for family planning:
*(This question refers to charges by policy, not under-the-table charges.)
</v>
      </c>
      <c r="Z110" s="246"/>
      <c r="AA110" s="238"/>
    </row>
    <row r="111" spans="1:27" s="111" customFormat="1" ht="15" customHeight="1">
      <c r="A111" s="633"/>
      <c r="B111" s="1756" t="s">
        <v>25</v>
      </c>
      <c r="C111" s="1756"/>
      <c r="D111" s="1756"/>
      <c r="E111" s="1756"/>
      <c r="F111" s="1757"/>
      <c r="G111" s="1713" t="s">
        <v>205</v>
      </c>
      <c r="H111" s="1733"/>
      <c r="I111" s="283"/>
      <c r="J111" s="265" t="str">
        <f>G111</f>
        <v>Not applicable</v>
      </c>
      <c r="K111" s="232"/>
      <c r="L111" s="231"/>
      <c r="M111" s="231"/>
      <c r="N111" s="231"/>
      <c r="O111" s="232"/>
      <c r="P111" s="231"/>
      <c r="Q111" s="231"/>
      <c r="R111" s="231"/>
      <c r="S111" s="231"/>
      <c r="T111" s="112"/>
      <c r="U111" s="112"/>
      <c r="V111" s="112"/>
      <c r="W111" s="237"/>
      <c r="X111" s="237"/>
      <c r="Y111" s="259" t="str">
        <f>B111</f>
        <v>a. Services?</v>
      </c>
      <c r="Z111" s="246"/>
      <c r="AA111" s="238"/>
    </row>
    <row r="112" spans="1:27" s="111" customFormat="1" ht="15" customHeight="1">
      <c r="A112" s="633"/>
      <c r="B112" s="1756" t="s">
        <v>26</v>
      </c>
      <c r="C112" s="1756"/>
      <c r="D112" s="1756"/>
      <c r="E112" s="1756"/>
      <c r="F112" s="1757"/>
      <c r="G112" s="1713" t="s">
        <v>205</v>
      </c>
      <c r="H112" s="1733"/>
      <c r="I112" s="283"/>
      <c r="J112" s="265" t="str">
        <f>G112</f>
        <v>Not applicable</v>
      </c>
      <c r="K112" s="232"/>
      <c r="L112" s="231"/>
      <c r="M112" s="231"/>
      <c r="N112" s="231"/>
      <c r="O112" s="232"/>
      <c r="P112" s="231"/>
      <c r="Q112" s="231"/>
      <c r="R112" s="231"/>
      <c r="S112" s="231"/>
      <c r="T112" s="112"/>
      <c r="U112" s="112"/>
      <c r="V112" s="112"/>
      <c r="W112" s="237"/>
      <c r="X112" s="237"/>
      <c r="Y112" s="259" t="str">
        <f>B112</f>
        <v>b. Commodities?</v>
      </c>
      <c r="Z112" s="246"/>
      <c r="AA112" s="238"/>
    </row>
    <row r="113" spans="1:27" s="111" customFormat="1" ht="15" customHeight="1">
      <c r="A113" s="633"/>
      <c r="B113" s="1756" t="s">
        <v>27</v>
      </c>
      <c r="C113" s="1756"/>
      <c r="D113" s="1756"/>
      <c r="E113" s="1756"/>
      <c r="F113" s="1757"/>
      <c r="G113" s="1713" t="s">
        <v>205</v>
      </c>
      <c r="H113" s="1733"/>
      <c r="I113" s="283"/>
      <c r="J113" s="265" t="str">
        <f>G113</f>
        <v>Not applicable</v>
      </c>
      <c r="K113" s="232"/>
      <c r="L113" s="231"/>
      <c r="M113" s="231"/>
      <c r="N113" s="231"/>
      <c r="O113" s="232"/>
      <c r="P113" s="231"/>
      <c r="Q113" s="231"/>
      <c r="R113" s="231"/>
      <c r="S113" s="231"/>
      <c r="T113" s="112"/>
      <c r="U113" s="112"/>
      <c r="V113" s="112"/>
      <c r="W113" s="237"/>
      <c r="X113" s="237"/>
      <c r="Y113" s="259" t="str">
        <f>B113</f>
        <v>c. If yes, are there exemptions for people who cannot afford to pay?</v>
      </c>
      <c r="Z113" s="246"/>
      <c r="AA113" s="238"/>
    </row>
    <row r="114" spans="1:27" s="111" customFormat="1" ht="33.75" customHeight="1">
      <c r="A114" s="633"/>
      <c r="B114" s="667"/>
      <c r="C114" s="668" t="s">
        <v>28</v>
      </c>
      <c r="D114" s="1708" t="s">
        <v>1143</v>
      </c>
      <c r="E114" s="1709"/>
      <c r="F114" s="1709"/>
      <c r="G114" s="1709"/>
      <c r="H114" s="1710"/>
      <c r="I114" s="283"/>
      <c r="J114" s="265"/>
      <c r="K114" s="232" t="str">
        <f>C114</f>
        <v>i. If yes, describe the exemptions.</v>
      </c>
      <c r="L114" s="231"/>
      <c r="M114" s="231"/>
      <c r="N114" s="277"/>
      <c r="O114" s="233" t="str">
        <f>D114</f>
        <v>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v>
      </c>
      <c r="P114" s="231"/>
      <c r="Q114" s="231"/>
      <c r="R114" s="231"/>
      <c r="S114" s="231"/>
      <c r="T114" s="112"/>
      <c r="U114" s="112"/>
      <c r="V114" s="112"/>
      <c r="W114" s="237"/>
      <c r="X114" s="237"/>
      <c r="Z114" s="246"/>
      <c r="AA114" s="238"/>
    </row>
    <row r="115" spans="1:27" s="132" customFormat="1" ht="30">
      <c r="A115" s="1758" t="s">
        <v>197</v>
      </c>
      <c r="B115" s="1756"/>
      <c r="C115" s="1756"/>
      <c r="D115" s="1756"/>
      <c r="E115" s="1756"/>
      <c r="F115" s="1756"/>
      <c r="G115" s="1756"/>
      <c r="H115" s="1759"/>
      <c r="I115" s="106"/>
      <c r="J115" s="290"/>
      <c r="K115" s="232"/>
      <c r="L115" s="232"/>
      <c r="M115" s="231"/>
      <c r="N115" s="231"/>
      <c r="O115" s="232"/>
      <c r="P115" s="231"/>
      <c r="R115" s="231"/>
      <c r="S115" s="241"/>
      <c r="T115" s="242"/>
      <c r="U115" s="242"/>
      <c r="V115" s="242"/>
      <c r="W115" s="243"/>
      <c r="X115" s="236" t="str">
        <f>A115</f>
        <v>D9. Are the following contraceptives included in the country's National Essential Medicine List (NEML) or other equivalent priority list? (for example, the National Medical Device List)</v>
      </c>
      <c r="Z115" s="291"/>
      <c r="AA115" s="238"/>
    </row>
    <row r="116" spans="1:27" s="132" customFormat="1" ht="15.75" customHeight="1">
      <c r="A116" s="669"/>
      <c r="B116" s="1756" t="s">
        <v>108</v>
      </c>
      <c r="C116" s="1756"/>
      <c r="D116" s="1756"/>
      <c r="E116" s="1756"/>
      <c r="F116" s="1757"/>
      <c r="G116" s="1713" t="s">
        <v>62</v>
      </c>
      <c r="H116" s="1733"/>
      <c r="I116" s="106"/>
      <c r="J116" s="265" t="str">
        <f t="shared" ref="J116:J127" si="5">G116</f>
        <v>No</v>
      </c>
      <c r="K116" s="232"/>
      <c r="L116" s="232"/>
      <c r="M116" s="231"/>
      <c r="N116" s="231"/>
      <c r="O116" s="232"/>
      <c r="P116" s="231"/>
      <c r="R116" s="231"/>
      <c r="S116" s="241"/>
      <c r="T116" s="242"/>
      <c r="U116" s="242"/>
      <c r="V116" s="242"/>
      <c r="W116" s="243"/>
      <c r="X116" s="243"/>
      <c r="Y116" s="259" t="str">
        <f t="shared" ref="Y116:Y125" si="6">B116</f>
        <v>a. Combined oral contraceptives</v>
      </c>
      <c r="Z116" s="291"/>
      <c r="AA116" s="238"/>
    </row>
    <row r="117" spans="1:27" s="132" customFormat="1" ht="15.75" customHeight="1">
      <c r="A117" s="669"/>
      <c r="B117" s="1756" t="s">
        <v>109</v>
      </c>
      <c r="C117" s="1756"/>
      <c r="D117" s="1756"/>
      <c r="E117" s="1756"/>
      <c r="F117" s="1757"/>
      <c r="G117" s="1713" t="s">
        <v>62</v>
      </c>
      <c r="H117" s="1733"/>
      <c r="I117" s="106"/>
      <c r="J117" s="265" t="str">
        <f t="shared" si="5"/>
        <v>No</v>
      </c>
      <c r="K117" s="232"/>
      <c r="L117" s="232"/>
      <c r="M117" s="231"/>
      <c r="N117" s="231"/>
      <c r="O117" s="232"/>
      <c r="P117" s="231"/>
      <c r="R117" s="231"/>
      <c r="S117" s="241"/>
      <c r="T117" s="242"/>
      <c r="U117" s="242"/>
      <c r="V117" s="242"/>
      <c r="W117" s="243"/>
      <c r="X117" s="243"/>
      <c r="Y117" s="259" t="str">
        <f t="shared" si="6"/>
        <v>b. Progestin-only pills</v>
      </c>
      <c r="Z117" s="291"/>
      <c r="AA117" s="238"/>
    </row>
    <row r="118" spans="1:27" s="132" customFormat="1" ht="15.75" customHeight="1">
      <c r="A118" s="669"/>
      <c r="B118" s="1756" t="s">
        <v>170</v>
      </c>
      <c r="C118" s="1756"/>
      <c r="D118" s="1756"/>
      <c r="E118" s="1756"/>
      <c r="F118" s="1757"/>
      <c r="G118" s="1713" t="s">
        <v>62</v>
      </c>
      <c r="H118" s="1733"/>
      <c r="I118" s="106"/>
      <c r="J118" s="265" t="str">
        <f t="shared" si="5"/>
        <v>No</v>
      </c>
      <c r="K118" s="232"/>
      <c r="L118" s="232"/>
      <c r="M118" s="231"/>
      <c r="N118" s="231"/>
      <c r="O118" s="232"/>
      <c r="P118" s="231"/>
      <c r="R118" s="231"/>
      <c r="S118" s="241"/>
      <c r="T118" s="242"/>
      <c r="U118" s="242"/>
      <c r="V118" s="242"/>
      <c r="W118" s="243"/>
      <c r="X118" s="243"/>
      <c r="Y118" s="259" t="str">
        <f t="shared" si="6"/>
        <v>c. Injectables</v>
      </c>
      <c r="Z118" s="291"/>
      <c r="AA118" s="238"/>
    </row>
    <row r="119" spans="1:27" s="132" customFormat="1" ht="15.75" customHeight="1">
      <c r="A119" s="669"/>
      <c r="B119" s="1756" t="s">
        <v>171</v>
      </c>
      <c r="C119" s="1756"/>
      <c r="D119" s="1756"/>
      <c r="E119" s="1756"/>
      <c r="F119" s="1757"/>
      <c r="G119" s="1713" t="s">
        <v>62</v>
      </c>
      <c r="H119" s="1733"/>
      <c r="I119" s="106"/>
      <c r="J119" s="265" t="str">
        <f t="shared" si="5"/>
        <v>No</v>
      </c>
      <c r="K119" s="232"/>
      <c r="L119" s="232"/>
      <c r="M119" s="231"/>
      <c r="N119" s="231"/>
      <c r="O119" s="232"/>
      <c r="P119" s="231"/>
      <c r="R119" s="231"/>
      <c r="S119" s="241"/>
      <c r="T119" s="242"/>
      <c r="U119" s="242"/>
      <c r="V119" s="242"/>
      <c r="W119" s="243"/>
      <c r="X119" s="243"/>
      <c r="Y119" s="259" t="str">
        <f t="shared" si="6"/>
        <v>d. Implants</v>
      </c>
      <c r="Z119" s="291"/>
      <c r="AA119" s="238"/>
    </row>
    <row r="120" spans="1:27" s="132" customFormat="1" ht="15.75" customHeight="1">
      <c r="A120" s="669"/>
      <c r="B120" s="1756" t="s">
        <v>29</v>
      </c>
      <c r="C120" s="1756"/>
      <c r="D120" s="1756"/>
      <c r="E120" s="1756"/>
      <c r="F120" s="1757"/>
      <c r="G120" s="1713" t="s">
        <v>62</v>
      </c>
      <c r="H120" s="1733"/>
      <c r="I120" s="106"/>
      <c r="J120" s="265" t="str">
        <f t="shared" si="5"/>
        <v>No</v>
      </c>
      <c r="K120" s="232"/>
      <c r="L120" s="232"/>
      <c r="M120" s="231"/>
      <c r="N120" s="231"/>
      <c r="O120" s="232"/>
      <c r="P120" s="231"/>
      <c r="R120" s="231"/>
      <c r="S120" s="241"/>
      <c r="T120" s="242"/>
      <c r="U120" s="242"/>
      <c r="V120" s="242"/>
      <c r="W120" s="243"/>
      <c r="X120" s="243"/>
      <c r="Y120" s="259" t="str">
        <f t="shared" si="6"/>
        <v>e. Intrauterine devices (IUDs)</v>
      </c>
      <c r="Z120" s="291"/>
      <c r="AA120" s="238"/>
    </row>
    <row r="121" spans="1:27" s="132" customFormat="1" ht="15.75" customHeight="1">
      <c r="A121" s="669"/>
      <c r="B121" s="1756" t="s">
        <v>18</v>
      </c>
      <c r="C121" s="1756"/>
      <c r="D121" s="1756"/>
      <c r="E121" s="1756"/>
      <c r="F121" s="1757"/>
      <c r="G121" s="1713" t="s">
        <v>62</v>
      </c>
      <c r="H121" s="1733"/>
      <c r="I121" s="106"/>
      <c r="J121" s="265" t="str">
        <f t="shared" si="5"/>
        <v>No</v>
      </c>
      <c r="K121" s="232"/>
      <c r="L121" s="232"/>
      <c r="M121" s="231"/>
      <c r="N121" s="231"/>
      <c r="O121" s="232"/>
      <c r="P121" s="231"/>
      <c r="R121" s="231"/>
      <c r="S121" s="241"/>
      <c r="T121" s="242"/>
      <c r="U121" s="242"/>
      <c r="V121" s="242"/>
      <c r="W121" s="243"/>
      <c r="X121" s="243"/>
      <c r="Y121" s="259" t="str">
        <f t="shared" si="6"/>
        <v>f. Male condoms</v>
      </c>
      <c r="Z121" s="291"/>
      <c r="AA121" s="238"/>
    </row>
    <row r="122" spans="1:27" s="132" customFormat="1" ht="15.75" customHeight="1">
      <c r="A122" s="669"/>
      <c r="B122" s="1756" t="s">
        <v>19</v>
      </c>
      <c r="C122" s="1756"/>
      <c r="D122" s="1756"/>
      <c r="E122" s="1756"/>
      <c r="F122" s="1757"/>
      <c r="G122" s="1713" t="s">
        <v>62</v>
      </c>
      <c r="H122" s="1733"/>
      <c r="I122" s="106"/>
      <c r="J122" s="265" t="str">
        <f t="shared" si="5"/>
        <v>No</v>
      </c>
      <c r="K122" s="232"/>
      <c r="L122" s="232"/>
      <c r="M122" s="231"/>
      <c r="N122" s="231"/>
      <c r="O122" s="232"/>
      <c r="P122" s="231"/>
      <c r="R122" s="231"/>
      <c r="S122" s="241"/>
      <c r="T122" s="242"/>
      <c r="U122" s="242"/>
      <c r="V122" s="242"/>
      <c r="W122" s="243"/>
      <c r="X122" s="243"/>
      <c r="Y122" s="259" t="str">
        <f t="shared" si="6"/>
        <v>g. Female condoms</v>
      </c>
      <c r="Z122" s="291"/>
      <c r="AA122" s="238"/>
    </row>
    <row r="123" spans="1:27" s="132" customFormat="1" ht="15.75" customHeight="1">
      <c r="A123" s="669"/>
      <c r="B123" s="1756" t="s">
        <v>110</v>
      </c>
      <c r="C123" s="1756"/>
      <c r="D123" s="1756"/>
      <c r="E123" s="1756"/>
      <c r="F123" s="1757"/>
      <c r="G123" s="1713" t="s">
        <v>62</v>
      </c>
      <c r="H123" s="1733"/>
      <c r="I123" s="106"/>
      <c r="J123" s="265" t="str">
        <f t="shared" si="5"/>
        <v>No</v>
      </c>
      <c r="K123" s="232"/>
      <c r="L123" s="232"/>
      <c r="M123" s="231"/>
      <c r="N123" s="231"/>
      <c r="O123" s="232"/>
      <c r="P123" s="231"/>
      <c r="R123" s="231"/>
      <c r="S123" s="241"/>
      <c r="T123" s="242"/>
      <c r="U123" s="242"/>
      <c r="V123" s="242"/>
      <c r="W123" s="243"/>
      <c r="X123" s="243"/>
      <c r="Y123" s="259" t="str">
        <f t="shared" si="6"/>
        <v>h. Emergency contraceptive pills</v>
      </c>
      <c r="Z123" s="291"/>
      <c r="AA123" s="238"/>
    </row>
    <row r="124" spans="1:27" s="132" customFormat="1" ht="15.75" customHeight="1">
      <c r="A124" s="669"/>
      <c r="B124" s="1756" t="s">
        <v>72</v>
      </c>
      <c r="C124" s="1756"/>
      <c r="D124" s="1756"/>
      <c r="E124" s="1756"/>
      <c r="F124" s="1757"/>
      <c r="G124" s="1713" t="s">
        <v>62</v>
      </c>
      <c r="H124" s="1733"/>
      <c r="I124" s="106"/>
      <c r="J124" s="265" t="str">
        <f t="shared" si="5"/>
        <v>No</v>
      </c>
      <c r="K124" s="232"/>
      <c r="L124" s="232"/>
      <c r="M124" s="231"/>
      <c r="N124" s="231"/>
      <c r="O124" s="232"/>
      <c r="P124" s="231"/>
      <c r="R124" s="231"/>
      <c r="S124" s="241"/>
      <c r="T124" s="242"/>
      <c r="U124" s="242"/>
      <c r="V124" s="242"/>
      <c r="W124" s="243"/>
      <c r="X124" s="243"/>
      <c r="Y124" s="259" t="str">
        <f t="shared" si="6"/>
        <v>i. CycleBeads</v>
      </c>
      <c r="Z124" s="291"/>
      <c r="AA124" s="238"/>
    </row>
    <row r="125" spans="1:27" s="132" customFormat="1" ht="15.75" customHeight="1">
      <c r="A125" s="669"/>
      <c r="B125" s="1756" t="s">
        <v>111</v>
      </c>
      <c r="C125" s="1756"/>
      <c r="D125" s="1756"/>
      <c r="E125" s="1756"/>
      <c r="F125" s="1757"/>
      <c r="G125" s="1713" t="s">
        <v>62</v>
      </c>
      <c r="H125" s="1733"/>
      <c r="I125" s="106"/>
      <c r="J125" s="265" t="str">
        <f t="shared" si="5"/>
        <v>No</v>
      </c>
      <c r="K125" s="232"/>
      <c r="L125" s="232"/>
      <c r="M125" s="231"/>
      <c r="N125" s="231"/>
      <c r="O125" s="232"/>
      <c r="P125" s="231"/>
      <c r="R125" s="231"/>
      <c r="S125" s="241"/>
      <c r="T125" s="242"/>
      <c r="U125" s="242"/>
      <c r="V125" s="242"/>
      <c r="W125" s="243"/>
      <c r="X125" s="243"/>
      <c r="Y125" s="259" t="str">
        <f t="shared" si="6"/>
        <v>j. Any other contraceptive(s)?</v>
      </c>
      <c r="Z125" s="291"/>
      <c r="AA125" s="238"/>
    </row>
    <row r="126" spans="1:27" s="132" customFormat="1" ht="15.75">
      <c r="A126" s="669"/>
      <c r="B126" s="745"/>
      <c r="C126" s="1756" t="s">
        <v>112</v>
      </c>
      <c r="D126" s="1756"/>
      <c r="E126" s="1756"/>
      <c r="F126" s="1756"/>
      <c r="G126" s="1760" t="s">
        <v>205</v>
      </c>
      <c r="H126" s="1761"/>
      <c r="I126" s="106"/>
      <c r="J126" s="265" t="str">
        <f t="shared" si="5"/>
        <v>Not applicable</v>
      </c>
      <c r="K126" s="232"/>
      <c r="L126" s="232"/>
      <c r="M126" s="231"/>
      <c r="N126" s="231"/>
      <c r="O126" s="232"/>
      <c r="P126" s="231"/>
      <c r="R126" s="232">
        <f>B126</f>
        <v>0</v>
      </c>
      <c r="S126" s="241"/>
      <c r="T126" s="242"/>
      <c r="U126" s="242"/>
      <c r="V126" s="242"/>
      <c r="W126" s="243"/>
      <c r="X126" s="243"/>
      <c r="Z126" s="291"/>
      <c r="AA126" s="238"/>
    </row>
    <row r="127" spans="1:27" s="132" customFormat="1" ht="15.75">
      <c r="A127" s="1680" t="s">
        <v>198</v>
      </c>
      <c r="B127" s="1681"/>
      <c r="C127" s="1681"/>
      <c r="D127" s="1681"/>
      <c r="E127" s="1681"/>
      <c r="F127" s="1681"/>
      <c r="G127" s="1760">
        <v>2011</v>
      </c>
      <c r="H127" s="1761"/>
      <c r="I127" s="106"/>
      <c r="J127" s="265">
        <f t="shared" si="5"/>
        <v>2011</v>
      </c>
      <c r="K127" s="232"/>
      <c r="L127" s="232"/>
      <c r="M127" s="231"/>
      <c r="N127" s="231"/>
      <c r="O127" s="232"/>
      <c r="P127" s="231"/>
      <c r="R127" s="232">
        <f>B127</f>
        <v>0</v>
      </c>
      <c r="S127" s="241"/>
      <c r="T127" s="242"/>
      <c r="U127" s="242"/>
      <c r="V127" s="242"/>
      <c r="W127" s="243"/>
      <c r="X127" s="243"/>
      <c r="Z127" s="291"/>
      <c r="AA127" s="238"/>
    </row>
    <row r="128" spans="1:27" s="132" customFormat="1" ht="30">
      <c r="A128" s="1758" t="s">
        <v>437</v>
      </c>
      <c r="B128" s="1756"/>
      <c r="C128" s="1757"/>
      <c r="D128" s="1637" t="s">
        <v>358</v>
      </c>
      <c r="E128" s="1638"/>
      <c r="F128" s="1638"/>
      <c r="G128" s="1638"/>
      <c r="H128" s="1639"/>
      <c r="I128" s="106"/>
      <c r="J128" s="290"/>
      <c r="K128" s="232" t="str">
        <f>A128</f>
        <v xml:space="preserve">D11. Name of the list(s)
</v>
      </c>
      <c r="L128" s="232"/>
      <c r="M128" s="231"/>
      <c r="N128" s="231"/>
      <c r="O128" s="232" t="str">
        <f>D128</f>
        <v>Insurance company lists</v>
      </c>
      <c r="P128" s="231"/>
      <c r="R128" s="231"/>
      <c r="S128" s="241"/>
      <c r="T128" s="242"/>
      <c r="U128" s="242"/>
      <c r="V128" s="242"/>
      <c r="W128" s="243"/>
      <c r="X128" s="243"/>
      <c r="Z128" s="291"/>
      <c r="AA128" s="238"/>
    </row>
    <row r="129" spans="1:27" s="132" customFormat="1" ht="30">
      <c r="A129" s="1758" t="s">
        <v>472</v>
      </c>
      <c r="B129" s="1756"/>
      <c r="C129" s="1757"/>
      <c r="D129" s="1730"/>
      <c r="E129" s="1731"/>
      <c r="F129" s="1731"/>
      <c r="G129" s="1731"/>
      <c r="H129" s="1732"/>
      <c r="I129" s="106"/>
      <c r="J129" s="290"/>
      <c r="K129" s="232" t="str">
        <f>A129</f>
        <v xml:space="preserve">D12. Notes about the list(s)
</v>
      </c>
      <c r="L129" s="232"/>
      <c r="M129" s="231"/>
      <c r="N129" s="231"/>
      <c r="O129" s="232">
        <f>D129</f>
        <v>0</v>
      </c>
      <c r="P129" s="231"/>
      <c r="R129" s="231"/>
      <c r="S129" s="241"/>
      <c r="T129" s="242"/>
      <c r="U129" s="242"/>
      <c r="V129" s="242"/>
      <c r="W129" s="243"/>
      <c r="X129" s="243"/>
      <c r="Z129" s="291"/>
      <c r="AA129" s="238"/>
    </row>
    <row r="130" spans="1:27" s="111" customFormat="1" ht="21.75" customHeight="1">
      <c r="A130" s="1493" t="s">
        <v>439</v>
      </c>
      <c r="B130" s="1473"/>
      <c r="C130" s="1473"/>
      <c r="D130" s="1473"/>
      <c r="E130" s="1473"/>
      <c r="F130" s="1473"/>
      <c r="G130" s="1473"/>
      <c r="H130" s="1511"/>
      <c r="I130" s="143"/>
      <c r="J130" s="265"/>
      <c r="K130" s="232"/>
      <c r="L130" s="231"/>
      <c r="M130" s="231"/>
      <c r="N130" s="231"/>
      <c r="O130" s="232"/>
      <c r="P130" s="231"/>
      <c r="Q130" s="231"/>
      <c r="R130" s="231"/>
      <c r="S130" s="231"/>
      <c r="T130" s="112"/>
      <c r="U130" s="112"/>
      <c r="V130" s="112"/>
      <c r="W130" s="237"/>
      <c r="X130" s="236" t="str">
        <f>A130</f>
        <v xml:space="preserve">D13.  Information on country's Poverty Reduction Strategy Paper (PRSP)
</v>
      </c>
      <c r="Z130" s="246"/>
      <c r="AA130" s="238"/>
    </row>
    <row r="131" spans="1:27" s="132" customFormat="1" ht="30.75" customHeight="1">
      <c r="A131" s="218"/>
      <c r="B131" s="1612" t="s">
        <v>172</v>
      </c>
      <c r="C131" s="1613"/>
      <c r="D131" s="1613"/>
      <c r="E131" s="1614"/>
      <c r="F131" s="1615">
        <v>2003</v>
      </c>
      <c r="G131" s="1616"/>
      <c r="H131" s="1617"/>
      <c r="I131" s="106"/>
      <c r="J131" s="265">
        <f>G131</f>
        <v>0</v>
      </c>
      <c r="K131" s="232"/>
      <c r="L131" s="232"/>
      <c r="M131" s="231"/>
      <c r="N131" s="231"/>
      <c r="O131" s="232"/>
      <c r="P131" s="231"/>
      <c r="R131" s="232" t="str">
        <f>B131</f>
        <v>a. What year is the Poverty Reduction Strategy Paper from? (most recent actual PRSP on IMF's site [not progress or summary report])</v>
      </c>
      <c r="S131" s="241"/>
      <c r="T131" s="242"/>
      <c r="U131" s="242"/>
      <c r="V131" s="242"/>
      <c r="W131" s="243"/>
      <c r="X131" s="243"/>
      <c r="Z131" s="291"/>
      <c r="AA131" s="238"/>
    </row>
    <row r="132" spans="1:27" s="132" customFormat="1" ht="15.75" customHeight="1">
      <c r="A132" s="217"/>
      <c r="B132" s="1473" t="s">
        <v>67</v>
      </c>
      <c r="C132" s="1473"/>
      <c r="D132" s="1473"/>
      <c r="E132" s="1473"/>
      <c r="F132" s="1474"/>
      <c r="G132" s="1540" t="s">
        <v>62</v>
      </c>
      <c r="H132" s="1542"/>
      <c r="I132" s="106"/>
      <c r="J132" s="265" t="str">
        <f>G132</f>
        <v>No</v>
      </c>
      <c r="K132" s="232"/>
      <c r="L132" s="232"/>
      <c r="M132" s="231"/>
      <c r="N132" s="231"/>
      <c r="O132" s="232"/>
      <c r="P132" s="231"/>
      <c r="R132" s="231"/>
      <c r="S132" s="241"/>
      <c r="T132" s="242"/>
      <c r="U132" s="242"/>
      <c r="V132" s="242"/>
      <c r="W132" s="243"/>
      <c r="X132" s="243"/>
      <c r="Y132" s="259" t="str">
        <f>B132</f>
        <v>b. Is family planning or reproductive health a priority in the PRSP?</v>
      </c>
      <c r="Z132" s="291"/>
      <c r="AA132" s="238"/>
    </row>
    <row r="133" spans="1:27" s="132" customFormat="1" ht="15.75" customHeight="1">
      <c r="A133" s="217"/>
      <c r="B133" s="1473" t="s">
        <v>68</v>
      </c>
      <c r="C133" s="1473"/>
      <c r="D133" s="1473"/>
      <c r="E133" s="1473"/>
      <c r="F133" s="1474"/>
      <c r="G133" s="1540" t="s">
        <v>62</v>
      </c>
      <c r="H133" s="1542"/>
      <c r="I133" s="106"/>
      <c r="J133" s="265" t="str">
        <f>G133</f>
        <v>No</v>
      </c>
      <c r="K133" s="232"/>
      <c r="L133" s="232"/>
      <c r="M133" s="231"/>
      <c r="N133" s="231"/>
      <c r="O133" s="232"/>
      <c r="P133" s="231"/>
      <c r="R133" s="231"/>
      <c r="S133" s="241"/>
      <c r="T133" s="242"/>
      <c r="U133" s="242"/>
      <c r="V133" s="242"/>
      <c r="W133" s="243"/>
      <c r="X133" s="243"/>
      <c r="Y133" s="259" t="str">
        <f>B133</f>
        <v>c. Is contraceptive security included in the PRSP?</v>
      </c>
      <c r="Z133" s="291"/>
      <c r="AA133" s="238"/>
    </row>
    <row r="134" spans="1:27" s="132" customFormat="1" ht="15.75" customHeight="1">
      <c r="A134" s="217"/>
      <c r="B134" s="1473" t="s">
        <v>40</v>
      </c>
      <c r="C134" s="1473"/>
      <c r="D134" s="1473"/>
      <c r="E134" s="1473"/>
      <c r="F134" s="1474"/>
      <c r="G134" s="1540" t="s">
        <v>62</v>
      </c>
      <c r="H134" s="1542"/>
      <c r="I134" s="106"/>
      <c r="J134" s="265" t="str">
        <f>G134</f>
        <v>No</v>
      </c>
      <c r="K134" s="232"/>
      <c r="L134" s="232"/>
      <c r="M134" s="231"/>
      <c r="N134" s="231"/>
      <c r="O134" s="232"/>
      <c r="P134" s="231"/>
      <c r="R134" s="231"/>
      <c r="S134" s="241"/>
      <c r="T134" s="242"/>
      <c r="U134" s="242"/>
      <c r="V134" s="242"/>
      <c r="W134" s="243"/>
      <c r="X134" s="243"/>
      <c r="Y134" s="259" t="str">
        <f>B134</f>
        <v>d. Is contraceptive prevalence rate (CPR) included as an indicator in the PRSP?</v>
      </c>
      <c r="Z134" s="291"/>
      <c r="AA134" s="238"/>
    </row>
    <row r="135" spans="1:27" s="132" customFormat="1" ht="15.75" customHeight="1">
      <c r="A135" s="217"/>
      <c r="B135" s="1473" t="s">
        <v>41</v>
      </c>
      <c r="C135" s="1473"/>
      <c r="D135" s="1473"/>
      <c r="E135" s="1473"/>
      <c r="F135" s="1474"/>
      <c r="G135" s="1540" t="s">
        <v>62</v>
      </c>
      <c r="H135" s="1542"/>
      <c r="I135" s="106"/>
      <c r="J135" s="265" t="str">
        <f>G135</f>
        <v>No</v>
      </c>
      <c r="K135" s="232"/>
      <c r="L135" s="232"/>
      <c r="M135" s="231"/>
      <c r="N135" s="231"/>
      <c r="O135" s="232"/>
      <c r="P135" s="231"/>
      <c r="R135" s="231"/>
      <c r="S135" s="241"/>
      <c r="T135" s="242"/>
      <c r="U135" s="242"/>
      <c r="V135" s="242"/>
      <c r="W135" s="243"/>
      <c r="X135" s="243"/>
      <c r="Y135" s="259" t="str">
        <f>B135</f>
        <v>e. Are contraceptive supply indicators included in the PRSP?</v>
      </c>
      <c r="Z135" s="291"/>
      <c r="AA135" s="238"/>
    </row>
    <row r="136" spans="1:27" s="132" customFormat="1" ht="15.75" customHeight="1" thickBot="1">
      <c r="A136" s="152" t="s">
        <v>42</v>
      </c>
      <c r="B136" s="1473" t="s">
        <v>43</v>
      </c>
      <c r="C136" s="1474"/>
      <c r="D136" s="1553"/>
      <c r="E136" s="1554"/>
      <c r="F136" s="1554"/>
      <c r="G136" s="1554"/>
      <c r="H136" s="1555"/>
      <c r="I136" s="106"/>
      <c r="J136" s="290"/>
      <c r="K136" s="232" t="str">
        <f>B136</f>
        <v>f. Notes about the Poverty Reduction Strategy Paper</v>
      </c>
      <c r="L136" s="232"/>
      <c r="M136" s="231"/>
      <c r="N136" s="231"/>
      <c r="O136" s="232">
        <f>D136</f>
        <v>0</v>
      </c>
      <c r="P136" s="231"/>
      <c r="R136" s="231"/>
      <c r="S136" s="241"/>
      <c r="T136" s="242"/>
      <c r="U136" s="242"/>
      <c r="V136" s="242"/>
      <c r="W136" s="243"/>
      <c r="X136" s="243"/>
      <c r="Z136" s="291"/>
      <c r="AA136" s="238"/>
    </row>
    <row r="137" spans="1:27" s="111" customFormat="1" ht="16.5" customHeight="1" thickBot="1">
      <c r="A137" s="1618" t="s">
        <v>4</v>
      </c>
      <c r="B137" s="1619"/>
      <c r="C137" s="1619"/>
      <c r="D137" s="1619"/>
      <c r="E137" s="1619"/>
      <c r="F137" s="1619"/>
      <c r="G137" s="1619"/>
      <c r="H137" s="219"/>
      <c r="I137" s="239"/>
      <c r="J137" s="265"/>
      <c r="K137" s="232"/>
      <c r="L137" s="231"/>
      <c r="M137" s="231"/>
      <c r="N137" s="231"/>
      <c r="O137" s="232"/>
      <c r="P137" s="231"/>
      <c r="Q137" s="231"/>
      <c r="R137" s="231"/>
      <c r="S137" s="231"/>
      <c r="T137" s="112"/>
      <c r="U137" s="112"/>
      <c r="V137" s="112"/>
      <c r="W137" s="237"/>
      <c r="X137" s="237"/>
      <c r="Z137" s="246"/>
      <c r="AA137" s="238"/>
    </row>
    <row r="138" spans="1:27" s="111" customFormat="1" ht="30" customHeight="1">
      <c r="A138" s="1470" t="s">
        <v>173</v>
      </c>
      <c r="B138" s="1471"/>
      <c r="C138" s="1471"/>
      <c r="D138" s="1471"/>
      <c r="E138" s="1471"/>
      <c r="F138" s="1472"/>
      <c r="G138" s="1620" t="s">
        <v>205</v>
      </c>
      <c r="H138" s="1621"/>
      <c r="I138" s="244"/>
      <c r="J138" s="265" t="str">
        <f>G138</f>
        <v>Not applicable</v>
      </c>
      <c r="K138" s="232"/>
      <c r="L138" s="231"/>
      <c r="M138" s="231"/>
      <c r="N138" s="231"/>
      <c r="O138" s="232"/>
      <c r="P138" s="231"/>
      <c r="Q138" s="231"/>
      <c r="R138" s="231"/>
      <c r="S138" s="231"/>
      <c r="T138" s="112"/>
      <c r="U138" s="112"/>
      <c r="V138" s="112"/>
      <c r="W138" s="237"/>
      <c r="X138" s="237"/>
      <c r="Y138" s="259" t="str">
        <f>A138</f>
        <v>E1. Have stockouts occurred for any contraceptive at the central* level in the last 12 months?  
*(The central level refers to the central level warehouse for the public sector.)</v>
      </c>
      <c r="Z138" s="246"/>
      <c r="AA138" s="238"/>
    </row>
    <row r="139" spans="1:27" s="111" customFormat="1" ht="45">
      <c r="A139" s="1493" t="s">
        <v>620</v>
      </c>
      <c r="B139" s="1473"/>
      <c r="C139" s="1473"/>
      <c r="D139" s="1473"/>
      <c r="E139" s="1473"/>
      <c r="F139" s="1473"/>
      <c r="G139" s="1473"/>
      <c r="H139" s="1511"/>
      <c r="I139" s="250"/>
      <c r="J139" s="265"/>
      <c r="K139" s="232"/>
      <c r="L139" s="231"/>
      <c r="M139" s="231"/>
      <c r="N139" s="231"/>
      <c r="O139" s="232"/>
      <c r="P139" s="231"/>
      <c r="Q139" s="231"/>
      <c r="R139" s="231"/>
      <c r="S139" s="231"/>
      <c r="T139" s="112"/>
      <c r="U139" s="112"/>
      <c r="V139" s="112"/>
      <c r="W139" s="237"/>
      <c r="X139" s="23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6"/>
      <c r="AA139" s="238"/>
    </row>
    <row r="140" spans="1:27" s="111" customFormat="1" ht="15" customHeight="1">
      <c r="A140" s="727"/>
      <c r="B140" s="1473" t="s">
        <v>108</v>
      </c>
      <c r="C140" s="1473"/>
      <c r="D140" s="1473"/>
      <c r="E140" s="1473"/>
      <c r="F140" s="1474"/>
      <c r="G140" s="1540" t="s">
        <v>205</v>
      </c>
      <c r="H140" s="1542"/>
      <c r="I140" s="244"/>
      <c r="J140" s="265" t="str">
        <f t="shared" ref="J140:J148" si="7">G140</f>
        <v>Not applicable</v>
      </c>
      <c r="K140" s="232"/>
      <c r="L140" s="231"/>
      <c r="M140" s="231"/>
      <c r="N140" s="231"/>
      <c r="O140" s="232"/>
      <c r="P140" s="231"/>
      <c r="Q140" s="231"/>
      <c r="R140" s="231"/>
      <c r="S140" s="231"/>
      <c r="T140" s="112"/>
      <c r="U140" s="112"/>
      <c r="V140" s="112"/>
      <c r="W140" s="237"/>
      <c r="X140" s="237"/>
      <c r="Y140" s="259" t="str">
        <f t="shared" ref="Y140:Y148" si="8">B140</f>
        <v>a. Combined oral contraceptives</v>
      </c>
      <c r="Z140" s="246"/>
      <c r="AA140" s="238"/>
    </row>
    <row r="141" spans="1:27" s="111" customFormat="1" ht="15" customHeight="1">
      <c r="A141" s="733"/>
      <c r="B141" s="1473" t="s">
        <v>109</v>
      </c>
      <c r="C141" s="1473"/>
      <c r="D141" s="1473"/>
      <c r="E141" s="1473"/>
      <c r="F141" s="1474"/>
      <c r="G141" s="1540" t="s">
        <v>205</v>
      </c>
      <c r="H141" s="1542"/>
      <c r="I141" s="244"/>
      <c r="J141" s="265" t="str">
        <f t="shared" si="7"/>
        <v>Not applicable</v>
      </c>
      <c r="K141" s="232"/>
      <c r="L141" s="231"/>
      <c r="M141" s="231"/>
      <c r="N141" s="231"/>
      <c r="O141" s="231"/>
      <c r="P141" s="231"/>
      <c r="Q141" s="231"/>
      <c r="R141" s="231"/>
      <c r="S141" s="231"/>
      <c r="T141" s="112"/>
      <c r="U141" s="112"/>
      <c r="V141" s="112"/>
      <c r="W141" s="237"/>
      <c r="X141" s="237"/>
      <c r="Y141" s="259" t="str">
        <f t="shared" si="8"/>
        <v>b. Progestin-only pills</v>
      </c>
      <c r="Z141" s="246"/>
      <c r="AA141" s="238"/>
    </row>
    <row r="142" spans="1:27" s="111" customFormat="1" ht="15" customHeight="1">
      <c r="A142" s="727"/>
      <c r="B142" s="1473" t="s">
        <v>170</v>
      </c>
      <c r="C142" s="1473"/>
      <c r="D142" s="1473"/>
      <c r="E142" s="1473"/>
      <c r="F142" s="1474"/>
      <c r="G142" s="1540" t="s">
        <v>205</v>
      </c>
      <c r="H142" s="1542"/>
      <c r="I142" s="244"/>
      <c r="J142" s="265" t="str">
        <f t="shared" si="7"/>
        <v>Not applicable</v>
      </c>
      <c r="K142" s="232"/>
      <c r="L142" s="231"/>
      <c r="M142" s="231"/>
      <c r="N142" s="231"/>
      <c r="O142" s="231"/>
      <c r="P142" s="231"/>
      <c r="Q142" s="231"/>
      <c r="R142" s="231"/>
      <c r="S142" s="231"/>
      <c r="T142" s="112"/>
      <c r="U142" s="112"/>
      <c r="V142" s="112"/>
      <c r="W142" s="237"/>
      <c r="X142" s="237"/>
      <c r="Y142" s="259" t="str">
        <f t="shared" si="8"/>
        <v>c. Injectables</v>
      </c>
      <c r="Z142" s="246"/>
      <c r="AA142" s="238"/>
    </row>
    <row r="143" spans="1:27" s="111" customFormat="1" ht="15" customHeight="1">
      <c r="A143" s="727"/>
      <c r="B143" s="1473" t="s">
        <v>171</v>
      </c>
      <c r="C143" s="1473"/>
      <c r="D143" s="1473"/>
      <c r="E143" s="1473"/>
      <c r="F143" s="1474"/>
      <c r="G143" s="1540" t="s">
        <v>205</v>
      </c>
      <c r="H143" s="1542"/>
      <c r="I143" s="244"/>
      <c r="J143" s="265" t="str">
        <f t="shared" si="7"/>
        <v>Not applicable</v>
      </c>
      <c r="K143" s="232"/>
      <c r="L143" s="231"/>
      <c r="M143" s="231"/>
      <c r="N143" s="231"/>
      <c r="O143" s="231"/>
      <c r="P143" s="231"/>
      <c r="Q143" s="231"/>
      <c r="R143" s="231"/>
      <c r="S143" s="231"/>
      <c r="T143" s="112"/>
      <c r="U143" s="112"/>
      <c r="V143" s="112"/>
      <c r="W143" s="237"/>
      <c r="X143" s="237"/>
      <c r="Y143" s="259" t="str">
        <f t="shared" si="8"/>
        <v>d. Implants</v>
      </c>
      <c r="Z143" s="246"/>
      <c r="AA143" s="238"/>
    </row>
    <row r="144" spans="1:27" s="111" customFormat="1" ht="15" customHeight="1">
      <c r="A144" s="727"/>
      <c r="B144" s="1473" t="s">
        <v>29</v>
      </c>
      <c r="C144" s="1473"/>
      <c r="D144" s="1473"/>
      <c r="E144" s="1473"/>
      <c r="F144" s="1474"/>
      <c r="G144" s="1540" t="s">
        <v>205</v>
      </c>
      <c r="H144" s="1542"/>
      <c r="I144" s="244"/>
      <c r="J144" s="265" t="str">
        <f t="shared" si="7"/>
        <v>Not applicable</v>
      </c>
      <c r="K144" s="232"/>
      <c r="L144" s="231"/>
      <c r="M144" s="231"/>
      <c r="N144" s="231"/>
      <c r="O144" s="231"/>
      <c r="P144" s="231"/>
      <c r="Q144" s="231"/>
      <c r="R144" s="231"/>
      <c r="S144" s="231"/>
      <c r="T144" s="112"/>
      <c r="U144" s="112"/>
      <c r="V144" s="112"/>
      <c r="W144" s="237"/>
      <c r="X144" s="237"/>
      <c r="Y144" s="259" t="str">
        <f t="shared" si="8"/>
        <v>e. Intrauterine devices (IUDs)</v>
      </c>
      <c r="Z144" s="246"/>
      <c r="AA144" s="238"/>
    </row>
    <row r="145" spans="1:27" s="111" customFormat="1" ht="15" customHeight="1">
      <c r="A145" s="727"/>
      <c r="B145" s="1473" t="s">
        <v>18</v>
      </c>
      <c r="C145" s="1473"/>
      <c r="D145" s="1473"/>
      <c r="E145" s="1473"/>
      <c r="F145" s="1474"/>
      <c r="G145" s="1540" t="s">
        <v>205</v>
      </c>
      <c r="H145" s="1542"/>
      <c r="I145" s="244"/>
      <c r="J145" s="265" t="str">
        <f t="shared" si="7"/>
        <v>Not applicable</v>
      </c>
      <c r="K145" s="232"/>
      <c r="L145" s="231"/>
      <c r="M145" s="231"/>
      <c r="N145" s="231"/>
      <c r="O145" s="231"/>
      <c r="P145" s="231"/>
      <c r="Q145" s="231"/>
      <c r="R145" s="231"/>
      <c r="S145" s="231"/>
      <c r="T145" s="112"/>
      <c r="U145" s="112"/>
      <c r="V145" s="112"/>
      <c r="W145" s="237"/>
      <c r="X145" s="237"/>
      <c r="Y145" s="259" t="str">
        <f t="shared" si="8"/>
        <v>f. Male condoms</v>
      </c>
      <c r="Z145" s="246"/>
      <c r="AA145" s="238"/>
    </row>
    <row r="146" spans="1:27" s="111" customFormat="1" ht="15" customHeight="1">
      <c r="A146" s="727"/>
      <c r="B146" s="1473" t="s">
        <v>19</v>
      </c>
      <c r="C146" s="1473"/>
      <c r="D146" s="1473"/>
      <c r="E146" s="1473"/>
      <c r="F146" s="1474"/>
      <c r="G146" s="1540" t="s">
        <v>205</v>
      </c>
      <c r="H146" s="1542"/>
      <c r="I146" s="244"/>
      <c r="J146" s="265" t="str">
        <f t="shared" si="7"/>
        <v>Not applicable</v>
      </c>
      <c r="K146" s="232"/>
      <c r="L146" s="231"/>
      <c r="M146" s="231"/>
      <c r="N146" s="231"/>
      <c r="O146" s="231"/>
      <c r="P146" s="231"/>
      <c r="Q146" s="231"/>
      <c r="R146" s="231"/>
      <c r="S146" s="231"/>
      <c r="T146" s="112"/>
      <c r="U146" s="112"/>
      <c r="V146" s="112"/>
      <c r="W146" s="237"/>
      <c r="X146" s="237"/>
      <c r="Y146" s="259" t="str">
        <f t="shared" si="8"/>
        <v>g. Female condoms</v>
      </c>
      <c r="Z146" s="246"/>
      <c r="AA146" s="238"/>
    </row>
    <row r="147" spans="1:27" s="111" customFormat="1" ht="15" customHeight="1">
      <c r="A147" s="727"/>
      <c r="B147" s="1473" t="s">
        <v>110</v>
      </c>
      <c r="C147" s="1473"/>
      <c r="D147" s="1473"/>
      <c r="E147" s="1473"/>
      <c r="F147" s="1474"/>
      <c r="G147" s="1540" t="s">
        <v>205</v>
      </c>
      <c r="H147" s="1542"/>
      <c r="I147" s="244"/>
      <c r="J147" s="265" t="str">
        <f t="shared" si="7"/>
        <v>Not applicable</v>
      </c>
      <c r="K147" s="232"/>
      <c r="L147" s="231"/>
      <c r="M147" s="231"/>
      <c r="N147" s="231"/>
      <c r="O147" s="231"/>
      <c r="P147" s="231"/>
      <c r="Q147" s="231"/>
      <c r="R147" s="231"/>
      <c r="S147" s="231"/>
      <c r="T147" s="112"/>
      <c r="U147" s="112"/>
      <c r="V147" s="112"/>
      <c r="W147" s="237"/>
      <c r="X147" s="237"/>
      <c r="Y147" s="259" t="str">
        <f t="shared" si="8"/>
        <v>h. Emergency contraceptive pills</v>
      </c>
      <c r="Z147" s="246"/>
      <c r="AA147" s="238"/>
    </row>
    <row r="148" spans="1:27" s="111" customFormat="1" ht="15" customHeight="1">
      <c r="A148" s="727"/>
      <c r="B148" s="1473" t="s">
        <v>72</v>
      </c>
      <c r="C148" s="1473"/>
      <c r="D148" s="1473"/>
      <c r="E148" s="1473"/>
      <c r="F148" s="1474"/>
      <c r="G148" s="1540" t="s">
        <v>205</v>
      </c>
      <c r="H148" s="1542"/>
      <c r="I148" s="244"/>
      <c r="J148" s="265" t="str">
        <f t="shared" si="7"/>
        <v>Not applicable</v>
      </c>
      <c r="K148" s="232"/>
      <c r="L148" s="231"/>
      <c r="M148" s="231"/>
      <c r="N148" s="231"/>
      <c r="O148" s="231"/>
      <c r="P148" s="231"/>
      <c r="Q148" s="231"/>
      <c r="R148" s="231"/>
      <c r="S148" s="231"/>
      <c r="T148" s="112"/>
      <c r="U148" s="112"/>
      <c r="V148" s="112"/>
      <c r="W148" s="237"/>
      <c r="X148" s="237"/>
      <c r="Y148" s="259" t="str">
        <f t="shared" si="8"/>
        <v>i. CycleBeads</v>
      </c>
      <c r="Z148" s="246"/>
      <c r="AA148" s="238"/>
    </row>
    <row r="149" spans="1:27" s="111" customFormat="1" ht="30" customHeight="1">
      <c r="A149" s="727"/>
      <c r="B149" s="1473" t="s">
        <v>717</v>
      </c>
      <c r="C149" s="1473"/>
      <c r="D149" s="1473"/>
      <c r="E149" s="1473"/>
      <c r="F149" s="1473"/>
      <c r="G149" s="1602"/>
      <c r="H149" s="1604"/>
      <c r="I149" s="244"/>
      <c r="J149" s="265"/>
      <c r="K149" s="232"/>
      <c r="L149" s="231"/>
      <c r="M149" s="232"/>
      <c r="N149" s="231"/>
      <c r="O149" s="231"/>
      <c r="P149" s="231"/>
      <c r="Q149" s="232">
        <f>F149</f>
        <v>0</v>
      </c>
      <c r="R149" s="232" t="str">
        <f>B149</f>
        <v xml:space="preserve">j. Time period covered by reports reviewed
(mm/yy - mm/yy) (for example, reports from 01/13-12/13) </v>
      </c>
      <c r="S149" s="231"/>
      <c r="T149" s="112"/>
      <c r="U149" s="112"/>
      <c r="V149" s="112"/>
      <c r="W149" s="237"/>
      <c r="X149" s="237"/>
      <c r="Z149" s="246"/>
      <c r="AA149" s="238"/>
    </row>
    <row r="150" spans="1:27" s="111" customFormat="1" ht="45" customHeight="1">
      <c r="A150" s="152"/>
      <c r="B150" s="1473" t="s">
        <v>175</v>
      </c>
      <c r="C150" s="1473"/>
      <c r="D150" s="1473"/>
      <c r="E150" s="1473"/>
      <c r="F150" s="1473"/>
      <c r="G150" s="1602"/>
      <c r="H150" s="1604"/>
      <c r="I150" s="244"/>
      <c r="J150" s="265"/>
      <c r="K150" s="232"/>
      <c r="L150" s="232"/>
      <c r="M150" s="231"/>
      <c r="N150" s="231"/>
      <c r="O150" s="231"/>
      <c r="P150" s="231"/>
      <c r="Q150" s="232">
        <f>F150</f>
        <v>0</v>
      </c>
      <c r="R150" s="232" t="str">
        <f>B150</f>
        <v>k. Data source
(for example: Procurement Planning and Monitoring Report, Logistics Management Information System, periodic physical inventory, warehouse reports)</v>
      </c>
      <c r="S150" s="231"/>
      <c r="T150" s="112"/>
      <c r="U150" s="112"/>
      <c r="V150" s="112"/>
      <c r="W150" s="237"/>
      <c r="X150" s="237"/>
      <c r="Z150" s="246"/>
      <c r="AA150" s="238"/>
    </row>
    <row r="151" spans="1:27" s="111" customFormat="1">
      <c r="A151" s="1493" t="s">
        <v>440</v>
      </c>
      <c r="B151" s="1473"/>
      <c r="C151" s="1473"/>
      <c r="D151" s="1473"/>
      <c r="E151" s="1473"/>
      <c r="F151" s="1473"/>
      <c r="G151" s="1473"/>
      <c r="H151" s="1511"/>
      <c r="I151" s="250"/>
      <c r="J151" s="256"/>
      <c r="K151" s="232"/>
      <c r="L151" s="231"/>
      <c r="M151" s="231"/>
      <c r="N151" s="231"/>
      <c r="O151" s="232"/>
      <c r="P151" s="231"/>
      <c r="Q151" s="231"/>
      <c r="R151" s="231"/>
      <c r="S151" s="231"/>
      <c r="T151" s="112"/>
      <c r="U151" s="112"/>
      <c r="V151" s="112"/>
      <c r="W151" s="237"/>
      <c r="X151" s="237"/>
      <c r="Z151" s="246"/>
      <c r="AA151" s="238"/>
    </row>
    <row r="152" spans="1:27" s="111" customFormat="1" ht="15" customHeight="1">
      <c r="A152" s="732"/>
      <c r="B152" s="1498" t="s">
        <v>176</v>
      </c>
      <c r="C152" s="1498"/>
      <c r="D152" s="1498"/>
      <c r="E152" s="1498"/>
      <c r="F152" s="1499"/>
      <c r="G152" s="1630" t="s">
        <v>205</v>
      </c>
      <c r="H152" s="1631"/>
      <c r="I152" s="244"/>
      <c r="J152" s="265" t="str">
        <f>G152</f>
        <v>Not applicable</v>
      </c>
      <c r="K152" s="232"/>
      <c r="L152" s="231"/>
      <c r="M152" s="231"/>
      <c r="N152" s="231"/>
      <c r="O152" s="232"/>
      <c r="P152" s="231"/>
      <c r="Q152" s="231"/>
      <c r="R152" s="231"/>
      <c r="S152" s="231"/>
      <c r="T152" s="112"/>
      <c r="U152" s="112"/>
      <c r="V152" s="112"/>
      <c r="W152" s="237"/>
      <c r="X152" s="237"/>
      <c r="Y152" s="259" t="str">
        <f>B152</f>
        <v>a. service delivery point level (i.e., public sector health facilities)</v>
      </c>
      <c r="Z152" s="246"/>
      <c r="AA152" s="238"/>
    </row>
    <row r="153" spans="1:27" s="111" customFormat="1" ht="15.75" customHeight="1">
      <c r="A153" s="727"/>
      <c r="B153" s="1473" t="s">
        <v>177</v>
      </c>
      <c r="C153" s="1473"/>
      <c r="D153" s="1473"/>
      <c r="E153" s="1473"/>
      <c r="F153" s="1474"/>
      <c r="G153" s="1540" t="s">
        <v>205</v>
      </c>
      <c r="H153" s="1542"/>
      <c r="I153" s="244"/>
      <c r="J153" s="234" t="str">
        <f>G153</f>
        <v>Not applicable</v>
      </c>
      <c r="K153" s="232"/>
      <c r="L153" s="231"/>
      <c r="M153" s="231"/>
      <c r="N153" s="231"/>
      <c r="O153" s="232"/>
      <c r="P153" s="231"/>
      <c r="Q153" s="231"/>
      <c r="R153" s="231"/>
      <c r="S153" s="231"/>
      <c r="T153" s="112"/>
      <c r="U153" s="112"/>
      <c r="V153" s="112"/>
      <c r="W153" s="237"/>
      <c r="X153" s="237"/>
      <c r="Y153" s="259" t="str">
        <f>B153</f>
        <v>b. central level (i.e., central level warehouse for the public sector)</v>
      </c>
      <c r="Z153" s="246"/>
      <c r="AA153" s="292"/>
    </row>
    <row r="154" spans="1:27" s="111" customFormat="1" ht="45.75" thickBot="1">
      <c r="A154" s="1622" t="s">
        <v>473</v>
      </c>
      <c r="B154" s="1623"/>
      <c r="C154" s="1624"/>
      <c r="D154" s="1625"/>
      <c r="E154" s="1626"/>
      <c r="F154" s="1626"/>
      <c r="G154" s="1626"/>
      <c r="H154" s="1627"/>
      <c r="I154" s="244"/>
      <c r="J154" s="265"/>
      <c r="K154" s="232" t="str">
        <f>A154</f>
        <v xml:space="preserve">F. Please note any overall comments about challenges and/or successes with contraceptive security in your country.
</v>
      </c>
      <c r="L154" s="231"/>
      <c r="M154" s="231"/>
      <c r="N154" s="231"/>
      <c r="O154" s="232">
        <f>D154</f>
        <v>0</v>
      </c>
      <c r="P154" s="231"/>
      <c r="Q154" s="231"/>
      <c r="R154" s="231"/>
      <c r="S154" s="231"/>
      <c r="T154" s="112"/>
      <c r="U154" s="112"/>
      <c r="V154" s="112"/>
      <c r="W154" s="237"/>
      <c r="X154" s="237"/>
      <c r="Z154" s="246"/>
      <c r="AA154" s="238"/>
    </row>
    <row r="155" spans="1:27" s="132" customFormat="1" ht="15.75">
      <c r="A155" s="1762"/>
      <c r="B155" s="1762"/>
      <c r="C155" s="1762"/>
      <c r="D155" s="1762"/>
      <c r="E155" s="1762"/>
      <c r="F155" s="1762"/>
      <c r="G155" s="1762"/>
      <c r="H155" s="1762"/>
      <c r="I155" s="106"/>
      <c r="J155" s="290"/>
      <c r="K155" s="232"/>
      <c r="L155" s="232"/>
      <c r="M155" s="231"/>
      <c r="N155" s="231"/>
      <c r="O155" s="232"/>
      <c r="P155" s="231"/>
      <c r="R155" s="231"/>
      <c r="S155" s="241"/>
      <c r="T155" s="242"/>
      <c r="U155" s="242"/>
      <c r="V155" s="242"/>
      <c r="W155" s="243"/>
      <c r="X155" s="243"/>
      <c r="Z155" s="291"/>
      <c r="AA155" s="238"/>
    </row>
    <row r="156" spans="1:27" ht="18">
      <c r="A156" s="1629"/>
      <c r="B156" s="1629"/>
      <c r="C156" s="1629"/>
      <c r="D156" s="1629"/>
      <c r="E156" s="1629"/>
      <c r="F156" s="1629"/>
      <c r="G156" s="1629"/>
      <c r="H156" s="1629"/>
      <c r="I156" s="739"/>
      <c r="O156" s="232"/>
      <c r="X156" s="293">
        <f>A156</f>
        <v>0</v>
      </c>
    </row>
    <row r="157" spans="1:27" s="132" customFormat="1" ht="9.75" customHeight="1">
      <c r="A157" s="294"/>
      <c r="B157" s="294"/>
      <c r="C157" s="294"/>
      <c r="D157" s="294"/>
      <c r="E157" s="294"/>
      <c r="F157" s="294"/>
      <c r="G157" s="294"/>
      <c r="H157" s="294"/>
      <c r="I157" s="232"/>
      <c r="J157" s="290"/>
      <c r="K157" s="232"/>
      <c r="L157" s="231"/>
      <c r="M157" s="231"/>
      <c r="N157" s="231"/>
      <c r="O157" s="232"/>
      <c r="P157" s="231"/>
      <c r="Q157" s="231"/>
      <c r="R157" s="231"/>
      <c r="S157" s="241"/>
      <c r="T157" s="242"/>
      <c r="U157" s="242"/>
      <c r="V157" s="242"/>
      <c r="W157" s="243"/>
      <c r="X157" s="243"/>
      <c r="Z157" s="291"/>
      <c r="AA157" s="238"/>
    </row>
    <row r="158" spans="1:27" s="132" customFormat="1" ht="15" customHeight="1">
      <c r="A158" s="294"/>
      <c r="B158" s="294"/>
      <c r="C158" s="294"/>
      <c r="D158" s="294"/>
      <c r="E158" s="294"/>
      <c r="F158" s="294"/>
      <c r="G158" s="294"/>
      <c r="H158" s="294"/>
      <c r="I158" s="232"/>
      <c r="J158" s="235"/>
      <c r="K158" s="232"/>
      <c r="L158" s="231"/>
      <c r="M158" s="231"/>
      <c r="N158" s="231"/>
      <c r="O158" s="232"/>
      <c r="P158" s="231"/>
      <c r="Q158" s="231"/>
      <c r="R158" s="231"/>
      <c r="S158" s="241"/>
      <c r="T158" s="242"/>
      <c r="U158" s="242"/>
      <c r="V158" s="242"/>
      <c r="W158" s="243"/>
      <c r="X158" s="243"/>
      <c r="Z158" s="291"/>
      <c r="AA158" s="238"/>
    </row>
    <row r="159" spans="1:27">
      <c r="A159" s="133"/>
      <c r="B159" s="134"/>
      <c r="C159" s="134"/>
      <c r="D159" s="134"/>
      <c r="E159" s="134"/>
      <c r="F159" s="134"/>
      <c r="G159" s="135"/>
      <c r="H159" s="136"/>
      <c r="I159" s="231"/>
      <c r="O159" s="232"/>
    </row>
    <row r="160" spans="1:27">
      <c r="A160" s="137"/>
      <c r="B160" s="137"/>
      <c r="G160" s="138"/>
      <c r="H160" s="103"/>
      <c r="I160" s="231"/>
    </row>
    <row r="161" spans="1:134">
      <c r="A161" s="137"/>
      <c r="B161" s="137"/>
      <c r="G161" s="138"/>
      <c r="H161" s="103"/>
      <c r="I161" s="231"/>
    </row>
    <row r="162" spans="1:134">
      <c r="A162" s="137"/>
      <c r="B162" s="137"/>
      <c r="G162" s="138"/>
      <c r="H162" s="103"/>
      <c r="I162" s="231"/>
    </row>
    <row r="163" spans="1:134">
      <c r="A163" s="137"/>
      <c r="B163" s="137"/>
      <c r="G163" s="138"/>
      <c r="H163" s="103"/>
      <c r="I163" s="231"/>
    </row>
    <row r="164" spans="1:134">
      <c r="A164" s="137"/>
      <c r="B164" s="137"/>
      <c r="G164" s="138"/>
      <c r="H164" s="103"/>
      <c r="I164" s="231"/>
    </row>
    <row r="165" spans="1:134">
      <c r="A165" s="137"/>
      <c r="B165" s="137"/>
      <c r="G165" s="138"/>
      <c r="H165" s="103"/>
      <c r="I165" s="231"/>
    </row>
    <row r="166" spans="1:134">
      <c r="A166" s="137"/>
      <c r="B166" s="137"/>
      <c r="G166" s="138"/>
      <c r="H166" s="103"/>
      <c r="I166" s="231"/>
    </row>
    <row r="167" spans="1:134">
      <c r="A167" s="137"/>
      <c r="B167" s="137"/>
      <c r="G167" s="138"/>
      <c r="H167" s="103"/>
      <c r="I167" s="231"/>
    </row>
    <row r="168" spans="1:134">
      <c r="A168" s="137"/>
      <c r="B168" s="137"/>
      <c r="G168" s="138"/>
      <c r="H168" s="103"/>
      <c r="I168" s="231"/>
    </row>
    <row r="169" spans="1:134">
      <c r="A169" s="137"/>
      <c r="B169" s="137"/>
      <c r="G169" s="138"/>
      <c r="H169" s="103"/>
      <c r="I169" s="231"/>
    </row>
    <row r="170" spans="1:134">
      <c r="A170" s="137"/>
      <c r="B170" s="137"/>
      <c r="G170" s="138"/>
      <c r="H170" s="103"/>
      <c r="I170" s="231"/>
    </row>
    <row r="171" spans="1:134">
      <c r="A171" s="137"/>
      <c r="B171" s="137"/>
      <c r="G171" s="138"/>
      <c r="H171" s="103"/>
      <c r="I171" s="231"/>
    </row>
    <row r="172" spans="1:134">
      <c r="A172" s="137"/>
      <c r="B172" s="137"/>
      <c r="G172" s="138"/>
      <c r="H172" s="103"/>
      <c r="I172" s="231"/>
    </row>
    <row r="173" spans="1:134" s="137" customFormat="1">
      <c r="G173" s="138"/>
      <c r="H173" s="103"/>
      <c r="I173" s="231"/>
      <c r="J173" s="235"/>
      <c r="K173" s="232"/>
      <c r="L173" s="231"/>
      <c r="M173" s="231"/>
      <c r="N173" s="231"/>
      <c r="O173" s="231"/>
      <c r="P173" s="231"/>
      <c r="Q173" s="231"/>
      <c r="R173" s="231"/>
      <c r="S173" s="241"/>
      <c r="T173" s="242"/>
      <c r="U173" s="242"/>
      <c r="V173" s="242"/>
      <c r="W173" s="243"/>
      <c r="X173" s="243"/>
      <c r="Y173" s="109"/>
      <c r="AA173" s="238"/>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231"/>
      <c r="J174" s="235"/>
      <c r="K174" s="232"/>
      <c r="L174" s="231"/>
      <c r="M174" s="231"/>
      <c r="N174" s="231"/>
      <c r="O174" s="231"/>
      <c r="P174" s="231"/>
      <c r="Q174" s="231"/>
      <c r="R174" s="231"/>
      <c r="S174" s="241"/>
      <c r="T174" s="242"/>
      <c r="U174" s="242"/>
      <c r="V174" s="242"/>
      <c r="W174" s="243"/>
      <c r="X174" s="243"/>
      <c r="Y174" s="109"/>
      <c r="AA174" s="238"/>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231"/>
      <c r="J175" s="235"/>
      <c r="K175" s="232"/>
      <c r="L175" s="231"/>
      <c r="M175" s="231"/>
      <c r="N175" s="231"/>
      <c r="O175" s="231"/>
      <c r="P175" s="231"/>
      <c r="Q175" s="231"/>
      <c r="R175" s="231"/>
      <c r="S175" s="241"/>
      <c r="T175" s="242"/>
      <c r="U175" s="242"/>
      <c r="V175" s="242"/>
      <c r="W175" s="243"/>
      <c r="X175" s="243"/>
      <c r="Y175" s="109"/>
      <c r="AA175" s="238"/>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231"/>
      <c r="J176" s="235"/>
      <c r="K176" s="232"/>
      <c r="L176" s="231"/>
      <c r="M176" s="231"/>
      <c r="N176" s="231"/>
      <c r="O176" s="231"/>
      <c r="P176" s="231"/>
      <c r="Q176" s="231"/>
      <c r="R176" s="231"/>
      <c r="S176" s="241"/>
      <c r="T176" s="242"/>
      <c r="U176" s="242"/>
      <c r="V176" s="242"/>
      <c r="W176" s="243"/>
      <c r="X176" s="243"/>
      <c r="Y176" s="109"/>
      <c r="AA176" s="238"/>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231"/>
      <c r="J177" s="235"/>
      <c r="K177" s="232"/>
      <c r="L177" s="231"/>
      <c r="M177" s="231"/>
      <c r="N177" s="231"/>
      <c r="O177" s="231"/>
      <c r="P177" s="231"/>
      <c r="Q177" s="231"/>
      <c r="R177" s="231"/>
      <c r="S177" s="241"/>
      <c r="T177" s="242"/>
      <c r="U177" s="242"/>
      <c r="V177" s="242"/>
      <c r="W177" s="243"/>
      <c r="X177" s="243"/>
      <c r="Y177" s="109"/>
      <c r="AA177" s="238"/>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231"/>
      <c r="J178" s="235"/>
      <c r="K178" s="232"/>
      <c r="L178" s="231"/>
      <c r="M178" s="231"/>
      <c r="N178" s="231"/>
      <c r="O178" s="231"/>
      <c r="P178" s="231"/>
      <c r="Q178" s="231"/>
      <c r="R178" s="231"/>
      <c r="S178" s="241"/>
      <c r="T178" s="242"/>
      <c r="U178" s="242"/>
      <c r="V178" s="242"/>
      <c r="W178" s="243"/>
      <c r="X178" s="243"/>
      <c r="Y178" s="109"/>
      <c r="AA178" s="23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231"/>
      <c r="J179" s="235"/>
      <c r="K179" s="232"/>
      <c r="L179" s="231"/>
      <c r="M179" s="231"/>
      <c r="N179" s="231"/>
      <c r="O179" s="231"/>
      <c r="P179" s="231"/>
      <c r="Q179" s="231"/>
      <c r="R179" s="231"/>
      <c r="S179" s="241"/>
      <c r="T179" s="242"/>
      <c r="U179" s="242"/>
      <c r="V179" s="242"/>
      <c r="W179" s="243"/>
      <c r="X179" s="243"/>
      <c r="Y179" s="109"/>
      <c r="AA179" s="238"/>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231"/>
      <c r="J180" s="235"/>
      <c r="K180" s="232"/>
      <c r="L180" s="231"/>
      <c r="M180" s="231"/>
      <c r="N180" s="231"/>
      <c r="O180" s="231"/>
      <c r="P180" s="231"/>
      <c r="Q180" s="231"/>
      <c r="R180" s="231"/>
      <c r="S180" s="241"/>
      <c r="T180" s="242"/>
      <c r="U180" s="242"/>
      <c r="V180" s="242"/>
      <c r="W180" s="243"/>
      <c r="X180" s="243"/>
      <c r="Y180" s="109"/>
      <c r="AA180" s="238"/>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231"/>
      <c r="J181" s="235"/>
      <c r="K181" s="232"/>
      <c r="L181" s="231"/>
      <c r="M181" s="231"/>
      <c r="N181" s="231"/>
      <c r="O181" s="231"/>
      <c r="P181" s="231"/>
      <c r="Q181" s="231"/>
      <c r="R181" s="231"/>
      <c r="S181" s="241"/>
      <c r="T181" s="242"/>
      <c r="U181" s="242"/>
      <c r="V181" s="242"/>
      <c r="W181" s="243"/>
      <c r="X181" s="243"/>
      <c r="Y181" s="109"/>
      <c r="AA181" s="238"/>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231"/>
      <c r="J182" s="235"/>
      <c r="K182" s="232"/>
      <c r="L182" s="231"/>
      <c r="M182" s="231"/>
      <c r="N182" s="231"/>
      <c r="O182" s="231"/>
      <c r="P182" s="231"/>
      <c r="Q182" s="231"/>
      <c r="R182" s="231"/>
      <c r="S182" s="241"/>
      <c r="T182" s="242"/>
      <c r="U182" s="242"/>
      <c r="V182" s="242"/>
      <c r="W182" s="243"/>
      <c r="X182" s="243"/>
      <c r="Y182" s="109"/>
      <c r="AA182" s="238"/>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231"/>
      <c r="J183" s="235"/>
      <c r="K183" s="232"/>
      <c r="L183" s="231"/>
      <c r="M183" s="231"/>
      <c r="N183" s="231"/>
      <c r="O183" s="231"/>
      <c r="P183" s="231"/>
      <c r="Q183" s="231"/>
      <c r="R183" s="231"/>
      <c r="S183" s="241"/>
      <c r="T183" s="242"/>
      <c r="U183" s="242"/>
      <c r="V183" s="242"/>
      <c r="W183" s="243"/>
      <c r="X183" s="243"/>
      <c r="Y183" s="109"/>
      <c r="AA183" s="238"/>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prompt="Please select from the dropdown list if possible. If you cannot find a provider cadre that fits, you may write it in." sqref="D95:H95">
      <formula1>$Q$1:$Q$7</formula1>
    </dataValidation>
    <dataValidation type="list" allowBlank="1" prompt="Please choose from the dropdown if possible. If you cannot find a cadre that fits what you are looking for, you may write it in." sqref="D96:H102">
      <formula1>$Q$1:$Q$7</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5" hidden="1" customWidth="1"/>
    <col min="10" max="10" width="38.5703125" style="235" hidden="1" customWidth="1"/>
    <col min="11" max="11" width="64.42578125" style="232" hidden="1" customWidth="1"/>
    <col min="12" max="12" width="87.7109375" style="231" hidden="1" customWidth="1"/>
    <col min="13" max="13" width="37.28515625" style="231" hidden="1" customWidth="1"/>
    <col min="14" max="14" width="75.28515625" style="231" hidden="1" customWidth="1"/>
    <col min="15" max="15" width="81.7109375" style="231" hidden="1" customWidth="1"/>
    <col min="16" max="16" width="69.42578125" style="231" hidden="1" customWidth="1"/>
    <col min="17" max="17" width="57" style="231" hidden="1" customWidth="1"/>
    <col min="18" max="18" width="87.7109375" style="231" hidden="1" customWidth="1"/>
    <col min="19" max="19" width="25.42578125" style="241" hidden="1" customWidth="1"/>
    <col min="20" max="20" width="43.7109375" style="242" hidden="1" customWidth="1"/>
    <col min="21" max="21" width="37.28515625" style="242" hidden="1" customWidth="1"/>
    <col min="22" max="22" width="56.28515625" style="242" hidden="1" customWidth="1"/>
    <col min="23" max="23" width="11.7109375" style="243" hidden="1" customWidth="1"/>
    <col min="24" max="24" width="146.85546875" style="243" hidden="1" customWidth="1"/>
    <col min="25" max="25" width="107.42578125" style="109" hidden="1" customWidth="1"/>
    <col min="26" max="26" width="1.28515625" style="137" customWidth="1"/>
    <col min="27" max="27" width="13.42578125" style="238"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1470</v>
      </c>
      <c r="B7" s="1655"/>
      <c r="C7" s="1655"/>
      <c r="D7" s="916"/>
      <c r="E7" s="916"/>
      <c r="F7" s="916"/>
      <c r="G7" s="917"/>
      <c r="H7" s="918"/>
      <c r="I7" s="906"/>
      <c r="J7" s="907"/>
      <c r="K7" s="908" t="str">
        <f>A7</f>
        <v>Country: Ghana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2"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111" t="s">
        <v>96</v>
      </c>
      <c r="Z10" s="416"/>
      <c r="AA10" s="409"/>
    </row>
    <row r="11" spans="1:134" s="102" customFormat="1" ht="16.5" customHeight="1" thickBot="1">
      <c r="A11" s="1468" t="s">
        <v>5</v>
      </c>
      <c r="B11" s="1469"/>
      <c r="C11" s="1469"/>
      <c r="D11" s="1469"/>
      <c r="E11" s="1469"/>
      <c r="F11" s="1469"/>
      <c r="G11" s="1469"/>
      <c r="H11" s="148"/>
      <c r="I11" s="240"/>
      <c r="J11" s="235"/>
      <c r="K11" s="232"/>
      <c r="L11" s="231"/>
      <c r="M11" s="231"/>
      <c r="N11" s="231"/>
      <c r="O11" s="231"/>
      <c r="P11" s="231"/>
      <c r="Q11" s="106" t="s">
        <v>79</v>
      </c>
      <c r="R11" s="231"/>
      <c r="S11" s="231"/>
      <c r="T11" s="112"/>
      <c r="U11" s="112"/>
      <c r="V11" s="112"/>
      <c r="W11" s="237"/>
      <c r="X11" s="237"/>
      <c r="Y11" s="111" t="s">
        <v>66</v>
      </c>
      <c r="Z11" s="105"/>
      <c r="AA11" s="238"/>
    </row>
    <row r="12" spans="1:134" s="111" customFormat="1" ht="45">
      <c r="A12" s="1470" t="s">
        <v>255</v>
      </c>
      <c r="B12" s="1471"/>
      <c r="C12" s="1471"/>
      <c r="D12" s="1471"/>
      <c r="E12" s="1471"/>
      <c r="F12" s="1471"/>
      <c r="G12" s="1472"/>
      <c r="H12" s="110" t="s">
        <v>61</v>
      </c>
      <c r="I12" s="245"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5"/>
      <c r="K12" s="232"/>
      <c r="L12" s="231"/>
      <c r="M12" s="231"/>
      <c r="N12" s="231"/>
      <c r="O12" s="231"/>
      <c r="P12" s="231"/>
      <c r="Q12" s="231"/>
      <c r="R12" s="231"/>
      <c r="S12" s="231"/>
      <c r="T12" s="112"/>
      <c r="U12" s="112"/>
      <c r="V12" s="112"/>
      <c r="W12" s="237"/>
      <c r="X12" s="237"/>
      <c r="Z12" s="246"/>
      <c r="AA12" s="238"/>
      <c r="DS12" s="112"/>
      <c r="DT12" s="112"/>
      <c r="DU12" s="112"/>
      <c r="DV12" s="112"/>
      <c r="DW12" s="112"/>
      <c r="DX12" s="112"/>
      <c r="DY12" s="112"/>
      <c r="DZ12" s="112"/>
      <c r="EA12" s="112"/>
      <c r="EB12" s="112"/>
      <c r="EC12" s="113"/>
      <c r="ED12" s="113"/>
    </row>
    <row r="13" spans="1:134" s="111" customFormat="1">
      <c r="A13" s="149"/>
      <c r="B13" s="1473" t="s">
        <v>13</v>
      </c>
      <c r="C13" s="1474"/>
      <c r="D13" s="1579" t="s">
        <v>256</v>
      </c>
      <c r="E13" s="1647"/>
      <c r="F13" s="1647"/>
      <c r="G13" s="1647"/>
      <c r="H13" s="1580"/>
      <c r="I13" s="244"/>
      <c r="J13" s="235"/>
      <c r="K13" s="232" t="str">
        <f>B13</f>
        <v>a. What is the name of the committee?</v>
      </c>
      <c r="L13" s="247" t="str">
        <f>D13</f>
        <v>Inter-Agency Coordinating Committee on Contraceptive Security (ICC/CS)</v>
      </c>
      <c r="M13" s="231"/>
      <c r="N13" s="231"/>
      <c r="O13" s="233" t="str">
        <f>D13</f>
        <v>Inter-Agency Coordinating Committee on Contraceptive Security (ICC/CS)</v>
      </c>
      <c r="P13" s="231"/>
      <c r="Q13" s="231"/>
      <c r="R13" s="231"/>
      <c r="S13" s="231"/>
      <c r="T13" s="112"/>
      <c r="U13" s="112"/>
      <c r="V13" s="112"/>
      <c r="W13" s="237"/>
      <c r="X13" s="237"/>
      <c r="Z13" s="246"/>
      <c r="AA13" s="238"/>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245"/>
      <c r="J14" s="235"/>
      <c r="K14" s="232" t="str">
        <f>A14</f>
        <v>A2. Are the following organizations represented on the committee?</v>
      </c>
      <c r="L14" s="231"/>
      <c r="M14" s="231"/>
      <c r="N14" s="231"/>
      <c r="O14" s="232"/>
      <c r="P14" s="231"/>
      <c r="Q14" s="231"/>
      <c r="R14" s="231"/>
      <c r="S14" s="231"/>
      <c r="T14" s="112"/>
      <c r="U14" s="112"/>
      <c r="V14" s="112"/>
      <c r="W14" s="237"/>
      <c r="X14" s="237"/>
      <c r="Z14" s="246"/>
      <c r="AA14" s="238"/>
      <c r="DS14" s="112"/>
      <c r="DT14" s="112"/>
      <c r="DU14" s="112"/>
      <c r="DV14" s="113"/>
      <c r="DW14" s="113"/>
      <c r="DX14" s="113"/>
      <c r="DY14" s="113"/>
      <c r="DZ14" s="113"/>
      <c r="EA14" s="113"/>
      <c r="EB14" s="113"/>
      <c r="EC14" s="113"/>
      <c r="ED14" s="113"/>
    </row>
    <row r="15" spans="1:134" s="111" customFormat="1" ht="45">
      <c r="A15" s="150"/>
      <c r="B15" s="1491" t="s">
        <v>14</v>
      </c>
      <c r="C15" s="1492"/>
      <c r="D15" s="552" t="s">
        <v>61</v>
      </c>
      <c r="E15" s="151" t="s">
        <v>55</v>
      </c>
      <c r="F15" s="1658" t="s">
        <v>257</v>
      </c>
      <c r="G15" s="1659"/>
      <c r="H15" s="1660"/>
      <c r="I15" s="244"/>
      <c r="J15" s="235"/>
      <c r="K15" s="232" t="str">
        <f t="shared" ref="K15:K23" si="0">B15</f>
        <v>a. Social marketing</v>
      </c>
      <c r="L15" s="231"/>
      <c r="M15" s="231"/>
      <c r="N15" s="231"/>
      <c r="O15" s="232"/>
      <c r="P15" s="231"/>
      <c r="Q15" s="232" t="str">
        <f t="shared" ref="Q15:Q23" si="1">F15</f>
        <v>EXP Social Marketing (ESM), Ghana Social Marketing Foundation (GSMF), DKT International</v>
      </c>
      <c r="R15" s="231"/>
      <c r="S15" s="231"/>
      <c r="T15" s="112"/>
      <c r="U15" s="112"/>
      <c r="V15" s="112"/>
      <c r="W15" s="237"/>
      <c r="X15" s="237"/>
      <c r="Z15" s="246"/>
      <c r="AA15" s="238"/>
      <c r="DS15" s="112"/>
      <c r="DT15" s="112"/>
      <c r="DU15" s="112"/>
      <c r="DV15" s="112"/>
      <c r="DW15" s="112"/>
      <c r="DX15" s="112"/>
      <c r="DY15" s="112"/>
      <c r="DZ15" s="112"/>
      <c r="EA15" s="112"/>
      <c r="EB15" s="112"/>
      <c r="EC15" s="113"/>
      <c r="ED15" s="113"/>
    </row>
    <row r="16" spans="1:134" s="111" customFormat="1" ht="45">
      <c r="A16" s="152"/>
      <c r="B16" s="1473" t="s">
        <v>258</v>
      </c>
      <c r="C16" s="1474"/>
      <c r="D16" s="552" t="s">
        <v>61</v>
      </c>
      <c r="E16" s="153" t="s">
        <v>55</v>
      </c>
      <c r="F16" s="1658" t="s">
        <v>397</v>
      </c>
      <c r="G16" s="1659"/>
      <c r="H16" s="1660"/>
      <c r="I16" s="244"/>
      <c r="J16" s="235"/>
      <c r="K16" s="232" t="str">
        <f t="shared" si="0"/>
        <v>b. NGO (for example: service delivery, advocacy, Planned Parenthood affiliate, Marie Stopes affiliate, faith-based organizations, etc.)</v>
      </c>
      <c r="L16" s="231"/>
      <c r="M16" s="231"/>
      <c r="N16" s="231"/>
      <c r="O16" s="232"/>
      <c r="P16" s="231"/>
      <c r="Q16" s="232" t="str">
        <f t="shared" si="1"/>
        <v>Planned Parenthood Association of Ghana (PPAG), Marie Stopes International Ghana (MSIG), Christian Health Association of Ghana</v>
      </c>
      <c r="R16" s="231"/>
      <c r="S16" s="231"/>
      <c r="T16" s="112"/>
      <c r="U16" s="112"/>
      <c r="V16" s="112"/>
      <c r="W16" s="237"/>
      <c r="X16" s="237"/>
      <c r="Z16" s="246"/>
      <c r="AA16" s="238"/>
      <c r="DS16" s="112"/>
      <c r="DT16" s="112"/>
      <c r="DU16" s="112"/>
      <c r="DV16" s="112"/>
      <c r="DW16" s="112"/>
      <c r="DX16" s="112"/>
      <c r="DY16" s="112"/>
      <c r="DZ16" s="112"/>
      <c r="EA16" s="112"/>
      <c r="EB16" s="112"/>
      <c r="EC16" s="113"/>
      <c r="ED16" s="113"/>
    </row>
    <row r="17" spans="1:134" s="111" customFormat="1" ht="60">
      <c r="A17" s="152"/>
      <c r="B17" s="1473" t="s">
        <v>259</v>
      </c>
      <c r="C17" s="1474"/>
      <c r="D17" s="552" t="s">
        <v>61</v>
      </c>
      <c r="E17" s="153" t="s">
        <v>55</v>
      </c>
      <c r="F17" s="1658" t="s">
        <v>260</v>
      </c>
      <c r="G17" s="1659"/>
      <c r="H17" s="1660"/>
      <c r="I17" s="244"/>
      <c r="J17" s="235"/>
      <c r="K17" s="232" t="str">
        <f t="shared" si="0"/>
        <v>c. Commercial sector (for example: pharmacy associations, manufacturers, etc.)</v>
      </c>
      <c r="L17" s="231"/>
      <c r="M17" s="231"/>
      <c r="N17" s="231"/>
      <c r="O17" s="232"/>
      <c r="P17" s="231"/>
      <c r="Q17" s="232" t="str">
        <f t="shared" si="1"/>
        <v>Ghana Registered Midwives Association, Ghana Registered Nurses Association, Society of Private Medical and Dental Practitioners, Pharmaceutical Society of Ghana, Ghana Medical Association</v>
      </c>
      <c r="R17" s="231"/>
      <c r="S17" s="231"/>
      <c r="T17" s="112"/>
      <c r="U17" s="112"/>
      <c r="V17" s="112"/>
      <c r="W17" s="237"/>
      <c r="X17" s="237"/>
      <c r="Z17" s="246"/>
      <c r="AA17" s="238"/>
      <c r="DS17" s="112"/>
      <c r="DT17" s="112"/>
      <c r="DU17" s="112"/>
      <c r="DV17" s="112"/>
      <c r="DW17" s="112"/>
      <c r="DX17" s="112"/>
      <c r="DY17" s="112"/>
      <c r="DZ17" s="112"/>
      <c r="EA17" s="112"/>
      <c r="EB17" s="112"/>
      <c r="EC17" s="112"/>
      <c r="ED17" s="113"/>
    </row>
    <row r="18" spans="1:134" s="111" customFormat="1" ht="45">
      <c r="A18" s="152"/>
      <c r="B18" s="1473" t="s">
        <v>15</v>
      </c>
      <c r="C18" s="1474"/>
      <c r="D18" s="552" t="s">
        <v>61</v>
      </c>
      <c r="E18" s="153" t="s">
        <v>56</v>
      </c>
      <c r="F18" s="1658" t="s">
        <v>398</v>
      </c>
      <c r="G18" s="1659"/>
      <c r="H18" s="1660"/>
      <c r="I18" s="244"/>
      <c r="J18" s="235"/>
      <c r="K18" s="232" t="str">
        <f t="shared" si="0"/>
        <v>d. Donors</v>
      </c>
      <c r="L18" s="231"/>
      <c r="M18" s="231"/>
      <c r="N18" s="231"/>
      <c r="O18" s="232"/>
      <c r="P18" s="231"/>
      <c r="Q18" s="232" t="str">
        <f t="shared" si="1"/>
        <v>USAID, UNFPA, EU, DANIDA, DfID, WHO, WAHO</v>
      </c>
      <c r="R18" s="231"/>
      <c r="S18" s="231"/>
      <c r="T18" s="112"/>
      <c r="U18" s="112"/>
      <c r="V18" s="112"/>
      <c r="W18" s="237"/>
      <c r="X18" s="237"/>
      <c r="Z18" s="246"/>
      <c r="AA18" s="238"/>
      <c r="DS18" s="112"/>
      <c r="DT18" s="112"/>
      <c r="DU18" s="112"/>
      <c r="DV18" s="112"/>
      <c r="DW18" s="112"/>
      <c r="DX18" s="112"/>
      <c r="DY18" s="112"/>
      <c r="DZ18" s="112"/>
      <c r="EA18" s="112"/>
      <c r="EB18" s="112"/>
      <c r="EC18" s="112"/>
      <c r="ED18" s="113"/>
    </row>
    <row r="19" spans="1:134" s="111" customFormat="1" ht="45">
      <c r="A19" s="152"/>
      <c r="B19" s="1473" t="s">
        <v>16</v>
      </c>
      <c r="C19" s="1474"/>
      <c r="D19" s="552" t="s">
        <v>61</v>
      </c>
      <c r="E19" s="153" t="s">
        <v>57</v>
      </c>
      <c r="F19" s="1658" t="s">
        <v>261</v>
      </c>
      <c r="G19" s="1659"/>
      <c r="H19" s="1660"/>
      <c r="I19" s="244"/>
      <c r="J19" s="235"/>
      <c r="K19" s="232" t="str">
        <f t="shared" si="0"/>
        <v>e. UN agencies</v>
      </c>
      <c r="L19" s="231"/>
      <c r="M19" s="231"/>
      <c r="N19" s="231"/>
      <c r="O19" s="232"/>
      <c r="P19" s="231"/>
      <c r="Q19" s="232" t="str">
        <f t="shared" si="1"/>
        <v>UNAIDS, UNFPA, WHO</v>
      </c>
      <c r="R19" s="231"/>
      <c r="S19" s="231"/>
      <c r="T19" s="112"/>
      <c r="U19" s="112"/>
      <c r="V19" s="112"/>
      <c r="W19" s="237"/>
      <c r="X19" s="237"/>
      <c r="Z19" s="246"/>
      <c r="AA19" s="238"/>
      <c r="DS19" s="112"/>
      <c r="DT19" s="112"/>
      <c r="DU19" s="112"/>
      <c r="DV19" s="113"/>
      <c r="DW19" s="113"/>
      <c r="DX19" s="113"/>
      <c r="DY19" s="113"/>
      <c r="DZ19" s="113"/>
      <c r="EA19" s="113"/>
      <c r="EB19" s="113"/>
      <c r="EC19" s="113"/>
      <c r="ED19" s="113"/>
    </row>
    <row r="20" spans="1:134" s="111" customFormat="1" ht="120">
      <c r="A20" s="152"/>
      <c r="B20" s="1473" t="s">
        <v>262</v>
      </c>
      <c r="C20" s="1474"/>
      <c r="D20" s="552" t="s">
        <v>61</v>
      </c>
      <c r="E20" s="153" t="s">
        <v>58</v>
      </c>
      <c r="F20" s="1658" t="s">
        <v>687</v>
      </c>
      <c r="G20" s="1659"/>
      <c r="H20" s="1660"/>
      <c r="I20" s="244"/>
      <c r="J20" s="235"/>
      <c r="K20" s="232" t="str">
        <f t="shared" si="0"/>
        <v>f. Ministry of Health (for example: logistics, reproductive health, family planning, maternal and child health, HIV/AIDS, pharmacy units, etc.)</v>
      </c>
      <c r="L20" s="231"/>
      <c r="M20" s="231"/>
      <c r="N20" s="231"/>
      <c r="O20" s="232"/>
      <c r="P20" s="231"/>
      <c r="Q20" s="248" t="str">
        <f t="shared" si="1"/>
        <v>Procurement and Supplies, Policy, Planning, Monitoring and Evaluation (PPME) directorates, Office of the Chief Pharmacist, and the Food and Drug Authority. Within the Ghana Health Services (GHS) there are the Stores, Supplies and Drug Management (SSDM), Family Health Division (FHD), Public Health Directorate, National AIDS Control Program, and the Pharmacy Unit.</v>
      </c>
      <c r="R20" s="231"/>
      <c r="S20" s="231"/>
      <c r="T20" s="112"/>
      <c r="U20" s="112"/>
      <c r="V20" s="112"/>
      <c r="W20" s="237"/>
      <c r="X20" s="237"/>
      <c r="Z20" s="246"/>
      <c r="AA20" s="238"/>
      <c r="DS20" s="112"/>
      <c r="DT20" s="112"/>
      <c r="DU20" s="112"/>
      <c r="DV20" s="113"/>
      <c r="DW20" s="113"/>
      <c r="DX20" s="113"/>
      <c r="DY20" s="113"/>
      <c r="DZ20" s="113"/>
      <c r="EA20" s="113"/>
      <c r="ED20" s="113"/>
    </row>
    <row r="21" spans="1:134" s="111" customFormat="1">
      <c r="A21" s="152"/>
      <c r="B21" s="1491" t="s">
        <v>17</v>
      </c>
      <c r="C21" s="1491"/>
      <c r="D21" s="552" t="s">
        <v>61</v>
      </c>
      <c r="E21" s="153" t="s">
        <v>59</v>
      </c>
      <c r="F21" s="1658" t="s">
        <v>263</v>
      </c>
      <c r="G21" s="1659"/>
      <c r="H21" s="1660"/>
      <c r="I21" s="244"/>
      <c r="J21" s="235"/>
      <c r="K21" s="232" t="str">
        <f t="shared" si="0"/>
        <v>g. Central Medical Store or Central Warehouse</v>
      </c>
      <c r="L21" s="231"/>
      <c r="M21" s="231"/>
      <c r="N21" s="231"/>
      <c r="O21" s="232"/>
      <c r="P21" s="231"/>
      <c r="Q21" s="232" t="str">
        <f t="shared" si="1"/>
        <v>Central Medical Stores (CMS)</v>
      </c>
      <c r="R21" s="231"/>
      <c r="S21" s="231"/>
      <c r="T21" s="112"/>
      <c r="U21" s="112"/>
      <c r="V21" s="112"/>
      <c r="W21" s="237"/>
      <c r="X21" s="237"/>
      <c r="Z21" s="246"/>
      <c r="AA21" s="238"/>
    </row>
    <row r="22" spans="1:134" s="111" customFormat="1" ht="30">
      <c r="A22" s="152"/>
      <c r="B22" s="1491" t="s">
        <v>39</v>
      </c>
      <c r="C22" s="1491"/>
      <c r="D22" s="552" t="s">
        <v>61</v>
      </c>
      <c r="E22" s="153" t="s">
        <v>59</v>
      </c>
      <c r="F22" s="1658" t="s">
        <v>264</v>
      </c>
      <c r="G22" s="1659"/>
      <c r="H22" s="1660"/>
      <c r="I22" s="244"/>
      <c r="J22" s="235"/>
      <c r="K22" s="232" t="str">
        <f t="shared" si="0"/>
        <v xml:space="preserve">h. Ministry of Finance or Ministry of Planning </v>
      </c>
      <c r="L22" s="231"/>
      <c r="M22" s="231"/>
      <c r="N22" s="231"/>
      <c r="O22" s="232"/>
      <c r="P22" s="231"/>
      <c r="Q22" s="232" t="str">
        <f t="shared" si="1"/>
        <v>Ministry of Finance and Economic Planning (Health Desk Officer)</v>
      </c>
      <c r="R22" s="231"/>
      <c r="S22" s="231"/>
      <c r="T22" s="112"/>
      <c r="U22" s="112"/>
      <c r="V22" s="112"/>
      <c r="W22" s="237"/>
      <c r="X22" s="237"/>
      <c r="Z22" s="246"/>
      <c r="AA22" s="238"/>
    </row>
    <row r="23" spans="1:134" s="114" customFormat="1" ht="45">
      <c r="A23" s="152"/>
      <c r="B23" s="1491" t="s">
        <v>265</v>
      </c>
      <c r="C23" s="1491"/>
      <c r="D23" s="552" t="s">
        <v>61</v>
      </c>
      <c r="E23" s="153" t="s">
        <v>59</v>
      </c>
      <c r="F23" s="1658" t="s">
        <v>599</v>
      </c>
      <c r="G23" s="1659"/>
      <c r="H23" s="1660"/>
      <c r="I23" s="244"/>
      <c r="J23" s="235"/>
      <c r="K23" s="234" t="str">
        <f t="shared" si="0"/>
        <v>i. Other (for example: partners)</v>
      </c>
      <c r="L23" s="235"/>
      <c r="M23" s="235"/>
      <c r="N23" s="235"/>
      <c r="O23" s="234"/>
      <c r="P23" s="235"/>
      <c r="Q23" s="234" t="str">
        <f t="shared" si="1"/>
        <v>USAID | DELIVER PROJECT, Focus Regional Health Project (FRHP), Ghana Behavior Change Support Project (BCS), Population Council, EngenderHealth</v>
      </c>
      <c r="R23" s="235"/>
      <c r="S23" s="235"/>
      <c r="T23" s="235"/>
      <c r="U23" s="235"/>
      <c r="V23" s="235"/>
      <c r="W23" s="249"/>
      <c r="X23" s="249"/>
      <c r="AA23" s="238"/>
    </row>
    <row r="24" spans="1:134" s="111" customFormat="1">
      <c r="A24" s="1493" t="s">
        <v>266</v>
      </c>
      <c r="B24" s="1473"/>
      <c r="C24" s="1473"/>
      <c r="D24" s="1473"/>
      <c r="E24" s="1473"/>
      <c r="F24" s="1473"/>
      <c r="G24" s="1473"/>
      <c r="H24" s="163" t="s">
        <v>64</v>
      </c>
      <c r="I24" s="250" t="str">
        <f>A24</f>
        <v>A3. How many times did the committee meet during the last year? (0, 1-2, 3-5, or 6+)  (Please select from the dropdown.)</v>
      </c>
      <c r="J24" s="235"/>
      <c r="K24" s="232"/>
      <c r="L24" s="231"/>
      <c r="M24" s="231"/>
      <c r="N24" s="231"/>
      <c r="O24" s="232"/>
      <c r="P24" s="231"/>
      <c r="Q24" s="231"/>
      <c r="R24" s="231"/>
      <c r="S24" s="231"/>
      <c r="T24" s="112"/>
      <c r="U24" s="112"/>
      <c r="V24" s="112"/>
      <c r="W24" s="237"/>
      <c r="X24" s="237"/>
      <c r="Z24" s="246"/>
      <c r="AA24" s="238"/>
    </row>
    <row r="25" spans="1:134" s="111" customFormat="1">
      <c r="A25" s="1494" t="s">
        <v>267</v>
      </c>
      <c r="B25" s="1495"/>
      <c r="C25" s="1495"/>
      <c r="D25" s="1491"/>
      <c r="E25" s="1491"/>
      <c r="F25" s="1491"/>
      <c r="G25" s="1496"/>
      <c r="H25" s="163" t="s">
        <v>61</v>
      </c>
      <c r="I25" s="250" t="str">
        <f>A25</f>
        <v xml:space="preserve">A4. Does the committee have legal status?  (Please select from the dropdown.)                                  </v>
      </c>
      <c r="J25" s="235"/>
      <c r="K25" s="232"/>
      <c r="L25" s="231"/>
      <c r="M25" s="231"/>
      <c r="N25" s="231"/>
      <c r="O25" s="232"/>
      <c r="P25" s="231"/>
      <c r="Q25" s="231"/>
      <c r="R25" s="231"/>
      <c r="S25" s="231"/>
      <c r="T25" s="112"/>
      <c r="U25" s="112"/>
      <c r="V25" s="112"/>
      <c r="W25" s="237"/>
      <c r="X25" s="237"/>
      <c r="Z25" s="246"/>
      <c r="AA25" s="238"/>
    </row>
    <row r="26" spans="1:134" s="111" customFormat="1" ht="45.75" thickBot="1">
      <c r="A26" s="1497" t="s">
        <v>268</v>
      </c>
      <c r="B26" s="1498"/>
      <c r="C26" s="1499"/>
      <c r="D26" s="154" t="s">
        <v>61</v>
      </c>
      <c r="E26" s="155" t="s">
        <v>53</v>
      </c>
      <c r="F26" s="116" t="s">
        <v>688</v>
      </c>
      <c r="G26" s="157" t="s">
        <v>34</v>
      </c>
      <c r="H26" s="117" t="s">
        <v>689</v>
      </c>
      <c r="I26" s="250"/>
      <c r="J26" s="235"/>
      <c r="K26" s="232" t="str">
        <f>A26</f>
        <v>A5. Is there a Contraceptive Security "champion"? (someone who consistently brings up and advocates for contraceptive supplies)</v>
      </c>
      <c r="L26" s="231"/>
      <c r="M26" s="231"/>
      <c r="N26" s="231"/>
      <c r="O26" s="232"/>
      <c r="P26" s="231"/>
      <c r="Q26" s="231"/>
      <c r="R26" s="231"/>
      <c r="S26" s="231"/>
      <c r="T26" s="112"/>
      <c r="U26" s="112"/>
      <c r="V26" s="112"/>
      <c r="W26" s="237"/>
      <c r="X26" s="237"/>
      <c r="Z26" s="246"/>
      <c r="AA26" s="238"/>
    </row>
    <row r="27" spans="1:134" s="118" customFormat="1" ht="16.5" customHeight="1" thickBot="1">
      <c r="A27" s="1468" t="s">
        <v>6</v>
      </c>
      <c r="B27" s="1469"/>
      <c r="C27" s="1469"/>
      <c r="D27" s="1469"/>
      <c r="E27" s="1469"/>
      <c r="F27" s="1469"/>
      <c r="G27" s="1469"/>
      <c r="H27" s="148"/>
      <c r="I27" s="240"/>
      <c r="J27" s="251"/>
      <c r="K27" s="252"/>
      <c r="L27" s="106"/>
      <c r="M27" s="106"/>
      <c r="N27" s="106"/>
      <c r="O27" s="106"/>
      <c r="P27" s="106"/>
      <c r="Q27" s="106"/>
      <c r="R27" s="106"/>
      <c r="S27" s="106"/>
      <c r="T27" s="251"/>
      <c r="U27" s="251"/>
      <c r="V27" s="251"/>
      <c r="W27" s="253"/>
      <c r="X27" s="253"/>
      <c r="Z27" s="254"/>
      <c r="AA27" s="238"/>
    </row>
    <row r="28" spans="1:134" s="111" customFormat="1">
      <c r="A28" s="1504" t="s">
        <v>116</v>
      </c>
      <c r="B28" s="1491"/>
      <c r="C28" s="1496"/>
      <c r="D28" s="1505" t="s">
        <v>97</v>
      </c>
      <c r="E28" s="1506"/>
      <c r="F28" s="158" t="s">
        <v>85</v>
      </c>
      <c r="G28" s="159" t="s">
        <v>98</v>
      </c>
      <c r="H28" s="160" t="s">
        <v>96</v>
      </c>
      <c r="I28" s="255"/>
      <c r="J28" s="256"/>
      <c r="K28" s="232">
        <f>B28</f>
        <v>0</v>
      </c>
      <c r="L28" s="231"/>
      <c r="M28" s="231"/>
      <c r="N28" s="231"/>
      <c r="O28" s="231"/>
      <c r="P28" s="231"/>
      <c r="Q28" s="231"/>
      <c r="R28" s="231"/>
      <c r="S28" s="231"/>
      <c r="T28" s="112"/>
      <c r="U28" s="112"/>
      <c r="V28" s="112"/>
      <c r="W28" s="237"/>
      <c r="X28" s="237"/>
      <c r="Z28" s="246"/>
      <c r="AA28" s="238"/>
    </row>
    <row r="29" spans="1:134" s="111" customFormat="1" ht="75">
      <c r="A29" s="1493" t="s">
        <v>675</v>
      </c>
      <c r="B29" s="1473"/>
      <c r="C29" s="1473"/>
      <c r="D29" s="1473"/>
      <c r="E29" s="1473"/>
      <c r="F29" s="1474"/>
      <c r="G29" s="1507">
        <v>2079447.28</v>
      </c>
      <c r="H29" s="1508"/>
      <c r="I29" s="257"/>
      <c r="J29" s="234">
        <f>G29</f>
        <v>2079447.28</v>
      </c>
      <c r="K29" s="232"/>
      <c r="L29" s="231"/>
      <c r="M29" s="258">
        <f>E29</f>
        <v>0</v>
      </c>
      <c r="N29" s="231"/>
      <c r="O29" s="231"/>
      <c r="P29" s="231"/>
      <c r="Q29" s="231"/>
      <c r="R29" s="231"/>
      <c r="S29" s="231"/>
      <c r="T29" s="112"/>
      <c r="U29" s="112"/>
      <c r="V29" s="112"/>
      <c r="W29" s="237"/>
      <c r="X29" s="237"/>
      <c r="Y29" s="259"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246"/>
      <c r="AA29" s="238"/>
    </row>
    <row r="30" spans="1:134" s="111" customFormat="1" ht="73.5">
      <c r="A30" s="1493" t="s">
        <v>676</v>
      </c>
      <c r="B30" s="1473"/>
      <c r="C30" s="1473"/>
      <c r="D30" s="1473"/>
      <c r="E30" s="161" t="s">
        <v>538</v>
      </c>
      <c r="F30" s="162" t="s">
        <v>271</v>
      </c>
      <c r="G30" s="1509" t="s">
        <v>690</v>
      </c>
      <c r="H30" s="1510"/>
      <c r="I30" s="257"/>
      <c r="J30" s="234" t="str">
        <f>G30</f>
        <v>SSDM, FHD, NPC, NACP, HKN, PPAG, MSIG, DKT, P&amp;S, USAID|DELIVER PROJECT</v>
      </c>
      <c r="K30" s="232"/>
      <c r="L30" s="231"/>
      <c r="M30" s="258" t="str">
        <f>E30</f>
        <v>01/13-12/13</v>
      </c>
      <c r="N30" s="231"/>
      <c r="O30" s="231"/>
      <c r="P30" s="231"/>
      <c r="Q30" s="231"/>
      <c r="R30" s="231"/>
      <c r="S30" s="231"/>
      <c r="T30" s="112"/>
      <c r="U30" s="112"/>
      <c r="V30" s="112"/>
      <c r="W30" s="237"/>
      <c r="X30" s="237"/>
      <c r="Y30" s="259" t="str">
        <f>A30</f>
        <v>B3. One-year time period covered by the forecast/quantification amount noted in B2 (mm/yy-mm/yy)
(should ideally be FY '12-'13)</v>
      </c>
      <c r="Z30" s="246"/>
      <c r="AA30" s="238"/>
    </row>
    <row r="31" spans="1:134" s="111" customFormat="1" ht="30">
      <c r="A31" s="1493" t="s">
        <v>272</v>
      </c>
      <c r="B31" s="1473"/>
      <c r="C31" s="1473"/>
      <c r="D31" s="1473"/>
      <c r="E31" s="1473"/>
      <c r="F31" s="1473"/>
      <c r="G31" s="1474"/>
      <c r="H31" s="163" t="s">
        <v>62</v>
      </c>
      <c r="I31" s="250" t="str">
        <f>A31</f>
        <v>B4. Is there a government budget line item specifically for the procurement of contraceptives?  (Please select from the dropdown list.)</v>
      </c>
      <c r="J31" s="256"/>
      <c r="K31" s="232"/>
      <c r="L31" s="231"/>
      <c r="M31" s="231"/>
      <c r="N31" s="231"/>
      <c r="O31" s="231"/>
      <c r="P31" s="231"/>
      <c r="Q31" s="231"/>
      <c r="R31" s="231"/>
      <c r="S31" s="231"/>
      <c r="T31" s="112"/>
      <c r="U31" s="112"/>
      <c r="V31" s="112"/>
      <c r="W31" s="237"/>
      <c r="X31" s="237"/>
      <c r="Z31" s="246"/>
      <c r="AA31" s="238"/>
    </row>
    <row r="32" spans="1:134" s="111" customFormat="1" ht="90" customHeight="1">
      <c r="A32" s="1500" t="s">
        <v>677</v>
      </c>
      <c r="B32" s="1501"/>
      <c r="C32" s="1501"/>
      <c r="D32" s="1501"/>
      <c r="E32" s="1501"/>
      <c r="F32" s="1501"/>
      <c r="G32" s="1502"/>
      <c r="H32" s="163" t="s">
        <v>61</v>
      </c>
      <c r="I32" s="25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56"/>
      <c r="K32" s="232"/>
      <c r="L32" s="231"/>
      <c r="M32" s="231"/>
      <c r="N32" s="231"/>
      <c r="O32" s="231"/>
      <c r="P32" s="231"/>
      <c r="Q32" s="231"/>
      <c r="R32" s="231"/>
      <c r="S32" s="231"/>
      <c r="T32" s="112"/>
      <c r="U32" s="112"/>
      <c r="V32" s="112"/>
      <c r="W32" s="237"/>
      <c r="X32" s="237"/>
      <c r="Z32" s="246"/>
      <c r="AA32" s="238"/>
    </row>
    <row r="33" spans="1:27" s="111" customFormat="1" ht="15.75" customHeight="1">
      <c r="A33" s="1493" t="s">
        <v>273</v>
      </c>
      <c r="B33" s="1473"/>
      <c r="C33" s="1473"/>
      <c r="D33" s="1473"/>
      <c r="E33" s="1473"/>
      <c r="F33" s="1473"/>
      <c r="G33" s="1473"/>
      <c r="H33" s="1511"/>
      <c r="I33" s="250"/>
      <c r="J33" s="235"/>
      <c r="K33" s="232"/>
      <c r="L33" s="231"/>
      <c r="M33" s="231"/>
      <c r="N33" s="231"/>
      <c r="O33" s="231"/>
      <c r="P33" s="231"/>
      <c r="Q33" s="231"/>
      <c r="R33" s="231"/>
      <c r="S33" s="231"/>
      <c r="T33" s="112"/>
      <c r="U33" s="112"/>
      <c r="V33" s="112"/>
      <c r="W33" s="237"/>
      <c r="X33" s="259" t="str">
        <f>A33</f>
        <v>B6. Please complete the table below regarding government allocations for contraceptive procurement.</v>
      </c>
      <c r="Z33" s="246"/>
      <c r="AA33" s="238"/>
    </row>
    <row r="34" spans="1:27" s="111" customFormat="1" ht="147">
      <c r="A34" s="164"/>
      <c r="B34" s="1501" t="s">
        <v>207</v>
      </c>
      <c r="C34" s="1501"/>
      <c r="D34" s="1502"/>
      <c r="E34" s="165" t="s">
        <v>274</v>
      </c>
      <c r="F34" s="165" t="s">
        <v>275</v>
      </c>
      <c r="G34" s="166" t="s">
        <v>276</v>
      </c>
      <c r="H34" s="167" t="s">
        <v>54</v>
      </c>
      <c r="I34" s="260"/>
      <c r="J34" s="256"/>
      <c r="K34" s="232" t="str">
        <f>B34</f>
        <v>Source of government funds allocated for contraceptive procurement
(funds originally designated for contraceptives, whether or not they ended up being spent on them)</v>
      </c>
      <c r="L34" s="231"/>
      <c r="M34" s="231"/>
      <c r="N34" s="231"/>
      <c r="O34" s="231"/>
      <c r="P34" s="231"/>
      <c r="Q34" s="231"/>
      <c r="R34" s="231"/>
      <c r="S34" s="231"/>
      <c r="T34" s="112"/>
      <c r="U34" s="112"/>
      <c r="V34" s="112"/>
      <c r="W34" s="237"/>
      <c r="X34" s="237"/>
      <c r="Z34" s="246"/>
      <c r="AA34" s="238"/>
    </row>
    <row r="35" spans="1:27" s="111" customFormat="1" ht="30">
      <c r="A35" s="152"/>
      <c r="B35" s="1501" t="s">
        <v>208</v>
      </c>
      <c r="C35" s="1501"/>
      <c r="D35" s="1502"/>
      <c r="E35" s="168"/>
      <c r="F35" s="169"/>
      <c r="G35" s="170"/>
      <c r="H35" s="171"/>
      <c r="I35" s="255"/>
      <c r="J35" s="256"/>
      <c r="K35" s="232" t="str">
        <f>B35</f>
        <v>a. Internally generated funds allocated for contraceptive procurement</v>
      </c>
      <c r="L35" s="231"/>
      <c r="M35" s="231"/>
      <c r="N35" s="231"/>
      <c r="O35" s="231"/>
      <c r="P35" s="231"/>
      <c r="Q35" s="231"/>
      <c r="R35" s="231"/>
      <c r="S35" s="231"/>
      <c r="T35" s="112"/>
      <c r="U35" s="112"/>
      <c r="V35" s="112"/>
      <c r="W35" s="237"/>
      <c r="X35" s="237"/>
      <c r="Z35" s="246"/>
      <c r="AA35" s="238"/>
    </row>
    <row r="36" spans="1:27" s="111" customFormat="1" ht="75">
      <c r="A36" s="152"/>
      <c r="B36" s="1501" t="s">
        <v>209</v>
      </c>
      <c r="C36" s="1501"/>
      <c r="D36" s="1502"/>
      <c r="E36" s="168">
        <v>3000000</v>
      </c>
      <c r="F36" s="169" t="s">
        <v>538</v>
      </c>
      <c r="G36" s="170" t="s">
        <v>691</v>
      </c>
      <c r="H36" s="171"/>
      <c r="I36" s="255"/>
      <c r="J36" s="256"/>
      <c r="K36" s="232" t="str">
        <f>B36</f>
        <v>b. Total of all other government funds allocated for contraceptive procurement. (For example, these other government funds could include basket funds, World Bank credits or loans, and other funds donors give to the government [e.g., direct budget support])</v>
      </c>
      <c r="L36" s="231"/>
      <c r="M36" s="231"/>
      <c r="N36" s="231"/>
      <c r="O36" s="231"/>
      <c r="P36" s="231"/>
      <c r="Q36" s="231"/>
      <c r="R36" s="231"/>
      <c r="S36" s="231"/>
      <c r="T36" s="112"/>
      <c r="U36" s="112"/>
      <c r="V36" s="112"/>
      <c r="W36" s="237"/>
      <c r="X36" s="237"/>
      <c r="Z36" s="246"/>
      <c r="AA36" s="238"/>
    </row>
    <row r="37" spans="1:27" s="111" customFormat="1" ht="45" customHeight="1">
      <c r="A37" s="172"/>
      <c r="B37" s="1498" t="s">
        <v>278</v>
      </c>
      <c r="C37" s="1498"/>
      <c r="D37" s="1499"/>
      <c r="E37" s="562">
        <f>E35+E36</f>
        <v>3000000</v>
      </c>
      <c r="F37" s="174"/>
      <c r="G37" s="174"/>
      <c r="H37" s="175"/>
      <c r="I37" s="255"/>
      <c r="J37" s="256"/>
      <c r="K37" s="232" t="str">
        <f>B37</f>
        <v>c. TOTAL government funds allocated for contraceptive procurement
This will auto-calculate.  (It will sum a &amp; b above.)</v>
      </c>
      <c r="L37" s="231"/>
      <c r="M37" s="231"/>
      <c r="N37" s="231"/>
      <c r="O37" s="233"/>
      <c r="P37" s="231"/>
      <c r="Q37" s="231"/>
      <c r="R37" s="231"/>
      <c r="S37" s="231"/>
      <c r="T37" s="112"/>
      <c r="U37" s="112"/>
      <c r="V37" s="112"/>
      <c r="W37" s="237"/>
      <c r="X37" s="237"/>
      <c r="Z37" s="246"/>
      <c r="AA37" s="238"/>
    </row>
    <row r="38" spans="1:27" s="111" customFormat="1" ht="82.5" customHeight="1">
      <c r="A38" s="1493" t="s">
        <v>279</v>
      </c>
      <c r="B38" s="1473"/>
      <c r="C38" s="1473"/>
      <c r="D38" s="1473"/>
      <c r="E38" s="1473"/>
      <c r="F38" s="1473"/>
      <c r="G38" s="1474"/>
      <c r="H38" s="163" t="s">
        <v>61</v>
      </c>
      <c r="I38" s="25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56"/>
      <c r="K38" s="232"/>
      <c r="L38" s="231"/>
      <c r="M38" s="231"/>
      <c r="N38" s="231"/>
      <c r="O38" s="231"/>
      <c r="P38" s="231"/>
      <c r="Q38" s="231"/>
      <c r="R38" s="231"/>
      <c r="S38" s="231"/>
      <c r="T38" s="112"/>
      <c r="U38" s="112"/>
      <c r="V38" s="112"/>
      <c r="W38" s="237"/>
      <c r="X38" s="237"/>
      <c r="Z38" s="246"/>
      <c r="AA38" s="238"/>
    </row>
    <row r="39" spans="1:27" s="111" customFormat="1" ht="74.25" customHeight="1" thickBot="1">
      <c r="A39" s="1493" t="s">
        <v>678</v>
      </c>
      <c r="B39" s="1473"/>
      <c r="C39" s="1473"/>
      <c r="D39" s="1473"/>
      <c r="E39" s="1473"/>
      <c r="F39" s="1473"/>
      <c r="G39" s="1473"/>
      <c r="H39" s="1511"/>
      <c r="I39" s="250"/>
      <c r="J39" s="256"/>
      <c r="K39" s="232"/>
      <c r="L39" s="231"/>
      <c r="M39" s="231"/>
      <c r="N39" s="231"/>
      <c r="O39" s="231"/>
      <c r="P39" s="231"/>
      <c r="Q39" s="231"/>
      <c r="R39" s="231"/>
      <c r="S39" s="231"/>
      <c r="T39" s="112"/>
      <c r="U39" s="112"/>
      <c r="V39" s="112"/>
      <c r="W39" s="237"/>
      <c r="X39" s="259"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Z39" s="246"/>
      <c r="AA39" s="238"/>
    </row>
    <row r="40" spans="1:27" s="111" customFormat="1" ht="129.75">
      <c r="A40" s="164"/>
      <c r="B40" s="1763" t="s">
        <v>693</v>
      </c>
      <c r="C40" s="1764"/>
      <c r="D40" s="176" t="s">
        <v>282</v>
      </c>
      <c r="E40" s="165" t="s">
        <v>283</v>
      </c>
      <c r="F40" s="165" t="s">
        <v>284</v>
      </c>
      <c r="G40" s="166" t="s">
        <v>285</v>
      </c>
      <c r="H40" s="167" t="s">
        <v>54</v>
      </c>
      <c r="I40" s="261"/>
      <c r="J40" s="262"/>
      <c r="K40" s="232">
        <f>A40</f>
        <v>0</v>
      </c>
      <c r="L40" s="231"/>
      <c r="M40" s="231"/>
      <c r="N40" s="231"/>
      <c r="O40" s="231"/>
      <c r="P40" s="231"/>
      <c r="Q40" s="231"/>
      <c r="R40" s="231"/>
      <c r="S40" s="231"/>
      <c r="T40" s="112"/>
      <c r="U40" s="112"/>
      <c r="V40" s="112"/>
      <c r="W40" s="237"/>
      <c r="X40" s="237"/>
      <c r="Z40" s="246"/>
      <c r="AA40" s="238"/>
    </row>
    <row r="41" spans="1:27" s="111" customFormat="1" ht="30">
      <c r="A41" s="164"/>
      <c r="B41" s="1473" t="s">
        <v>286</v>
      </c>
      <c r="C41" s="1474"/>
      <c r="D41" s="561" t="s">
        <v>62</v>
      </c>
      <c r="E41" s="168"/>
      <c r="F41" s="177"/>
      <c r="G41" s="178"/>
      <c r="H41" s="171"/>
      <c r="I41" s="255"/>
      <c r="J41" s="256"/>
      <c r="K41" s="232" t="str">
        <f>B41</f>
        <v>a. Internally generated funds spent on contraceptive procurement</v>
      </c>
      <c r="L41" s="231"/>
      <c r="M41" s="231"/>
      <c r="N41" s="231"/>
      <c r="O41" s="231"/>
      <c r="P41" s="231"/>
      <c r="Q41" s="231"/>
      <c r="R41" s="231"/>
      <c r="S41" s="231"/>
      <c r="T41" s="112"/>
      <c r="U41" s="112"/>
      <c r="V41" s="112"/>
      <c r="W41" s="237"/>
      <c r="X41" s="237"/>
      <c r="Z41" s="246"/>
      <c r="AA41" s="238"/>
    </row>
    <row r="42" spans="1:27" s="111" customFormat="1" ht="30">
      <c r="A42" s="164"/>
      <c r="B42" s="179"/>
      <c r="C42" s="180" t="s">
        <v>287</v>
      </c>
      <c r="D42" s="1475"/>
      <c r="E42" s="1476"/>
      <c r="F42" s="1476"/>
      <c r="G42" s="1476"/>
      <c r="H42" s="1477"/>
      <c r="I42" s="263"/>
      <c r="J42" s="256"/>
      <c r="K42" s="232" t="str">
        <f>C42</f>
        <v>i. Specify source(s) of internally generated funds spent (for example, from taxes)</v>
      </c>
      <c r="L42" s="231"/>
      <c r="M42" s="231"/>
      <c r="N42" s="231"/>
      <c r="O42" s="233">
        <f>D42</f>
        <v>0</v>
      </c>
      <c r="P42" s="231"/>
      <c r="Q42" s="231"/>
      <c r="R42" s="231"/>
      <c r="S42" s="231"/>
      <c r="T42" s="112"/>
      <c r="U42" s="112"/>
      <c r="V42" s="112"/>
      <c r="W42" s="237"/>
      <c r="X42" s="237"/>
      <c r="Z42" s="246"/>
      <c r="AA42" s="238"/>
    </row>
    <row r="43" spans="1:27" s="111" customFormat="1" ht="78.75" customHeight="1">
      <c r="A43" s="164"/>
      <c r="B43" s="1473" t="s">
        <v>288</v>
      </c>
      <c r="C43" s="1474"/>
      <c r="D43" s="561" t="s">
        <v>61</v>
      </c>
      <c r="E43" s="168">
        <v>1155195</v>
      </c>
      <c r="F43" s="177"/>
      <c r="G43" s="178"/>
      <c r="H43" s="171"/>
      <c r="I43" s="255"/>
      <c r="J43" s="256"/>
      <c r="K43" s="232" t="str">
        <f>B43</f>
        <v>b. Total of all other government funds spent on contraceptive procurement. (For example, these other government funds could include basket funds, World Bank credits or loans, and other funds donors gave to the government [e.g., direct budget support])</v>
      </c>
      <c r="L43" s="231"/>
      <c r="M43" s="231"/>
      <c r="N43" s="231"/>
      <c r="O43" s="231"/>
      <c r="P43" s="231"/>
      <c r="Q43" s="231"/>
      <c r="R43" s="231"/>
      <c r="S43" s="231"/>
      <c r="T43" s="112"/>
      <c r="U43" s="112"/>
      <c r="V43" s="112"/>
      <c r="W43" s="237"/>
      <c r="X43" s="237"/>
      <c r="Z43" s="246"/>
      <c r="AA43" s="238"/>
    </row>
    <row r="44" spans="1:27" s="111" customFormat="1" ht="30">
      <c r="A44" s="164"/>
      <c r="B44" s="179"/>
      <c r="C44" s="180" t="s">
        <v>289</v>
      </c>
      <c r="D44" s="1475" t="s">
        <v>694</v>
      </c>
      <c r="E44" s="1476"/>
      <c r="F44" s="1476"/>
      <c r="G44" s="1476"/>
      <c r="H44" s="1477"/>
      <c r="I44" s="263"/>
      <c r="J44" s="256"/>
      <c r="K44" s="232" t="str">
        <f>C44</f>
        <v>i. Specify source(s) of other government funds spent (for example: basket funding or specific donor)</v>
      </c>
      <c r="L44" s="231"/>
      <c r="M44" s="231"/>
      <c r="N44" s="231"/>
      <c r="O44" s="233" t="str">
        <f>D44</f>
        <v>Health Sector Budget Support</v>
      </c>
      <c r="P44" s="231"/>
      <c r="Q44" s="231"/>
      <c r="R44" s="231"/>
      <c r="S44" s="231"/>
      <c r="T44" s="112"/>
      <c r="U44" s="112"/>
      <c r="V44" s="112"/>
      <c r="W44" s="237"/>
      <c r="X44" s="237"/>
      <c r="Z44" s="246"/>
      <c r="AA44" s="238"/>
    </row>
    <row r="45" spans="1:27" s="111" customFormat="1" ht="45">
      <c r="A45" s="164"/>
      <c r="B45" s="1473" t="s">
        <v>290</v>
      </c>
      <c r="C45" s="1474"/>
      <c r="D45" s="181"/>
      <c r="E45" s="565">
        <f>E41+E43</f>
        <v>1155195</v>
      </c>
      <c r="F45" s="183"/>
      <c r="G45" s="183"/>
      <c r="H45" s="171"/>
      <c r="I45" s="255"/>
      <c r="J45" s="256"/>
      <c r="K45" s="232" t="str">
        <f>B45</f>
        <v>c. TOTAL government funds spent on contraceptive procurement
This will auto-calculate.  (It will sum a &amp; b above.)</v>
      </c>
      <c r="L45" s="231"/>
      <c r="M45" s="231"/>
      <c r="N45" s="231"/>
      <c r="O45" s="233"/>
      <c r="P45" s="231"/>
      <c r="Q45" s="231"/>
      <c r="R45" s="231"/>
      <c r="S45" s="231"/>
      <c r="T45" s="112"/>
      <c r="U45" s="112"/>
      <c r="V45" s="112"/>
      <c r="W45" s="237"/>
      <c r="X45" s="237"/>
      <c r="Z45" s="246"/>
      <c r="AA45" s="238"/>
    </row>
    <row r="46" spans="1:27" s="102" customFormat="1">
      <c r="A46" s="184"/>
      <c r="B46" s="185"/>
      <c r="C46" s="185"/>
      <c r="D46" s="186"/>
      <c r="E46" s="187"/>
      <c r="F46" s="187"/>
      <c r="G46" s="188"/>
      <c r="H46" s="189"/>
      <c r="I46" s="264"/>
      <c r="J46" s="256"/>
      <c r="K46" s="232">
        <f>A46</f>
        <v>0</v>
      </c>
      <c r="L46" s="231"/>
      <c r="M46" s="231"/>
      <c r="N46" s="231"/>
      <c r="O46" s="233"/>
      <c r="P46" s="231"/>
      <c r="Q46" s="231"/>
      <c r="R46" s="231"/>
      <c r="S46" s="231"/>
      <c r="T46" s="112"/>
      <c r="U46" s="112"/>
      <c r="V46" s="112"/>
      <c r="W46" s="237"/>
      <c r="X46" s="237"/>
      <c r="Z46" s="105"/>
      <c r="AA46" s="238"/>
    </row>
    <row r="47" spans="1:27" s="111" customFormat="1" ht="30" customHeight="1">
      <c r="A47" s="1493" t="s">
        <v>291</v>
      </c>
      <c r="B47" s="1473"/>
      <c r="C47" s="1473"/>
      <c r="D47" s="1473"/>
      <c r="E47" s="1473"/>
      <c r="F47" s="1473"/>
      <c r="G47" s="1473"/>
      <c r="H47" s="1511"/>
      <c r="I47" s="250"/>
      <c r="J47" s="256"/>
      <c r="K47" s="232"/>
      <c r="L47" s="231"/>
      <c r="M47" s="231"/>
      <c r="N47" s="231"/>
      <c r="O47" s="231"/>
      <c r="P47" s="231"/>
      <c r="Q47" s="231"/>
      <c r="R47" s="231"/>
      <c r="S47" s="231"/>
      <c r="T47" s="112"/>
      <c r="U47" s="112"/>
      <c r="V47" s="112"/>
      <c r="W47" s="237"/>
      <c r="X47" s="259" t="str">
        <f>A47</f>
        <v xml:space="preserve">B9. Please complete the table below to indicate in-kind donations and Global Fund expenditures on contraceptive procurement in the most recent complete fiscal year (FY '11-'12).
</v>
      </c>
      <c r="Z47" s="246"/>
      <c r="AA47" s="238"/>
    </row>
    <row r="48" spans="1:27" s="111" customFormat="1" ht="129.75">
      <c r="A48" s="164" t="s">
        <v>69</v>
      </c>
      <c r="B48" s="1512" t="s">
        <v>292</v>
      </c>
      <c r="C48" s="1474"/>
      <c r="D48" s="176" t="s">
        <v>293</v>
      </c>
      <c r="E48" s="165" t="s">
        <v>294</v>
      </c>
      <c r="F48" s="165" t="s">
        <v>295</v>
      </c>
      <c r="G48" s="166" t="s">
        <v>296</v>
      </c>
      <c r="H48" s="167" t="s">
        <v>54</v>
      </c>
      <c r="I48" s="260"/>
      <c r="J48" s="256"/>
      <c r="K48" s="232" t="str">
        <f>A48</f>
        <v xml:space="preserve">
</v>
      </c>
      <c r="L48" s="231"/>
      <c r="M48" s="231"/>
      <c r="N48" s="231"/>
      <c r="O48" s="233"/>
      <c r="P48" s="231"/>
      <c r="Q48" s="231"/>
      <c r="R48" s="231"/>
      <c r="S48" s="231"/>
      <c r="T48" s="112"/>
      <c r="U48" s="112"/>
      <c r="V48" s="112"/>
      <c r="W48" s="237"/>
      <c r="X48" s="237"/>
      <c r="Z48" s="246"/>
      <c r="AA48" s="238"/>
    </row>
    <row r="49" spans="1:27" s="111" customFormat="1" ht="60">
      <c r="A49" s="164"/>
      <c r="B49" s="1473" t="s">
        <v>99</v>
      </c>
      <c r="C49" s="1474"/>
      <c r="D49" s="561" t="s">
        <v>61</v>
      </c>
      <c r="E49" s="168">
        <v>3300558</v>
      </c>
      <c r="F49" s="177" t="s">
        <v>538</v>
      </c>
      <c r="G49" s="190" t="s">
        <v>695</v>
      </c>
      <c r="H49" s="191" t="s">
        <v>696</v>
      </c>
      <c r="I49" s="257"/>
      <c r="J49" s="256"/>
      <c r="K49" s="232" t="str">
        <f>B49</f>
        <v>a. In-kind donations of contraceptives</v>
      </c>
      <c r="L49" s="231"/>
      <c r="M49" s="231"/>
      <c r="N49" s="231"/>
      <c r="O49" s="233"/>
      <c r="P49" s="231"/>
      <c r="Q49" s="231"/>
      <c r="R49" s="231"/>
      <c r="S49" s="231"/>
      <c r="T49" s="112"/>
      <c r="U49" s="112"/>
      <c r="V49" s="112"/>
      <c r="W49" s="237"/>
      <c r="X49" s="237"/>
      <c r="Z49" s="246"/>
      <c r="AA49" s="238"/>
    </row>
    <row r="50" spans="1:27" s="111" customFormat="1">
      <c r="A50" s="164"/>
      <c r="B50" s="179"/>
      <c r="C50" s="180" t="s">
        <v>100</v>
      </c>
      <c r="D50" s="1701" t="s">
        <v>697</v>
      </c>
      <c r="E50" s="1702"/>
      <c r="F50" s="1702"/>
      <c r="G50" s="1702"/>
      <c r="H50" s="1703"/>
      <c r="I50" s="127"/>
      <c r="J50" s="256"/>
      <c r="K50" s="232" t="str">
        <f>C50</f>
        <v xml:space="preserve">i. Specify source(s) of in-kind donations </v>
      </c>
      <c r="L50" s="231"/>
      <c r="M50" s="231"/>
      <c r="N50" s="231"/>
      <c r="O50" s="233" t="str">
        <f>D50</f>
        <v>DFID (1,343,480); UNFPA(520,116); USAID(1,436,962)</v>
      </c>
      <c r="P50" s="231"/>
      <c r="Q50" s="231"/>
      <c r="R50" s="231"/>
      <c r="S50" s="231"/>
      <c r="T50" s="112"/>
      <c r="U50" s="112"/>
      <c r="V50" s="112"/>
      <c r="W50" s="237"/>
      <c r="X50" s="237"/>
      <c r="Z50" s="246"/>
      <c r="AA50" s="238"/>
    </row>
    <row r="51" spans="1:27" s="111" customFormat="1">
      <c r="A51" s="164"/>
      <c r="B51" s="1473" t="s">
        <v>297</v>
      </c>
      <c r="C51" s="1474"/>
      <c r="D51" s="561" t="s">
        <v>62</v>
      </c>
      <c r="E51" s="168"/>
      <c r="F51" s="177"/>
      <c r="G51" s="190"/>
      <c r="H51" s="191"/>
      <c r="I51" s="257"/>
      <c r="J51" s="256"/>
      <c r="K51" s="232" t="str">
        <f>B51</f>
        <v>b. Global Fund grants used to procure condoms</v>
      </c>
      <c r="L51" s="231"/>
      <c r="M51" s="231"/>
      <c r="N51" s="231"/>
      <c r="O51" s="233"/>
      <c r="P51" s="231"/>
      <c r="Q51" s="231"/>
      <c r="R51" s="231"/>
      <c r="S51" s="231"/>
      <c r="T51" s="112"/>
      <c r="U51" s="112"/>
      <c r="V51" s="112"/>
      <c r="W51" s="237"/>
      <c r="X51" s="237"/>
      <c r="Z51" s="246"/>
      <c r="AA51" s="238"/>
    </row>
    <row r="52" spans="1:27" s="111" customFormat="1" ht="30">
      <c r="A52" s="164"/>
      <c r="B52" s="1473" t="s">
        <v>298</v>
      </c>
      <c r="C52" s="1474"/>
      <c r="D52" s="561" t="s">
        <v>62</v>
      </c>
      <c r="E52" s="168"/>
      <c r="F52" s="177"/>
      <c r="G52" s="190"/>
      <c r="H52" s="191"/>
      <c r="I52" s="257"/>
      <c r="J52" s="256"/>
      <c r="K52" s="232" t="str">
        <f>B52</f>
        <v>c. Global Fund grants used to procure contraceptives besides condoms</v>
      </c>
      <c r="L52" s="231"/>
      <c r="M52" s="231"/>
      <c r="N52" s="231"/>
      <c r="O52" s="233"/>
      <c r="P52" s="231"/>
      <c r="Q52" s="231"/>
      <c r="R52" s="231"/>
      <c r="S52" s="231"/>
      <c r="T52" s="112"/>
      <c r="U52" s="112"/>
      <c r="V52" s="112"/>
      <c r="W52" s="237"/>
      <c r="X52" s="237"/>
      <c r="Z52" s="246"/>
      <c r="AA52" s="238"/>
    </row>
    <row r="53" spans="1:27" s="111" customFormat="1" ht="45">
      <c r="A53" s="164"/>
      <c r="B53" s="1473" t="s">
        <v>299</v>
      </c>
      <c r="C53" s="1474"/>
      <c r="D53" s="181"/>
      <c r="E53" s="182">
        <f>E49+E51+E52</f>
        <v>3300558</v>
      </c>
      <c r="F53" s="183"/>
      <c r="G53" s="183"/>
      <c r="H53" s="192"/>
      <c r="I53" s="255"/>
      <c r="J53" s="256"/>
      <c r="K53" s="232" t="str">
        <f>B53</f>
        <v>d. TOTAL value of in-kind donations and Global Fund grants spent on contraceptive procurement
This will auto-calculate.  (It will sum a-c above.)</v>
      </c>
      <c r="L53" s="231"/>
      <c r="M53" s="231"/>
      <c r="N53" s="231"/>
      <c r="O53" s="233"/>
      <c r="P53" s="231"/>
      <c r="Q53" s="231"/>
      <c r="R53" s="231"/>
      <c r="S53" s="231"/>
      <c r="T53" s="112"/>
      <c r="U53" s="112"/>
      <c r="V53" s="112"/>
      <c r="W53" s="237"/>
      <c r="X53" s="237"/>
      <c r="Z53" s="246"/>
      <c r="AA53" s="238"/>
    </row>
    <row r="54" spans="1:27" s="102" customFormat="1">
      <c r="A54" s="184"/>
      <c r="B54" s="185"/>
      <c r="C54" s="185"/>
      <c r="D54" s="186"/>
      <c r="E54" s="187"/>
      <c r="F54" s="187"/>
      <c r="G54" s="188"/>
      <c r="H54" s="189"/>
      <c r="I54" s="264"/>
      <c r="J54" s="256"/>
      <c r="K54" s="232">
        <f>A54</f>
        <v>0</v>
      </c>
      <c r="L54" s="231"/>
      <c r="M54" s="231"/>
      <c r="N54" s="231"/>
      <c r="O54" s="233"/>
      <c r="P54" s="231"/>
      <c r="Q54" s="231"/>
      <c r="R54" s="231"/>
      <c r="S54" s="231"/>
      <c r="T54" s="112"/>
      <c r="U54" s="112"/>
      <c r="V54" s="112"/>
      <c r="W54" s="237"/>
      <c r="X54" s="237"/>
      <c r="Z54" s="105"/>
      <c r="AA54" s="238"/>
    </row>
    <row r="55" spans="1:27" s="111" customFormat="1" ht="75" customHeight="1">
      <c r="A55" s="1493" t="s">
        <v>215</v>
      </c>
      <c r="B55" s="1473"/>
      <c r="C55" s="1473"/>
      <c r="D55" s="1473"/>
      <c r="E55" s="1473"/>
      <c r="F55" s="1473"/>
      <c r="G55" s="1473"/>
      <c r="H55" s="1511"/>
      <c r="I55" s="250"/>
      <c r="J55" s="256"/>
      <c r="K55" s="232"/>
      <c r="L55" s="231"/>
      <c r="M55" s="231"/>
      <c r="N55" s="231"/>
      <c r="O55" s="231"/>
      <c r="P55" s="231"/>
      <c r="Q55" s="231"/>
      <c r="R55" s="231"/>
      <c r="S55" s="231"/>
      <c r="T55" s="112"/>
      <c r="U55" s="112"/>
      <c r="V55" s="112"/>
      <c r="W55" s="237"/>
      <c r="X55" s="259"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Z55" s="246"/>
      <c r="AA55" s="238"/>
    </row>
    <row r="56" spans="1:27" s="111" customFormat="1" ht="150">
      <c r="A56" s="1519" t="s">
        <v>300</v>
      </c>
      <c r="B56" s="1528"/>
      <c r="C56" s="1528"/>
      <c r="D56" s="1528"/>
      <c r="E56" s="1529"/>
      <c r="F56" s="566">
        <f>E45/(E45+E53)</f>
        <v>0.25925920938615765</v>
      </c>
      <c r="G56" s="1517" t="s">
        <v>101</v>
      </c>
      <c r="H56" s="1518"/>
      <c r="I56" s="257"/>
      <c r="J56" s="265" t="str">
        <f>G56</f>
        <v xml:space="preserve">Comments:
</v>
      </c>
      <c r="K56" s="232"/>
      <c r="L56" s="231"/>
      <c r="M56" s="231"/>
      <c r="N56" s="231"/>
      <c r="O56" s="233"/>
      <c r="P56" s="231"/>
      <c r="Q56" s="231"/>
      <c r="R56" s="247"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231"/>
      <c r="T56" s="112"/>
      <c r="U56" s="112"/>
      <c r="V56" s="112"/>
      <c r="W56" s="237"/>
      <c r="X56" s="237"/>
      <c r="Z56" s="246"/>
      <c r="AA56" s="238"/>
    </row>
    <row r="57" spans="1:27" s="111" customFormat="1" ht="140.25" customHeight="1">
      <c r="A57" s="1514" t="s">
        <v>210</v>
      </c>
      <c r="B57" s="1515"/>
      <c r="C57" s="1515"/>
      <c r="D57" s="1515"/>
      <c r="E57" s="1516"/>
      <c r="F57" s="566">
        <f>E41/E45</f>
        <v>0</v>
      </c>
      <c r="G57" s="1517" t="s">
        <v>101</v>
      </c>
      <c r="H57" s="1518"/>
      <c r="I57" s="257"/>
      <c r="J57" s="265" t="str">
        <f>G57</f>
        <v xml:space="preserve">Comments:
</v>
      </c>
      <c r="K57" s="232"/>
      <c r="L57" s="231"/>
      <c r="M57" s="231"/>
      <c r="N57" s="231"/>
      <c r="O57" s="233"/>
      <c r="P57" s="231"/>
      <c r="Q57" s="231"/>
      <c r="R57" s="247"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231"/>
      <c r="T57" s="112"/>
      <c r="U57" s="112"/>
      <c r="V57" s="112"/>
      <c r="W57" s="237"/>
      <c r="X57" s="237"/>
      <c r="Z57" s="246"/>
      <c r="AA57" s="238"/>
    </row>
    <row r="58" spans="1:27" s="111" customFormat="1" ht="135">
      <c r="A58" s="1519" t="s">
        <v>301</v>
      </c>
      <c r="B58" s="1520"/>
      <c r="C58" s="1520"/>
      <c r="D58" s="1520"/>
      <c r="E58" s="1521"/>
      <c r="F58" s="566">
        <f>(E45+E53)/G29</f>
        <v>2.1427583391294247</v>
      </c>
      <c r="G58" s="1517" t="s">
        <v>114</v>
      </c>
      <c r="H58" s="1518"/>
      <c r="I58" s="257"/>
      <c r="J58" s="265" t="str">
        <f>G58</f>
        <v xml:space="preserve">Comments: </v>
      </c>
      <c r="K58" s="232"/>
      <c r="L58" s="231"/>
      <c r="M58" s="231"/>
      <c r="N58" s="231"/>
      <c r="O58" s="233"/>
      <c r="P58" s="231"/>
      <c r="Q58" s="231"/>
      <c r="R58" s="247"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231"/>
      <c r="T58" s="112"/>
      <c r="U58" s="112"/>
      <c r="V58" s="112"/>
      <c r="W58" s="237"/>
      <c r="X58" s="237"/>
      <c r="Z58" s="246"/>
      <c r="AA58" s="238"/>
    </row>
    <row r="59" spans="1:27" s="111" customFormat="1" ht="105">
      <c r="A59" s="1522" t="s">
        <v>211</v>
      </c>
      <c r="B59" s="1523"/>
      <c r="C59" s="1523"/>
      <c r="D59" s="1523"/>
      <c r="E59" s="1524"/>
      <c r="F59" s="560"/>
      <c r="G59" s="1517" t="s">
        <v>698</v>
      </c>
      <c r="H59" s="1518"/>
      <c r="I59" s="257"/>
      <c r="J59" s="265" t="str">
        <f>G59</f>
        <v xml:space="preserve">Comments: USAID procured 25,395,000 condoms  valued at $1,063,232. This  was emergency support to MOH following condom stockout created by quarantining of substandard condoms
</v>
      </c>
      <c r="K59" s="232"/>
      <c r="L59" s="231"/>
      <c r="M59" s="231"/>
      <c r="N59" s="231"/>
      <c r="O59" s="233"/>
      <c r="P59" s="231"/>
      <c r="Q59" s="231"/>
      <c r="R59" s="247" t="str">
        <f>A59</f>
        <v>B13. If B12 did not calculate automatically, please answer the following question:
Was there a funding gap for public sector contraceptives in the last complete fiscal year?
(Please select from the dropdown list.)</v>
      </c>
      <c r="S59" s="231"/>
      <c r="T59" s="112"/>
      <c r="U59" s="112"/>
      <c r="V59" s="112"/>
      <c r="W59" s="237"/>
      <c r="X59" s="237"/>
      <c r="Z59" s="246"/>
      <c r="AA59" s="238"/>
    </row>
    <row r="60" spans="1:27" s="102" customFormat="1">
      <c r="A60" s="194"/>
      <c r="B60" s="195"/>
      <c r="C60" s="195"/>
      <c r="D60" s="196"/>
      <c r="E60" s="197"/>
      <c r="F60" s="197"/>
      <c r="G60" s="198"/>
      <c r="H60" s="199"/>
      <c r="I60" s="264"/>
      <c r="J60" s="256"/>
      <c r="K60" s="232">
        <f>A60</f>
        <v>0</v>
      </c>
      <c r="L60" s="231"/>
      <c r="M60" s="231"/>
      <c r="N60" s="231"/>
      <c r="O60" s="233"/>
      <c r="P60" s="231"/>
      <c r="Q60" s="231"/>
      <c r="R60" s="231"/>
      <c r="S60" s="231"/>
      <c r="T60" s="112"/>
      <c r="U60" s="112"/>
      <c r="V60" s="112"/>
      <c r="W60" s="237"/>
      <c r="X60" s="237"/>
      <c r="Z60" s="105"/>
      <c r="AA60" s="238"/>
    </row>
    <row r="61" spans="1:27" s="111" customFormat="1" ht="45">
      <c r="A61" s="1493" t="s">
        <v>302</v>
      </c>
      <c r="B61" s="1473"/>
      <c r="C61" s="1473"/>
      <c r="D61" s="1473"/>
      <c r="E61" s="1474"/>
      <c r="F61" s="1540" t="s">
        <v>65</v>
      </c>
      <c r="G61" s="1541"/>
      <c r="H61" s="1542"/>
      <c r="I61" s="266"/>
      <c r="J61" s="256"/>
      <c r="K61" s="232"/>
      <c r="L61" s="231"/>
      <c r="M61" s="231"/>
      <c r="N61" s="231"/>
      <c r="O61" s="231"/>
      <c r="P61" s="231"/>
      <c r="Q61" s="232" t="str">
        <f>F61</f>
        <v>Third-party agent (e.g., UNFPA, Crown Agents)</v>
      </c>
      <c r="R61" s="247" t="str">
        <f>A61</f>
        <v>B14. If the government financed any contraceptive procurement in the most recent complete fiscal year, which entity conducted the procurement(s)? (Please select from the dropdown.)</v>
      </c>
      <c r="S61" s="231"/>
      <c r="T61" s="112"/>
      <c r="U61" s="112"/>
      <c r="V61" s="112"/>
      <c r="W61" s="237"/>
      <c r="X61" s="237"/>
      <c r="Z61" s="246"/>
      <c r="AA61" s="238"/>
    </row>
    <row r="62" spans="1:27" s="111" customFormat="1">
      <c r="A62" s="152"/>
      <c r="B62" s="1473" t="s">
        <v>31</v>
      </c>
      <c r="C62" s="1473"/>
      <c r="D62" s="1473"/>
      <c r="E62" s="1473"/>
      <c r="F62" s="1484" t="s">
        <v>220</v>
      </c>
      <c r="G62" s="1485"/>
      <c r="H62" s="1486"/>
      <c r="I62" s="257"/>
      <c r="J62" s="256"/>
      <c r="K62" s="232"/>
      <c r="L62" s="231"/>
      <c r="M62" s="267">
        <f>E62</f>
        <v>0</v>
      </c>
      <c r="N62" s="231"/>
      <c r="O62" s="231"/>
      <c r="P62" s="231"/>
      <c r="Q62" s="232" t="str">
        <f>F62</f>
        <v>UNFPA</v>
      </c>
      <c r="R62" s="233" t="str">
        <f>B62</f>
        <v>a. Specify entity</v>
      </c>
      <c r="S62" s="231"/>
      <c r="T62" s="112"/>
      <c r="U62" s="112"/>
      <c r="V62" s="112"/>
      <c r="W62" s="237"/>
      <c r="X62" s="237"/>
      <c r="Z62" s="246"/>
      <c r="AA62" s="238"/>
    </row>
    <row r="63" spans="1:27" s="111" customFormat="1" ht="30.75" customHeight="1">
      <c r="A63" s="554"/>
      <c r="B63" s="553"/>
      <c r="C63" s="1473" t="s">
        <v>178</v>
      </c>
      <c r="D63" s="1473"/>
      <c r="E63" s="1474"/>
      <c r="F63" s="1540" t="s">
        <v>62</v>
      </c>
      <c r="G63" s="1541"/>
      <c r="H63" s="1542"/>
      <c r="I63" s="257"/>
      <c r="J63" s="256"/>
      <c r="K63" s="232"/>
      <c r="L63" s="231"/>
      <c r="M63" s="231"/>
      <c r="N63" s="231"/>
      <c r="O63" s="231"/>
      <c r="P63" s="231"/>
      <c r="Q63" s="232" t="str">
        <f>F63</f>
        <v>No</v>
      </c>
      <c r="R63" s="233" t="str">
        <f>C63</f>
        <v>i. Is this a parastatal? (i.e., a company established and contracted by the government to undertake commercial activities on behalf of the government)</v>
      </c>
      <c r="S63" s="231"/>
      <c r="T63" s="112"/>
      <c r="U63" s="112"/>
      <c r="V63" s="112"/>
      <c r="W63" s="237"/>
      <c r="X63" s="237"/>
      <c r="Z63" s="246"/>
      <c r="AA63" s="238"/>
    </row>
    <row r="64" spans="1:27" s="111" customFormat="1" ht="45">
      <c r="A64" s="1493" t="s">
        <v>155</v>
      </c>
      <c r="B64" s="1473"/>
      <c r="C64" s="1474"/>
      <c r="D64" s="1484"/>
      <c r="E64" s="1485"/>
      <c r="F64" s="1485"/>
      <c r="G64" s="1485"/>
      <c r="H64" s="1486"/>
      <c r="I64" s="244"/>
      <c r="J64" s="256"/>
      <c r="K64" s="232" t="str">
        <f>A64</f>
        <v xml:space="preserve">B15. Please note any additional comments about finance and procurement.
</v>
      </c>
      <c r="L64" s="231"/>
      <c r="M64" s="231"/>
      <c r="N64" s="231"/>
      <c r="O64" s="232">
        <f>D64</f>
        <v>0</v>
      </c>
      <c r="P64" s="231"/>
      <c r="Q64" s="231"/>
      <c r="R64" s="232"/>
      <c r="S64" s="231"/>
      <c r="T64" s="112"/>
      <c r="U64" s="112"/>
      <c r="V64" s="112"/>
      <c r="W64" s="237"/>
      <c r="X64" s="237"/>
      <c r="Z64" s="246"/>
      <c r="AA64" s="238"/>
    </row>
    <row r="65" spans="1:27" s="111" customFormat="1" ht="16.5" customHeight="1" thickBot="1">
      <c r="A65" s="1530" t="s">
        <v>7</v>
      </c>
      <c r="B65" s="1531"/>
      <c r="C65" s="1531"/>
      <c r="D65" s="1531"/>
      <c r="E65" s="1531"/>
      <c r="F65" s="1531"/>
      <c r="G65" s="1531"/>
      <c r="H65" s="200"/>
      <c r="I65" s="240"/>
      <c r="J65" s="256"/>
      <c r="K65" s="232"/>
      <c r="L65" s="231"/>
      <c r="M65" s="231"/>
      <c r="N65" s="231"/>
      <c r="O65" s="231"/>
      <c r="P65" s="231"/>
      <c r="Q65" s="231"/>
      <c r="R65" s="232"/>
      <c r="S65" s="231"/>
      <c r="T65" s="112"/>
      <c r="U65" s="112"/>
      <c r="V65" s="112"/>
      <c r="W65" s="237"/>
      <c r="X65" s="237"/>
      <c r="Z65" s="246"/>
      <c r="AA65" s="238"/>
    </row>
    <row r="66" spans="1:27" s="111" customFormat="1" ht="45" customHeight="1">
      <c r="A66" s="1532" t="s">
        <v>303</v>
      </c>
      <c r="B66" s="1533"/>
      <c r="C66" s="1533"/>
      <c r="D66" s="1533"/>
      <c r="E66" s="1533"/>
      <c r="F66" s="1533"/>
      <c r="G66" s="1533"/>
      <c r="H66" s="1534"/>
      <c r="I66" s="268"/>
      <c r="J66" s="256"/>
      <c r="K66" s="232"/>
      <c r="L66" s="231"/>
      <c r="M66" s="231"/>
      <c r="N66" s="231"/>
      <c r="O66" s="231"/>
      <c r="P66" s="231"/>
      <c r="Q66" s="231"/>
      <c r="R66" s="232"/>
      <c r="S66" s="231"/>
      <c r="T66" s="112"/>
      <c r="U66" s="112"/>
      <c r="V66" s="112"/>
      <c r="W66" s="237"/>
      <c r="X66" s="259" t="str">
        <f>A66</f>
        <v>C1. Are the following contraceptive methods offered through the commercial sector, public sector, NGOs, or social marketing? (Please indicate which methods are intended to be offered, not whether the method is currently in stock.) 
(Please select from the dropdown list.)</v>
      </c>
      <c r="Z66" s="246"/>
      <c r="AA66" s="238"/>
    </row>
    <row r="67" spans="1:27" s="128" customFormat="1" ht="15.75">
      <c r="A67" s="1535" t="s">
        <v>2</v>
      </c>
      <c r="B67" s="1536"/>
      <c r="C67" s="1537"/>
      <c r="D67" s="1538" t="s">
        <v>84</v>
      </c>
      <c r="E67" s="1539"/>
      <c r="F67" s="201" t="s">
        <v>102</v>
      </c>
      <c r="G67" s="202" t="s">
        <v>103</v>
      </c>
      <c r="H67" s="203" t="s">
        <v>104</v>
      </c>
      <c r="I67" s="269"/>
      <c r="J67" s="270"/>
      <c r="K67" s="232" t="str">
        <f>A67</f>
        <v>Contraceptive Method</v>
      </c>
      <c r="L67" s="106"/>
      <c r="M67" s="106"/>
      <c r="N67" s="106"/>
      <c r="O67" s="106"/>
      <c r="P67" s="106"/>
      <c r="Q67" s="106"/>
      <c r="R67" s="252"/>
      <c r="S67" s="106"/>
      <c r="T67" s="271"/>
      <c r="U67" s="271"/>
      <c r="V67" s="271"/>
      <c r="W67" s="272"/>
      <c r="X67" s="272"/>
      <c r="Z67" s="273"/>
      <c r="AA67" s="238"/>
    </row>
    <row r="68" spans="1:27" s="111" customFormat="1" ht="30">
      <c r="A68" s="204"/>
      <c r="B68" s="1543" t="s">
        <v>304</v>
      </c>
      <c r="C68" s="1544"/>
      <c r="D68" s="1651" t="s">
        <v>61</v>
      </c>
      <c r="E68" s="1651"/>
      <c r="F68" s="558" t="s">
        <v>61</v>
      </c>
      <c r="G68" s="558" t="s">
        <v>61</v>
      </c>
      <c r="H68" s="99" t="s">
        <v>61</v>
      </c>
      <c r="I68" s="244"/>
      <c r="J68" s="256"/>
      <c r="K68" s="232" t="str">
        <f t="shared" ref="K68:K79" si="2">B68</f>
        <v>a. Combined oral contraceptives (estrogen + progestin - for  example, LoFemenol, Microgynon)</v>
      </c>
      <c r="L68" s="231"/>
      <c r="M68" s="231"/>
      <c r="N68" s="231"/>
      <c r="O68" s="231"/>
      <c r="P68" s="231"/>
      <c r="Q68" s="231"/>
      <c r="R68" s="232"/>
      <c r="S68" s="231"/>
      <c r="T68" s="112"/>
      <c r="U68" s="112"/>
      <c r="V68" s="112"/>
      <c r="W68" s="237"/>
      <c r="X68" s="237"/>
      <c r="Z68" s="246"/>
      <c r="AA68" s="238"/>
    </row>
    <row r="69" spans="1:27" s="111" customFormat="1">
      <c r="A69" s="205"/>
      <c r="B69" s="1543" t="s">
        <v>305</v>
      </c>
      <c r="C69" s="1544"/>
      <c r="D69" s="1651" t="s">
        <v>62</v>
      </c>
      <c r="E69" s="1651"/>
      <c r="F69" s="558" t="s">
        <v>61</v>
      </c>
      <c r="G69" s="558" t="s">
        <v>62</v>
      </c>
      <c r="H69" s="99" t="s">
        <v>62</v>
      </c>
      <c r="I69" s="244"/>
      <c r="J69" s="256"/>
      <c r="K69" s="232" t="str">
        <f t="shared" si="2"/>
        <v>b. Progestin-only pills (for example, Ovrette, Microlut)</v>
      </c>
      <c r="L69" s="231"/>
      <c r="M69" s="231"/>
      <c r="N69" s="231"/>
      <c r="O69" s="231"/>
      <c r="P69" s="231"/>
      <c r="Q69" s="231"/>
      <c r="R69" s="232"/>
      <c r="S69" s="231"/>
      <c r="T69" s="112"/>
      <c r="U69" s="112"/>
      <c r="V69" s="112"/>
      <c r="W69" s="237"/>
      <c r="X69" s="237"/>
      <c r="Z69" s="246"/>
      <c r="AA69" s="238"/>
    </row>
    <row r="70" spans="1:27" s="111" customFormat="1">
      <c r="A70" s="205"/>
      <c r="B70" s="1543" t="s">
        <v>306</v>
      </c>
      <c r="C70" s="1544"/>
      <c r="D70" s="1651" t="s">
        <v>61</v>
      </c>
      <c r="E70" s="1651"/>
      <c r="F70" s="558" t="s">
        <v>61</v>
      </c>
      <c r="G70" s="558" t="s">
        <v>61</v>
      </c>
      <c r="H70" s="99" t="s">
        <v>61</v>
      </c>
      <c r="I70" s="244"/>
      <c r="J70" s="256"/>
      <c r="K70" s="232" t="str">
        <f t="shared" si="2"/>
        <v>c. Injectables (for example, DepoProvera, Noristerat)</v>
      </c>
      <c r="L70" s="231"/>
      <c r="M70" s="231"/>
      <c r="N70" s="231"/>
      <c r="O70" s="231"/>
      <c r="P70" s="231"/>
      <c r="Q70" s="231"/>
      <c r="R70" s="232"/>
      <c r="S70" s="231"/>
      <c r="T70" s="112"/>
      <c r="U70" s="112"/>
      <c r="V70" s="112"/>
      <c r="W70" s="237"/>
      <c r="X70" s="237"/>
      <c r="Z70" s="246"/>
      <c r="AA70" s="238"/>
    </row>
    <row r="71" spans="1:27" s="111" customFormat="1">
      <c r="A71" s="205"/>
      <c r="B71" s="1543" t="s">
        <v>307</v>
      </c>
      <c r="C71" s="1544"/>
      <c r="D71" s="1651" t="s">
        <v>61</v>
      </c>
      <c r="E71" s="1651"/>
      <c r="F71" s="558" t="s">
        <v>61</v>
      </c>
      <c r="G71" s="558" t="s">
        <v>61</v>
      </c>
      <c r="H71" s="99" t="s">
        <v>62</v>
      </c>
      <c r="I71" s="244"/>
      <c r="J71" s="256"/>
      <c r="K71" s="232" t="str">
        <f t="shared" si="2"/>
        <v>d. Implants (for example, Jadelle, Implanon)</v>
      </c>
      <c r="L71" s="231"/>
      <c r="M71" s="231"/>
      <c r="N71" s="231"/>
      <c r="O71" s="231"/>
      <c r="P71" s="231"/>
      <c r="Q71" s="231"/>
      <c r="R71" s="232"/>
      <c r="S71" s="231"/>
      <c r="T71" s="112"/>
      <c r="U71" s="112"/>
      <c r="V71" s="112"/>
      <c r="W71" s="237"/>
      <c r="X71" s="237"/>
      <c r="Z71" s="246"/>
      <c r="AA71" s="238"/>
    </row>
    <row r="72" spans="1:27" s="111" customFormat="1">
      <c r="A72" s="205"/>
      <c r="B72" s="1543" t="s">
        <v>308</v>
      </c>
      <c r="C72" s="1544"/>
      <c r="D72" s="1651" t="s">
        <v>61</v>
      </c>
      <c r="E72" s="1651"/>
      <c r="F72" s="558" t="s">
        <v>61</v>
      </c>
      <c r="G72" s="558" t="s">
        <v>61</v>
      </c>
      <c r="H72" s="99" t="s">
        <v>61</v>
      </c>
      <c r="I72" s="244"/>
      <c r="J72" s="256"/>
      <c r="K72" s="232" t="str">
        <f t="shared" si="2"/>
        <v>e. Intrauterine devices (IUDs) (for example, Optima Copper T)</v>
      </c>
      <c r="L72" s="231"/>
      <c r="M72" s="231"/>
      <c r="N72" s="231"/>
      <c r="O72" s="231"/>
      <c r="P72" s="231"/>
      <c r="Q72" s="231"/>
      <c r="R72" s="232"/>
      <c r="S72" s="231"/>
      <c r="T72" s="112"/>
      <c r="U72" s="112"/>
      <c r="V72" s="112"/>
      <c r="W72" s="237"/>
      <c r="X72" s="237"/>
      <c r="Z72" s="246"/>
      <c r="AA72" s="238"/>
    </row>
    <row r="73" spans="1:27" s="111" customFormat="1">
      <c r="A73" s="205"/>
      <c r="B73" s="1543" t="s">
        <v>18</v>
      </c>
      <c r="C73" s="1544"/>
      <c r="D73" s="1651" t="s">
        <v>61</v>
      </c>
      <c r="E73" s="1651"/>
      <c r="F73" s="558" t="s">
        <v>61</v>
      </c>
      <c r="G73" s="558" t="s">
        <v>61</v>
      </c>
      <c r="H73" s="99" t="s">
        <v>61</v>
      </c>
      <c r="I73" s="244"/>
      <c r="J73" s="256"/>
      <c r="K73" s="232" t="str">
        <f t="shared" si="2"/>
        <v>f. Male condoms</v>
      </c>
      <c r="L73" s="231"/>
      <c r="M73" s="231"/>
      <c r="N73" s="231"/>
      <c r="O73" s="231"/>
      <c r="P73" s="231"/>
      <c r="Q73" s="231"/>
      <c r="R73" s="232"/>
      <c r="S73" s="231"/>
      <c r="T73" s="112"/>
      <c r="U73" s="112"/>
      <c r="V73" s="112"/>
      <c r="W73" s="237"/>
      <c r="X73" s="237"/>
      <c r="Z73" s="246"/>
      <c r="AA73" s="238"/>
    </row>
    <row r="74" spans="1:27" s="111" customFormat="1">
      <c r="A74" s="205"/>
      <c r="B74" s="1543" t="s">
        <v>19</v>
      </c>
      <c r="C74" s="1544"/>
      <c r="D74" s="1651" t="s">
        <v>61</v>
      </c>
      <c r="E74" s="1651"/>
      <c r="F74" s="558" t="s">
        <v>61</v>
      </c>
      <c r="G74" s="558" t="s">
        <v>61</v>
      </c>
      <c r="H74" s="99" t="s">
        <v>61</v>
      </c>
      <c r="I74" s="244"/>
      <c r="J74" s="256"/>
      <c r="K74" s="232" t="str">
        <f t="shared" si="2"/>
        <v>g. Female condoms</v>
      </c>
      <c r="L74" s="231"/>
      <c r="M74" s="231"/>
      <c r="N74" s="231"/>
      <c r="O74" s="231"/>
      <c r="P74" s="231"/>
      <c r="Q74" s="231"/>
      <c r="R74" s="232"/>
      <c r="S74" s="231"/>
      <c r="T74" s="112"/>
      <c r="U74" s="112"/>
      <c r="V74" s="112"/>
      <c r="W74" s="237"/>
      <c r="X74" s="237"/>
      <c r="Z74" s="246"/>
      <c r="AA74" s="238"/>
    </row>
    <row r="75" spans="1:27" s="111" customFormat="1">
      <c r="A75" s="205"/>
      <c r="B75" s="1543" t="s">
        <v>309</v>
      </c>
      <c r="C75" s="1544"/>
      <c r="D75" s="1651" t="s">
        <v>61</v>
      </c>
      <c r="E75" s="1651"/>
      <c r="F75" s="558" t="s">
        <v>61</v>
      </c>
      <c r="G75" s="558" t="s">
        <v>61</v>
      </c>
      <c r="H75" s="99" t="s">
        <v>61</v>
      </c>
      <c r="I75" s="244"/>
      <c r="J75" s="256"/>
      <c r="K75" s="232" t="str">
        <f t="shared" si="2"/>
        <v>h. Emergency contraceptive pills (for example, Postinor)</v>
      </c>
      <c r="L75" s="231"/>
      <c r="M75" s="231"/>
      <c r="N75" s="231"/>
      <c r="O75" s="231"/>
      <c r="P75" s="231"/>
      <c r="Q75" s="231"/>
      <c r="R75" s="232"/>
      <c r="S75" s="231"/>
      <c r="T75" s="112"/>
      <c r="U75" s="112"/>
      <c r="V75" s="112"/>
      <c r="W75" s="237"/>
      <c r="X75" s="237"/>
      <c r="Z75" s="246"/>
      <c r="AA75" s="238"/>
    </row>
    <row r="76" spans="1:27" s="111" customFormat="1">
      <c r="A76" s="205"/>
      <c r="B76" s="1543" t="s">
        <v>310</v>
      </c>
      <c r="C76" s="1544"/>
      <c r="D76" s="1651" t="s">
        <v>62</v>
      </c>
      <c r="E76" s="1651"/>
      <c r="F76" s="558" t="s">
        <v>61</v>
      </c>
      <c r="G76" s="558" t="s">
        <v>61</v>
      </c>
      <c r="H76" s="99" t="s">
        <v>62</v>
      </c>
      <c r="I76" s="244"/>
      <c r="J76" s="256"/>
      <c r="K76" s="232" t="str">
        <f t="shared" si="2"/>
        <v>i. Long-acting permanent method for males (vasectomy)</v>
      </c>
      <c r="L76" s="231"/>
      <c r="M76" s="231"/>
      <c r="N76" s="231"/>
      <c r="O76" s="231"/>
      <c r="P76" s="231"/>
      <c r="Q76" s="231"/>
      <c r="R76" s="232"/>
      <c r="S76" s="231"/>
      <c r="T76" s="112"/>
      <c r="U76" s="112"/>
      <c r="V76" s="112"/>
      <c r="W76" s="237"/>
      <c r="X76" s="237"/>
      <c r="Z76" s="246"/>
      <c r="AA76" s="238"/>
    </row>
    <row r="77" spans="1:27" s="111" customFormat="1">
      <c r="A77" s="205"/>
      <c r="B77" s="1543" t="s">
        <v>311</v>
      </c>
      <c r="C77" s="1544"/>
      <c r="D77" s="1651" t="s">
        <v>61</v>
      </c>
      <c r="E77" s="1651"/>
      <c r="F77" s="558" t="s">
        <v>61</v>
      </c>
      <c r="G77" s="558" t="s">
        <v>61</v>
      </c>
      <c r="H77" s="99" t="s">
        <v>62</v>
      </c>
      <c r="I77" s="244"/>
      <c r="J77" s="256"/>
      <c r="K77" s="232" t="str">
        <f t="shared" si="2"/>
        <v>j. Long-acting permanent method for females (tubal ligation)</v>
      </c>
      <c r="L77" s="231"/>
      <c r="M77" s="231"/>
      <c r="N77" s="231"/>
      <c r="O77" s="231"/>
      <c r="P77" s="231"/>
      <c r="Q77" s="231"/>
      <c r="R77" s="232"/>
      <c r="S77" s="231"/>
      <c r="T77" s="112"/>
      <c r="U77" s="112"/>
      <c r="V77" s="112"/>
      <c r="W77" s="237"/>
      <c r="X77" s="237"/>
      <c r="Z77" s="246"/>
      <c r="AA77" s="238"/>
    </row>
    <row r="78" spans="1:27" s="111" customFormat="1">
      <c r="A78" s="205"/>
      <c r="B78" s="1543" t="s">
        <v>20</v>
      </c>
      <c r="C78" s="1544"/>
      <c r="D78" s="1651" t="s">
        <v>62</v>
      </c>
      <c r="E78" s="1651"/>
      <c r="F78" s="558" t="s">
        <v>61</v>
      </c>
      <c r="G78" s="558" t="s">
        <v>62</v>
      </c>
      <c r="H78" s="99" t="s">
        <v>62</v>
      </c>
      <c r="I78" s="244"/>
      <c r="J78" s="256"/>
      <c r="K78" s="232" t="str">
        <f t="shared" si="2"/>
        <v>k. CycleBeads</v>
      </c>
      <c r="L78" s="231"/>
      <c r="M78" s="231"/>
      <c r="N78" s="231"/>
      <c r="O78" s="231"/>
      <c r="P78" s="231"/>
      <c r="Q78" s="231"/>
      <c r="R78" s="232"/>
      <c r="S78" s="231"/>
      <c r="T78" s="112"/>
      <c r="U78" s="112"/>
      <c r="V78" s="112"/>
      <c r="W78" s="237"/>
      <c r="X78" s="237"/>
      <c r="Z78" s="246"/>
      <c r="AA78" s="238"/>
    </row>
    <row r="79" spans="1:27" s="111" customFormat="1" ht="45">
      <c r="A79" s="206"/>
      <c r="B79" s="1546" t="s">
        <v>312</v>
      </c>
      <c r="C79" s="1547"/>
      <c r="D79" s="1651"/>
      <c r="E79" s="1651"/>
      <c r="F79" s="558"/>
      <c r="G79" s="558"/>
      <c r="H79" s="99"/>
      <c r="I79" s="244"/>
      <c r="J79" s="256"/>
      <c r="K79" s="232" t="str">
        <f t="shared" si="2"/>
        <v>l. Other contraceptive methods - specify 
(Please provide the name of the other contraceptive(s) offered, by sector.)</v>
      </c>
      <c r="L79" s="231"/>
      <c r="M79" s="231"/>
      <c r="N79" s="231"/>
      <c r="O79" s="231"/>
      <c r="P79" s="231"/>
      <c r="Q79" s="231"/>
      <c r="R79" s="232"/>
      <c r="S79" s="231"/>
      <c r="T79" s="112"/>
      <c r="U79" s="112"/>
      <c r="V79" s="112"/>
      <c r="W79" s="237"/>
      <c r="X79" s="237"/>
      <c r="Z79" s="246"/>
      <c r="AA79" s="238"/>
    </row>
    <row r="80" spans="1:27" s="111" customFormat="1" ht="30.75" thickBot="1">
      <c r="A80" s="1497" t="s">
        <v>105</v>
      </c>
      <c r="B80" s="1498"/>
      <c r="C80" s="1499"/>
      <c r="D80" s="1674"/>
      <c r="E80" s="1675"/>
      <c r="F80" s="1675"/>
      <c r="G80" s="1675"/>
      <c r="H80" s="1676"/>
      <c r="I80" s="244"/>
      <c r="J80" s="256"/>
      <c r="K80" s="232" t="str">
        <f>A80</f>
        <v>C2. Please note any comments about the commodities offered.</v>
      </c>
      <c r="L80" s="231"/>
      <c r="M80" s="231"/>
      <c r="N80" s="231"/>
      <c r="O80" s="232">
        <f>D80</f>
        <v>0</v>
      </c>
      <c r="P80" s="231"/>
      <c r="Q80" s="231"/>
      <c r="R80" s="232"/>
      <c r="S80" s="231"/>
      <c r="T80" s="112"/>
      <c r="U80" s="112"/>
      <c r="V80" s="112"/>
      <c r="W80" s="237"/>
      <c r="X80" s="237"/>
      <c r="Z80" s="246"/>
      <c r="AA80" s="238"/>
    </row>
    <row r="81" spans="1:28" s="129" customFormat="1" ht="16.5" customHeight="1" thickBot="1">
      <c r="A81" s="1556" t="s">
        <v>3</v>
      </c>
      <c r="B81" s="1557"/>
      <c r="C81" s="1557"/>
      <c r="D81" s="1557"/>
      <c r="E81" s="1557"/>
      <c r="F81" s="1557"/>
      <c r="G81" s="1557"/>
      <c r="H81" s="207"/>
      <c r="I81" s="240"/>
      <c r="J81" s="270"/>
      <c r="K81" s="232"/>
      <c r="L81" s="106"/>
      <c r="M81" s="106"/>
      <c r="N81" s="106"/>
      <c r="O81" s="106"/>
      <c r="P81" s="106"/>
      <c r="Q81" s="106"/>
      <c r="R81" s="252"/>
      <c r="S81" s="106"/>
      <c r="T81" s="271"/>
      <c r="U81" s="271"/>
      <c r="V81" s="271"/>
      <c r="W81" s="272"/>
      <c r="X81" s="272"/>
      <c r="Z81" s="274"/>
      <c r="AA81" s="238"/>
    </row>
    <row r="82" spans="1:28" s="111" customFormat="1" ht="30" customHeight="1">
      <c r="A82" s="1504" t="s">
        <v>313</v>
      </c>
      <c r="B82" s="1491"/>
      <c r="C82" s="1491"/>
      <c r="D82" s="1491"/>
      <c r="E82" s="1491"/>
      <c r="F82" s="1491"/>
      <c r="G82" s="1496"/>
      <c r="H82" s="110" t="s">
        <v>61</v>
      </c>
      <c r="I82" s="275" t="str">
        <f>A82</f>
        <v>D1. Is there a contraceptive security or reproductive health commodity security strategy or is contraceptive security explicitly included in a country strategy? (Please select from the dropdown list.)</v>
      </c>
      <c r="J82" s="256"/>
      <c r="K82" s="232"/>
      <c r="L82" s="231"/>
      <c r="M82" s="231"/>
      <c r="N82" s="231"/>
      <c r="O82" s="231"/>
      <c r="P82" s="231"/>
      <c r="Q82" s="231"/>
      <c r="R82" s="232"/>
      <c r="S82" s="231"/>
      <c r="T82" s="112"/>
      <c r="U82" s="112"/>
      <c r="V82" s="112"/>
      <c r="W82" s="237"/>
      <c r="X82" s="237"/>
      <c r="Z82" s="246"/>
      <c r="AA82" s="238"/>
    </row>
    <row r="83" spans="1:28" s="111" customFormat="1" ht="15.75" thickBot="1">
      <c r="A83" s="1558" t="s">
        <v>70</v>
      </c>
      <c r="B83" s="1559"/>
      <c r="C83" s="1559"/>
      <c r="D83" s="208"/>
      <c r="E83" s="208"/>
      <c r="F83" s="208"/>
      <c r="G83" s="208"/>
      <c r="H83" s="209"/>
      <c r="I83" s="276"/>
      <c r="J83" s="256"/>
      <c r="K83" s="232"/>
      <c r="L83" s="231"/>
      <c r="M83" s="231"/>
      <c r="N83" s="231"/>
      <c r="O83" s="231"/>
      <c r="P83" s="231"/>
      <c r="Q83" s="231"/>
      <c r="R83" s="232"/>
      <c r="S83" s="231"/>
      <c r="T83" s="112"/>
      <c r="U83" s="112"/>
      <c r="V83" s="112"/>
      <c r="W83" s="237"/>
      <c r="X83" s="237"/>
      <c r="Z83" s="246"/>
      <c r="AA83" s="238"/>
    </row>
    <row r="84" spans="1:28" s="111" customFormat="1" ht="64.5" customHeight="1">
      <c r="A84" s="1560"/>
      <c r="B84" s="1562" t="s">
        <v>37</v>
      </c>
      <c r="C84" s="1563"/>
      <c r="D84" s="1563" t="s">
        <v>314</v>
      </c>
      <c r="E84" s="1563"/>
      <c r="F84" s="556" t="s">
        <v>35</v>
      </c>
      <c r="G84" s="1563" t="s">
        <v>36</v>
      </c>
      <c r="H84" s="1564"/>
      <c r="I84" s="275"/>
      <c r="J84" s="265" t="str">
        <f>G84</f>
        <v>Is the contraceptive security strategy being implemented?</v>
      </c>
      <c r="K84" s="232" t="str">
        <f>B84</f>
        <v>Strategy name</v>
      </c>
      <c r="L84" s="231"/>
      <c r="M84" s="247">
        <f>E84</f>
        <v>0</v>
      </c>
      <c r="N84" s="231"/>
      <c r="O84" s="231"/>
      <c r="P84" s="231"/>
      <c r="Q84" s="231"/>
      <c r="R84" s="232"/>
      <c r="S84" s="232" t="str">
        <f>D84</f>
        <v>Years Covered (including strategy updates)</v>
      </c>
      <c r="T84" s="112"/>
      <c r="U84" s="112"/>
      <c r="V84" s="112"/>
      <c r="W84" s="237"/>
      <c r="X84" s="237"/>
      <c r="Z84" s="246"/>
      <c r="AA84" s="238"/>
    </row>
    <row r="85" spans="1:28" s="111" customFormat="1" ht="30.75" thickBot="1">
      <c r="A85" s="1561"/>
      <c r="B85" s="210" t="s">
        <v>10</v>
      </c>
      <c r="C85" s="559" t="s">
        <v>315</v>
      </c>
      <c r="D85" s="1662" t="s">
        <v>316</v>
      </c>
      <c r="E85" s="1663"/>
      <c r="F85" s="551" t="s">
        <v>61</v>
      </c>
      <c r="G85" s="1586" t="s">
        <v>61</v>
      </c>
      <c r="H85" s="1664"/>
      <c r="I85" s="275"/>
      <c r="J85" s="265" t="str">
        <f>G85</f>
        <v>Yes</v>
      </c>
      <c r="K85" s="232" t="str">
        <f>B85</f>
        <v>a</v>
      </c>
      <c r="L85" s="231"/>
      <c r="M85" s="247">
        <f>E85</f>
        <v>0</v>
      </c>
      <c r="N85" s="231"/>
      <c r="O85" s="231"/>
      <c r="P85" s="231"/>
      <c r="Q85" s="231"/>
      <c r="R85" s="232"/>
      <c r="S85" s="232" t="str">
        <f>D85</f>
        <v>2011-2016</v>
      </c>
      <c r="T85" s="112"/>
      <c r="U85" s="112"/>
      <c r="V85" s="112"/>
      <c r="W85" s="237"/>
      <c r="X85" s="237"/>
      <c r="Z85" s="246"/>
      <c r="AA85" s="238"/>
    </row>
    <row r="86" spans="1:28" s="111" customFormat="1" ht="28.5" customHeight="1">
      <c r="A86" s="1504" t="s">
        <v>71</v>
      </c>
      <c r="B86" s="1491"/>
      <c r="C86" s="1491"/>
      <c r="D86" s="1491"/>
      <c r="E86" s="1491"/>
      <c r="F86" s="1491"/>
      <c r="G86" s="1496"/>
      <c r="H86" s="587" t="s">
        <v>61</v>
      </c>
      <c r="I86" s="275"/>
      <c r="J86" s="265"/>
      <c r="K86" s="232"/>
      <c r="L86" s="231"/>
      <c r="M86" s="231"/>
      <c r="N86" s="231"/>
      <c r="O86" s="231"/>
      <c r="P86" s="231"/>
      <c r="Q86" s="233" t="str">
        <f>H86</f>
        <v>Yes</v>
      </c>
      <c r="R86" s="232" t="str">
        <f>A86</f>
        <v>D2. Are any family planning commodities subject to duties, import taxes, or other fees?</v>
      </c>
      <c r="S86" s="231"/>
      <c r="T86" s="112"/>
      <c r="U86" s="112"/>
      <c r="V86" s="112"/>
      <c r="W86" s="237"/>
      <c r="X86" s="237"/>
      <c r="Z86" s="246"/>
      <c r="AA86" s="238"/>
    </row>
    <row r="87" spans="1:28" s="111" customFormat="1" ht="30">
      <c r="A87" s="152"/>
      <c r="B87" s="1473" t="s">
        <v>106</v>
      </c>
      <c r="C87" s="1473"/>
      <c r="D87" s="1474"/>
      <c r="E87" s="1579" t="s">
        <v>699</v>
      </c>
      <c r="F87" s="1647"/>
      <c r="G87" s="1647"/>
      <c r="H87" s="1580"/>
      <c r="I87" s="275"/>
      <c r="J87" s="265"/>
      <c r="K87" s="232"/>
      <c r="L87" s="231"/>
      <c r="M87" s="247"/>
      <c r="N87" s="247" t="str">
        <f>E87</f>
        <v>All</v>
      </c>
      <c r="O87" s="231"/>
      <c r="P87" s="232" t="str">
        <f>B87</f>
        <v>a. If yes, for which sectors (public, NGO, social marketing, commercial)?</v>
      </c>
      <c r="Q87" s="231"/>
      <c r="R87" s="232"/>
      <c r="S87" s="231"/>
      <c r="T87" s="112"/>
      <c r="U87" s="112"/>
      <c r="V87" s="112"/>
      <c r="W87" s="237"/>
      <c r="X87" s="237"/>
      <c r="Z87" s="246"/>
      <c r="AA87" s="238"/>
    </row>
    <row r="88" spans="1:28" s="111" customFormat="1">
      <c r="A88" s="152"/>
      <c r="B88" s="1473" t="s">
        <v>21</v>
      </c>
      <c r="C88" s="1473"/>
      <c r="D88" s="1474"/>
      <c r="E88" s="1579">
        <v>0.35</v>
      </c>
      <c r="F88" s="1647"/>
      <c r="G88" s="1647"/>
      <c r="H88" s="1580"/>
      <c r="I88" s="275"/>
      <c r="J88" s="265"/>
      <c r="K88" s="232"/>
      <c r="L88" s="231"/>
      <c r="M88" s="247"/>
      <c r="N88" s="247">
        <f>E88</f>
        <v>0.35</v>
      </c>
      <c r="O88" s="231"/>
      <c r="P88" s="232" t="str">
        <f>B88</f>
        <v>b. If yes, how much are the duties, taxes, or fees?</v>
      </c>
      <c r="Q88" s="231"/>
      <c r="R88" s="232"/>
      <c r="S88" s="231"/>
      <c r="T88" s="112"/>
      <c r="U88" s="112"/>
      <c r="V88" s="112"/>
      <c r="W88" s="237"/>
      <c r="X88" s="237"/>
      <c r="Z88" s="246"/>
      <c r="AA88" s="238"/>
    </row>
    <row r="89" spans="1:28" s="111" customFormat="1" ht="30" customHeight="1">
      <c r="A89" s="1493" t="s">
        <v>318</v>
      </c>
      <c r="B89" s="1473"/>
      <c r="C89" s="1473"/>
      <c r="D89" s="1473"/>
      <c r="E89" s="1473"/>
      <c r="F89" s="1473"/>
      <c r="G89" s="1474"/>
      <c r="H89" s="98" t="s">
        <v>61</v>
      </c>
      <c r="I89" s="275" t="str">
        <f>A89</f>
        <v>D3. Are there policies that hinder the ability of the private sector (commercial sector, NGOs, or social marketing) to provide contraceptive methods (for example: price controls, distribution limitations, taxes/duties, advertising bans, etc.)?</v>
      </c>
      <c r="J89" s="265"/>
      <c r="K89" s="232"/>
      <c r="L89" s="231"/>
      <c r="M89" s="231"/>
      <c r="N89" s="231"/>
      <c r="O89" s="231"/>
      <c r="P89" s="232"/>
      <c r="Q89" s="231"/>
      <c r="R89" s="232"/>
      <c r="S89" s="231"/>
      <c r="T89" s="112"/>
      <c r="U89" s="112"/>
      <c r="V89" s="112"/>
      <c r="W89" s="237"/>
      <c r="X89" s="237"/>
      <c r="Z89" s="246"/>
      <c r="AA89" s="238"/>
    </row>
    <row r="90" spans="1:28" s="111" customFormat="1" ht="45" customHeight="1">
      <c r="A90" s="152"/>
      <c r="B90" s="1473" t="s">
        <v>22</v>
      </c>
      <c r="C90" s="1473"/>
      <c r="D90" s="1473"/>
      <c r="E90" s="1647" t="s">
        <v>700</v>
      </c>
      <c r="F90" s="1647"/>
      <c r="G90" s="1647"/>
      <c r="H90" s="1580"/>
      <c r="I90" s="275"/>
      <c r="J90" s="265"/>
      <c r="K90" s="232" t="e">
        <f>#REF!</f>
        <v>#REF!</v>
      </c>
      <c r="L90" s="231"/>
      <c r="M90" s="231"/>
      <c r="N90" s="277"/>
      <c r="O90" s="233">
        <f>D90</f>
        <v>0</v>
      </c>
      <c r="P90" s="232"/>
      <c r="Q90" s="231"/>
      <c r="R90" s="231"/>
      <c r="S90" s="231"/>
      <c r="T90" s="112"/>
      <c r="U90" s="112"/>
      <c r="V90" s="112"/>
      <c r="W90" s="237"/>
      <c r="X90" s="237"/>
      <c r="Z90" s="246"/>
      <c r="AA90" s="238"/>
    </row>
    <row r="91" spans="1:28" s="111" customFormat="1" ht="30" customHeight="1">
      <c r="A91" s="1493" t="s">
        <v>319</v>
      </c>
      <c r="B91" s="1473"/>
      <c r="C91" s="1473"/>
      <c r="D91" s="1473"/>
      <c r="E91" s="1473"/>
      <c r="F91" s="1473"/>
      <c r="G91" s="1474"/>
      <c r="H91" s="163" t="s">
        <v>61</v>
      </c>
      <c r="I91" s="275" t="str">
        <f>A91</f>
        <v>D4. Are there policies that enable the private sector (commercial sector, NGOs, or social marketing) to provide contraceptive methods?</v>
      </c>
      <c r="J91" s="265"/>
      <c r="K91" s="232"/>
      <c r="L91" s="231"/>
      <c r="M91" s="231"/>
      <c r="N91" s="231"/>
      <c r="O91" s="231"/>
      <c r="P91" s="232"/>
      <c r="Q91" s="231"/>
      <c r="R91" s="232"/>
      <c r="S91" s="231"/>
      <c r="T91" s="112"/>
      <c r="U91" s="112"/>
      <c r="V91" s="112"/>
      <c r="W91" s="237"/>
      <c r="X91" s="237"/>
      <c r="Z91" s="246"/>
      <c r="AA91" s="238"/>
    </row>
    <row r="92" spans="1:28" s="111" customFormat="1" ht="45" customHeight="1">
      <c r="A92" s="152"/>
      <c r="B92" s="1473" t="s">
        <v>22</v>
      </c>
      <c r="C92" s="1473"/>
      <c r="D92" s="1474"/>
      <c r="E92" s="1648" t="s">
        <v>320</v>
      </c>
      <c r="F92" s="1649"/>
      <c r="G92" s="1649"/>
      <c r="H92" s="1667"/>
      <c r="I92" s="275"/>
      <c r="J92" s="265"/>
      <c r="K92" s="232" t="str">
        <f>B92</f>
        <v>a. If yes, describe the policies.</v>
      </c>
      <c r="L92" s="231"/>
      <c r="M92" s="231"/>
      <c r="N92" s="277"/>
      <c r="O92" s="233" t="str">
        <f>E92</f>
        <v>Inclusion of contraceptives on the Essential Medicines List and the registration policies enacted by the Food and Drug Board permit contraceptive registration and sale by brand.</v>
      </c>
      <c r="P92" s="232"/>
      <c r="Q92" s="231"/>
      <c r="R92" s="231"/>
      <c r="S92" s="231"/>
      <c r="T92" s="112"/>
      <c r="U92" s="112"/>
      <c r="V92" s="112"/>
      <c r="W92" s="237"/>
      <c r="X92" s="237"/>
      <c r="Z92" s="246"/>
      <c r="AA92" s="238"/>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70" t="s">
        <v>52</v>
      </c>
      <c r="C94" s="1571"/>
      <c r="D94" s="1572" t="s">
        <v>213</v>
      </c>
      <c r="E94" s="1573"/>
      <c r="F94" s="1574"/>
      <c r="G94" s="1572" t="s">
        <v>214</v>
      </c>
      <c r="H94" s="1575"/>
      <c r="I94" s="279"/>
      <c r="J94" s="280" t="str">
        <f t="shared" ref="J94:J102" si="3">G94</f>
        <v>Note the lowest level provider that is allowed to sell or dispense the method in the private sector</v>
      </c>
      <c r="K94" s="232"/>
      <c r="L94" s="231"/>
      <c r="M94" s="247"/>
      <c r="N94" s="231"/>
      <c r="O94" s="232"/>
      <c r="P94" s="232"/>
      <c r="Q94" s="231"/>
      <c r="R94" s="231"/>
      <c r="S94" s="231"/>
      <c r="T94" s="281" t="str">
        <f t="shared" ref="T94:T102" si="4">D94</f>
        <v>Note the lowest level provider that is allowed to sell or dispense the method in the public sector</v>
      </c>
      <c r="U94" s="282"/>
      <c r="V94" s="112"/>
      <c r="W94" s="237"/>
      <c r="X94" s="237"/>
      <c r="Z94" s="246"/>
      <c r="AA94" s="238"/>
    </row>
    <row r="95" spans="1:28" s="111" customFormat="1" ht="15" customHeight="1">
      <c r="A95" s="130"/>
      <c r="B95" s="95" t="s">
        <v>10</v>
      </c>
      <c r="C95" s="91" t="s">
        <v>181</v>
      </c>
      <c r="D95" s="1576" t="s">
        <v>199</v>
      </c>
      <c r="E95" s="1577"/>
      <c r="F95" s="1578"/>
      <c r="G95" s="1579" t="s">
        <v>199</v>
      </c>
      <c r="H95" s="1580"/>
      <c r="I95" s="283"/>
      <c r="J95" s="265" t="str">
        <f t="shared" si="3"/>
        <v>Community health worker</v>
      </c>
      <c r="K95" s="232"/>
      <c r="L95" s="231"/>
      <c r="M95" s="247"/>
      <c r="N95" s="231"/>
      <c r="O95" s="232"/>
      <c r="P95" s="232"/>
      <c r="Q95" s="231"/>
      <c r="R95" s="231"/>
      <c r="S95" s="231"/>
      <c r="T95" s="281" t="str">
        <f t="shared" si="4"/>
        <v>Community health worker</v>
      </c>
      <c r="U95" s="282"/>
      <c r="V95" s="112"/>
      <c r="W95" s="237"/>
      <c r="X95" s="237"/>
      <c r="Z95" s="246"/>
      <c r="AA95" s="238"/>
    </row>
    <row r="96" spans="1:28" s="111" customFormat="1" ht="15" customHeight="1">
      <c r="A96" s="130"/>
      <c r="B96" s="95" t="s">
        <v>11</v>
      </c>
      <c r="C96" s="92" t="s">
        <v>188</v>
      </c>
      <c r="D96" s="1576" t="s">
        <v>200</v>
      </c>
      <c r="E96" s="1577"/>
      <c r="F96" s="1578"/>
      <c r="G96" s="1579" t="s">
        <v>200</v>
      </c>
      <c r="H96" s="1580"/>
      <c r="I96" s="283"/>
      <c r="J96" s="265" t="str">
        <f t="shared" si="3"/>
        <v>Auxiliary nurse</v>
      </c>
      <c r="K96" s="232"/>
      <c r="L96" s="231"/>
      <c r="M96" s="247"/>
      <c r="N96" s="231"/>
      <c r="O96" s="232"/>
      <c r="P96" s="232"/>
      <c r="Q96" s="231"/>
      <c r="R96" s="231"/>
      <c r="S96" s="231"/>
      <c r="T96" s="281" t="str">
        <f t="shared" si="4"/>
        <v>Auxiliary nurse</v>
      </c>
      <c r="U96" s="282"/>
      <c r="V96" s="112"/>
      <c r="W96" s="237"/>
      <c r="X96" s="237"/>
      <c r="Z96" s="246"/>
      <c r="AA96" s="238"/>
    </row>
    <row r="97" spans="1:27" s="111" customFormat="1" ht="15" customHeight="1">
      <c r="A97" s="130"/>
      <c r="B97" s="95" t="s">
        <v>12</v>
      </c>
      <c r="C97" s="92" t="s">
        <v>189</v>
      </c>
      <c r="D97" s="1576" t="s">
        <v>200</v>
      </c>
      <c r="E97" s="1577"/>
      <c r="F97" s="1578"/>
      <c r="G97" s="1579" t="s">
        <v>200</v>
      </c>
      <c r="H97" s="1580"/>
      <c r="I97" s="283"/>
      <c r="J97" s="265" t="str">
        <f t="shared" si="3"/>
        <v>Auxiliary nurse</v>
      </c>
      <c r="K97" s="232"/>
      <c r="L97" s="231"/>
      <c r="M97" s="247"/>
      <c r="N97" s="231"/>
      <c r="O97" s="232"/>
      <c r="P97" s="232"/>
      <c r="Q97" s="231"/>
      <c r="R97" s="231"/>
      <c r="S97" s="231"/>
      <c r="T97" s="281" t="str">
        <f t="shared" si="4"/>
        <v>Auxiliary nurse</v>
      </c>
      <c r="U97" s="282"/>
      <c r="V97" s="112"/>
      <c r="W97" s="237"/>
      <c r="X97" s="237"/>
      <c r="Z97" s="246"/>
      <c r="AA97" s="238"/>
    </row>
    <row r="98" spans="1:27" s="111" customFormat="1" ht="15" customHeight="1">
      <c r="A98" s="130"/>
      <c r="B98" s="94" t="s">
        <v>182</v>
      </c>
      <c r="C98" s="92" t="s">
        <v>190</v>
      </c>
      <c r="D98" s="1576" t="s">
        <v>201</v>
      </c>
      <c r="E98" s="1577"/>
      <c r="F98" s="1578"/>
      <c r="G98" s="1579" t="s">
        <v>201</v>
      </c>
      <c r="H98" s="1580"/>
      <c r="I98" s="283"/>
      <c r="J98" s="265" t="str">
        <f t="shared" si="3"/>
        <v>Midwife</v>
      </c>
      <c r="K98" s="232"/>
      <c r="L98" s="231"/>
      <c r="M98" s="247"/>
      <c r="N98" s="231"/>
      <c r="O98" s="232"/>
      <c r="P98" s="232"/>
      <c r="Q98" s="231"/>
      <c r="R98" s="231"/>
      <c r="S98" s="231"/>
      <c r="T98" s="281" t="str">
        <f t="shared" si="4"/>
        <v>Midwife</v>
      </c>
      <c r="U98" s="282"/>
      <c r="V98" s="112"/>
      <c r="W98" s="237"/>
      <c r="X98" s="237"/>
      <c r="Z98" s="246"/>
      <c r="AA98" s="238"/>
    </row>
    <row r="99" spans="1:27" s="111" customFormat="1" ht="15" customHeight="1">
      <c r="A99" s="130"/>
      <c r="B99" s="95" t="s">
        <v>183</v>
      </c>
      <c r="C99" s="92" t="s">
        <v>191</v>
      </c>
      <c r="D99" s="1576" t="s">
        <v>199</v>
      </c>
      <c r="E99" s="1577"/>
      <c r="F99" s="1578"/>
      <c r="G99" s="1579" t="s">
        <v>199</v>
      </c>
      <c r="H99" s="1580"/>
      <c r="I99" s="283"/>
      <c r="J99" s="265" t="str">
        <f t="shared" si="3"/>
        <v>Community health worker</v>
      </c>
      <c r="K99" s="232"/>
      <c r="L99" s="231"/>
      <c r="M99" s="247"/>
      <c r="N99" s="231"/>
      <c r="O99" s="232"/>
      <c r="P99" s="232"/>
      <c r="Q99" s="231"/>
      <c r="R99" s="231"/>
      <c r="S99" s="231"/>
      <c r="T99" s="281" t="str">
        <f t="shared" si="4"/>
        <v>Community health worker</v>
      </c>
      <c r="U99" s="282"/>
      <c r="V99" s="112"/>
      <c r="W99" s="237"/>
      <c r="X99" s="237"/>
      <c r="Z99" s="246"/>
      <c r="AA99" s="238"/>
    </row>
    <row r="100" spans="1:27" s="111" customFormat="1" ht="15" customHeight="1">
      <c r="A100" s="130"/>
      <c r="B100" s="95" t="s">
        <v>184</v>
      </c>
      <c r="C100" s="92" t="s">
        <v>192</v>
      </c>
      <c r="D100" s="1576" t="s">
        <v>199</v>
      </c>
      <c r="E100" s="1577"/>
      <c r="F100" s="1578"/>
      <c r="G100" s="1579" t="s">
        <v>199</v>
      </c>
      <c r="H100" s="1580"/>
      <c r="I100" s="283"/>
      <c r="J100" s="265" t="str">
        <f t="shared" si="3"/>
        <v>Community health worker</v>
      </c>
      <c r="K100" s="232"/>
      <c r="L100" s="231"/>
      <c r="M100" s="247"/>
      <c r="N100" s="231"/>
      <c r="O100" s="232"/>
      <c r="P100" s="232"/>
      <c r="Q100" s="231"/>
      <c r="R100" s="231"/>
      <c r="S100" s="231"/>
      <c r="T100" s="281" t="str">
        <f t="shared" si="4"/>
        <v>Community health worker</v>
      </c>
      <c r="U100" s="282"/>
      <c r="V100" s="112"/>
      <c r="W100" s="237"/>
      <c r="X100" s="237"/>
      <c r="Z100" s="246"/>
      <c r="AA100" s="238"/>
    </row>
    <row r="101" spans="1:27" s="111" customFormat="1" ht="15" customHeight="1">
      <c r="A101" s="130"/>
      <c r="B101" s="95" t="s">
        <v>185</v>
      </c>
      <c r="C101" s="92" t="s">
        <v>193</v>
      </c>
      <c r="D101" s="1576" t="s">
        <v>203</v>
      </c>
      <c r="E101" s="1577"/>
      <c r="F101" s="1578"/>
      <c r="G101" s="1579" t="s">
        <v>203</v>
      </c>
      <c r="H101" s="1580"/>
      <c r="I101" s="283"/>
      <c r="J101" s="265" t="str">
        <f t="shared" si="3"/>
        <v>Doctor</v>
      </c>
      <c r="K101" s="232"/>
      <c r="L101" s="231"/>
      <c r="M101" s="247"/>
      <c r="N101" s="231"/>
      <c r="O101" s="232"/>
      <c r="P101" s="232"/>
      <c r="Q101" s="231"/>
      <c r="R101" s="231"/>
      <c r="S101" s="231"/>
      <c r="T101" s="281" t="str">
        <f t="shared" si="4"/>
        <v>Doctor</v>
      </c>
      <c r="U101" s="282"/>
      <c r="V101" s="112"/>
      <c r="W101" s="237"/>
      <c r="X101" s="237"/>
      <c r="Z101" s="246"/>
      <c r="AA101" s="238"/>
    </row>
    <row r="102" spans="1:27" s="111" customFormat="1" ht="15" customHeight="1" thickBot="1">
      <c r="A102" s="130"/>
      <c r="B102" s="96" t="s">
        <v>186</v>
      </c>
      <c r="C102" s="93" t="s">
        <v>194</v>
      </c>
      <c r="D102" s="1586" t="s">
        <v>199</v>
      </c>
      <c r="E102" s="1587"/>
      <c r="F102" s="1588"/>
      <c r="G102" s="1589" t="s">
        <v>205</v>
      </c>
      <c r="H102" s="1590"/>
      <c r="I102" s="283"/>
      <c r="J102" s="265" t="str">
        <f t="shared" si="3"/>
        <v>Not applicable</v>
      </c>
      <c r="K102" s="232"/>
      <c r="L102" s="231"/>
      <c r="M102" s="247"/>
      <c r="N102" s="231"/>
      <c r="O102" s="232"/>
      <c r="P102" s="232"/>
      <c r="Q102" s="231"/>
      <c r="R102" s="231"/>
      <c r="S102" s="231"/>
      <c r="T102" s="281" t="str">
        <f t="shared" si="4"/>
        <v>Community health worker</v>
      </c>
      <c r="U102" s="282"/>
      <c r="V102" s="112"/>
      <c r="W102" s="237"/>
      <c r="X102" s="237"/>
      <c r="Z102" s="246"/>
      <c r="AA102" s="238"/>
    </row>
    <row r="103" spans="1:27" s="111" customFormat="1" ht="75" customHeight="1">
      <c r="A103" s="1500" t="s">
        <v>684</v>
      </c>
      <c r="B103" s="1591"/>
      <c r="C103" s="1592"/>
      <c r="D103" s="1593" t="s">
        <v>701</v>
      </c>
      <c r="E103" s="1594"/>
      <c r="F103" s="1594"/>
      <c r="G103" s="1594"/>
      <c r="H103" s="1595"/>
      <c r="I103" s="244"/>
      <c r="J103" s="256"/>
      <c r="K103" s="232"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231"/>
      <c r="M103" s="231"/>
      <c r="N103" s="231"/>
      <c r="O103" s="232" t="str">
        <f>D103</f>
        <v>National Reproductive Health Service Policy and Standards defines cadres of persons eligible to dispense or sell particular methods</v>
      </c>
      <c r="P103" s="231"/>
      <c r="Q103" s="231"/>
      <c r="R103" s="232"/>
      <c r="S103" s="231"/>
      <c r="T103" s="284"/>
      <c r="U103" s="112"/>
      <c r="V103" s="112"/>
      <c r="W103" s="237"/>
      <c r="X103" s="237"/>
      <c r="Z103" s="246"/>
      <c r="AA103" s="238"/>
    </row>
    <row r="104" spans="1:27" s="213" customFormat="1" ht="15.75" thickBot="1">
      <c r="A104" s="1596"/>
      <c r="B104" s="1597"/>
      <c r="C104" s="1597"/>
      <c r="D104" s="1597"/>
      <c r="E104" s="1597"/>
      <c r="F104" s="1597"/>
      <c r="G104" s="1597"/>
      <c r="H104" s="1598"/>
      <c r="I104" s="285"/>
      <c r="J104" s="286"/>
      <c r="K104" s="287">
        <f>C104</f>
        <v>0</v>
      </c>
      <c r="L104" s="287"/>
      <c r="M104" s="287"/>
      <c r="N104" s="287"/>
      <c r="O104" s="287"/>
      <c r="P104" s="287"/>
      <c r="Q104" s="287"/>
      <c r="R104" s="287"/>
      <c r="S104" s="287"/>
      <c r="T104" s="287"/>
      <c r="U104" s="287"/>
      <c r="V104" s="287"/>
      <c r="W104" s="288"/>
      <c r="X104" s="288"/>
      <c r="AA104" s="289"/>
    </row>
    <row r="105" spans="1:27" s="111" customFormat="1" ht="45" customHeight="1">
      <c r="A105" s="1470" t="s">
        <v>195</v>
      </c>
      <c r="B105" s="1471"/>
      <c r="C105" s="1471"/>
      <c r="D105" s="214" t="s">
        <v>32</v>
      </c>
      <c r="E105" s="1599" t="s">
        <v>38</v>
      </c>
      <c r="F105" s="1600"/>
      <c r="G105" s="1601"/>
      <c r="H105" s="215" t="s">
        <v>30</v>
      </c>
      <c r="I105" s="269"/>
      <c r="J105" s="265"/>
      <c r="K105" s="232" t="str">
        <f>A105</f>
        <v>D7. Does the country have laws, regulations, or policies that make it difficult for the following sub-populations to access effective family planning services?</v>
      </c>
      <c r="L105" s="231"/>
      <c r="M105" s="231"/>
      <c r="N105" s="231"/>
      <c r="O105" s="232"/>
      <c r="P105" s="231"/>
      <c r="Q105" s="231"/>
      <c r="R105" s="231"/>
      <c r="S105" s="231"/>
      <c r="T105" s="112"/>
      <c r="U105" s="112"/>
      <c r="V105" s="282" t="str">
        <f>E105</f>
        <v xml:space="preserve">If yes, describe laws/regulations/policies affecting access </v>
      </c>
      <c r="W105" s="237"/>
      <c r="X105" s="237"/>
      <c r="Z105" s="246"/>
      <c r="AA105" s="238"/>
    </row>
    <row r="106" spans="1:27" s="111" customFormat="1">
      <c r="A106" s="152"/>
      <c r="B106" s="1473" t="s">
        <v>107</v>
      </c>
      <c r="C106" s="1473"/>
      <c r="D106" s="100" t="s">
        <v>62</v>
      </c>
      <c r="E106" s="1475"/>
      <c r="F106" s="1476"/>
      <c r="G106" s="1581"/>
      <c r="H106" s="163"/>
      <c r="I106" s="266"/>
      <c r="J106" s="265"/>
      <c r="K106" s="232" t="str">
        <f>B106</f>
        <v>a. Unmarried people</v>
      </c>
      <c r="L106" s="231"/>
      <c r="M106" s="247">
        <f>E106</f>
        <v>0</v>
      </c>
      <c r="N106" s="231"/>
      <c r="O106" s="232"/>
      <c r="P106" s="231"/>
      <c r="Q106" s="231"/>
      <c r="R106" s="231"/>
      <c r="S106" s="231"/>
      <c r="T106" s="112"/>
      <c r="U106" s="112"/>
      <c r="V106" s="282">
        <f>E106</f>
        <v>0</v>
      </c>
      <c r="W106" s="237"/>
      <c r="X106" s="237"/>
      <c r="Z106" s="246"/>
      <c r="AA106" s="238"/>
    </row>
    <row r="107" spans="1:27" s="111" customFormat="1" ht="75">
      <c r="A107" s="152"/>
      <c r="B107" s="1473" t="s">
        <v>23</v>
      </c>
      <c r="C107" s="1473"/>
      <c r="D107" s="100" t="s">
        <v>61</v>
      </c>
      <c r="E107" s="1475" t="s">
        <v>702</v>
      </c>
      <c r="F107" s="1476"/>
      <c r="G107" s="1581"/>
      <c r="H107" s="163" t="s">
        <v>61</v>
      </c>
      <c r="I107" s="266"/>
      <c r="J107" s="265"/>
      <c r="K107" s="232" t="str">
        <f>B107</f>
        <v>b. Young people</v>
      </c>
      <c r="L107" s="231"/>
      <c r="M107" s="247" t="str">
        <f>E107</f>
        <v xml:space="preserve">The Ghana Education Policy  limits in-school young people access to contraceptives thus limits implementation of the FP plan in school. </v>
      </c>
      <c r="N107" s="231"/>
      <c r="O107" s="232"/>
      <c r="P107" s="231"/>
      <c r="Q107" s="231"/>
      <c r="R107" s="231"/>
      <c r="S107" s="231"/>
      <c r="T107" s="112"/>
      <c r="U107" s="112"/>
      <c r="V107" s="282" t="str">
        <f>E107</f>
        <v xml:space="preserve">The Ghana Education Policy  limits in-school young people access to contraceptives thus limits implementation of the FP plan in school. </v>
      </c>
      <c r="W107" s="237"/>
      <c r="X107" s="237"/>
      <c r="Z107" s="246"/>
      <c r="AA107" s="238"/>
    </row>
    <row r="108" spans="1:27" s="111" customFormat="1" ht="15.75" thickBot="1">
      <c r="A108" s="216"/>
      <c r="B108" s="1582" t="s">
        <v>24</v>
      </c>
      <c r="C108" s="1582"/>
      <c r="D108" s="131"/>
      <c r="E108" s="1583"/>
      <c r="F108" s="1584"/>
      <c r="G108" s="1585"/>
      <c r="H108" s="227"/>
      <c r="I108" s="266"/>
      <c r="J108" s="265"/>
      <c r="K108" s="232" t="str">
        <f>B108</f>
        <v>c. Other</v>
      </c>
      <c r="L108" s="231"/>
      <c r="M108" s="247">
        <f>E108</f>
        <v>0</v>
      </c>
      <c r="N108" s="231"/>
      <c r="O108" s="232"/>
      <c r="P108" s="231"/>
      <c r="Q108" s="231"/>
      <c r="R108" s="231"/>
      <c r="S108" s="231"/>
      <c r="T108" s="112"/>
      <c r="U108" s="112"/>
      <c r="V108" s="282">
        <f>E108</f>
        <v>0</v>
      </c>
      <c r="W108" s="237"/>
      <c r="X108" s="237"/>
      <c r="Z108" s="246"/>
      <c r="AA108" s="238"/>
    </row>
    <row r="109" spans="1:27" s="114" customFormat="1">
      <c r="A109" s="1596"/>
      <c r="B109" s="1597"/>
      <c r="C109" s="1597"/>
      <c r="D109" s="1597"/>
      <c r="E109" s="1597"/>
      <c r="F109" s="1597"/>
      <c r="G109" s="1597"/>
      <c r="H109" s="1598"/>
      <c r="I109" s="276"/>
      <c r="J109" s="265"/>
      <c r="K109" s="234">
        <f>C109</f>
        <v>0</v>
      </c>
      <c r="L109" s="235"/>
      <c r="M109" s="235"/>
      <c r="N109" s="235"/>
      <c r="O109" s="234"/>
      <c r="P109" s="235"/>
      <c r="Q109" s="235"/>
      <c r="R109" s="235"/>
      <c r="S109" s="235"/>
      <c r="T109" s="235"/>
      <c r="U109" s="235"/>
      <c r="V109" s="235"/>
      <c r="W109" s="249"/>
      <c r="X109" s="249"/>
      <c r="AA109" s="289"/>
    </row>
    <row r="110" spans="1:27" s="111" customFormat="1" ht="45">
      <c r="A110" s="1493" t="s">
        <v>321</v>
      </c>
      <c r="B110" s="1473"/>
      <c r="C110" s="1473"/>
      <c r="D110" s="1473"/>
      <c r="E110" s="1473"/>
      <c r="F110" s="1473"/>
      <c r="G110" s="1473"/>
      <c r="H110" s="1511"/>
      <c r="I110" s="269"/>
      <c r="J110" s="265"/>
      <c r="K110" s="232"/>
      <c r="L110" s="231"/>
      <c r="M110" s="231"/>
      <c r="N110" s="231"/>
      <c r="O110" s="232"/>
      <c r="P110" s="231"/>
      <c r="Q110" s="231"/>
      <c r="R110" s="231"/>
      <c r="S110" s="231"/>
      <c r="T110" s="112"/>
      <c r="U110" s="112"/>
      <c r="V110" s="112"/>
      <c r="W110" s="237"/>
      <c r="X110" s="236" t="str">
        <f>A110</f>
        <v xml:space="preserve">D8. Are there charges* to the client in the public sector for family planning:
*(This question refers to charges by policy, not under-the-table charges.)
</v>
      </c>
      <c r="Z110" s="246"/>
      <c r="AA110" s="238"/>
    </row>
    <row r="111" spans="1:27" s="111" customFormat="1" ht="15" customHeight="1">
      <c r="A111" s="152"/>
      <c r="B111" s="1473" t="s">
        <v>25</v>
      </c>
      <c r="C111" s="1473"/>
      <c r="D111" s="1473"/>
      <c r="E111" s="1473"/>
      <c r="F111" s="1474"/>
      <c r="G111" s="1576" t="s">
        <v>61</v>
      </c>
      <c r="H111" s="1643"/>
      <c r="I111" s="283"/>
      <c r="J111" s="265" t="str">
        <f>G111</f>
        <v>Yes</v>
      </c>
      <c r="K111" s="232"/>
      <c r="L111" s="231"/>
      <c r="M111" s="231"/>
      <c r="N111" s="231"/>
      <c r="O111" s="232"/>
      <c r="P111" s="231"/>
      <c r="Q111" s="231"/>
      <c r="R111" s="231"/>
      <c r="S111" s="231"/>
      <c r="T111" s="112"/>
      <c r="U111" s="112"/>
      <c r="V111" s="112"/>
      <c r="W111" s="237"/>
      <c r="X111" s="237"/>
      <c r="Y111" s="259" t="str">
        <f>B111</f>
        <v>a. Services?</v>
      </c>
      <c r="Z111" s="246"/>
      <c r="AA111" s="238"/>
    </row>
    <row r="112" spans="1:27" s="111" customFormat="1" ht="15" customHeight="1">
      <c r="A112" s="152"/>
      <c r="B112" s="1473" t="s">
        <v>26</v>
      </c>
      <c r="C112" s="1473"/>
      <c r="D112" s="1473"/>
      <c r="E112" s="1473"/>
      <c r="F112" s="1474"/>
      <c r="G112" s="1576" t="s">
        <v>62</v>
      </c>
      <c r="H112" s="1643"/>
      <c r="I112" s="283"/>
      <c r="J112" s="265" t="str">
        <f>G112</f>
        <v>No</v>
      </c>
      <c r="K112" s="232"/>
      <c r="L112" s="231"/>
      <c r="M112" s="231"/>
      <c r="N112" s="231"/>
      <c r="O112" s="232"/>
      <c r="P112" s="231"/>
      <c r="Q112" s="231"/>
      <c r="R112" s="231"/>
      <c r="S112" s="231"/>
      <c r="T112" s="112"/>
      <c r="U112" s="112"/>
      <c r="V112" s="112"/>
      <c r="W112" s="237"/>
      <c r="X112" s="237"/>
      <c r="Y112" s="259" t="str">
        <f>B112</f>
        <v>b. Commodities?</v>
      </c>
      <c r="Z112" s="246"/>
      <c r="AA112" s="238"/>
    </row>
    <row r="113" spans="1:27" s="111" customFormat="1" ht="15" customHeight="1">
      <c r="A113" s="152"/>
      <c r="B113" s="1473" t="s">
        <v>27</v>
      </c>
      <c r="C113" s="1473"/>
      <c r="D113" s="1473"/>
      <c r="E113" s="1473"/>
      <c r="F113" s="1474"/>
      <c r="G113" s="1576" t="s">
        <v>62</v>
      </c>
      <c r="H113" s="1643"/>
      <c r="I113" s="283"/>
      <c r="J113" s="265" t="str">
        <f>G113</f>
        <v>No</v>
      </c>
      <c r="K113" s="232"/>
      <c r="L113" s="231"/>
      <c r="M113" s="231"/>
      <c r="N113" s="231"/>
      <c r="O113" s="232"/>
      <c r="P113" s="231"/>
      <c r="Q113" s="231"/>
      <c r="R113" s="231"/>
      <c r="S113" s="231"/>
      <c r="T113" s="112"/>
      <c r="U113" s="112"/>
      <c r="V113" s="112"/>
      <c r="W113" s="237"/>
      <c r="X113" s="237"/>
      <c r="Y113" s="259" t="str">
        <f>B113</f>
        <v>c. If yes, are there exemptions for people who cannot afford to pay?</v>
      </c>
      <c r="Z113" s="246"/>
      <c r="AA113" s="238"/>
    </row>
    <row r="114" spans="1:27" s="111" customFormat="1">
      <c r="A114" s="152"/>
      <c r="B114" s="179"/>
      <c r="C114" s="180" t="s">
        <v>28</v>
      </c>
      <c r="D114" s="1475" t="s">
        <v>205</v>
      </c>
      <c r="E114" s="1476"/>
      <c r="F114" s="1476"/>
      <c r="G114" s="1476"/>
      <c r="H114" s="1477"/>
      <c r="I114" s="283"/>
      <c r="J114" s="265"/>
      <c r="K114" s="232" t="str">
        <f>C114</f>
        <v>i. If yes, describe the exemptions.</v>
      </c>
      <c r="L114" s="231"/>
      <c r="M114" s="231"/>
      <c r="N114" s="277"/>
      <c r="O114" s="233" t="str">
        <f>D114</f>
        <v>Not applicable</v>
      </c>
      <c r="P114" s="231"/>
      <c r="Q114" s="231"/>
      <c r="R114" s="231"/>
      <c r="S114" s="231"/>
      <c r="T114" s="112"/>
      <c r="U114" s="112"/>
      <c r="V114" s="112"/>
      <c r="W114" s="237"/>
      <c r="X114" s="237"/>
      <c r="Z114" s="246"/>
      <c r="AA114" s="238"/>
    </row>
    <row r="115" spans="1:27" s="132" customFormat="1" ht="30">
      <c r="A115" s="1493" t="s">
        <v>197</v>
      </c>
      <c r="B115" s="1473"/>
      <c r="C115" s="1473"/>
      <c r="D115" s="1473"/>
      <c r="E115" s="1473"/>
      <c r="F115" s="1473"/>
      <c r="G115" s="1473"/>
      <c r="H115" s="1511"/>
      <c r="I115" s="106"/>
      <c r="J115" s="290"/>
      <c r="K115" s="232"/>
      <c r="L115" s="232"/>
      <c r="M115" s="231"/>
      <c r="N115" s="231"/>
      <c r="O115" s="232"/>
      <c r="P115" s="231"/>
      <c r="R115" s="231"/>
      <c r="S115" s="241"/>
      <c r="T115" s="242"/>
      <c r="U115" s="242"/>
      <c r="V115" s="242"/>
      <c r="W115" s="243"/>
      <c r="X115" s="236" t="str">
        <f>A115</f>
        <v>D9. Are the following contraceptives included in the country's National Essential Medicine List (NEML) or other equivalent priority list? (for example, the National Medical Device List)</v>
      </c>
      <c r="Z115" s="291"/>
      <c r="AA115" s="238"/>
    </row>
    <row r="116" spans="1:27" s="132" customFormat="1" ht="15.75" customHeight="1">
      <c r="A116" s="217"/>
      <c r="B116" s="1473" t="s">
        <v>108</v>
      </c>
      <c r="C116" s="1473"/>
      <c r="D116" s="1473"/>
      <c r="E116" s="1473"/>
      <c r="F116" s="1474"/>
      <c r="G116" s="1576" t="s">
        <v>61</v>
      </c>
      <c r="H116" s="1643"/>
      <c r="I116" s="106"/>
      <c r="J116" s="265" t="str">
        <f t="shared" ref="J116:J127" si="5">G116</f>
        <v>Yes</v>
      </c>
      <c r="K116" s="232"/>
      <c r="L116" s="232"/>
      <c r="M116" s="231"/>
      <c r="N116" s="231"/>
      <c r="O116" s="232"/>
      <c r="P116" s="231"/>
      <c r="R116" s="231"/>
      <c r="S116" s="241"/>
      <c r="T116" s="242"/>
      <c r="U116" s="242"/>
      <c r="V116" s="242"/>
      <c r="W116" s="243"/>
      <c r="X116" s="243"/>
      <c r="Y116" s="259" t="str">
        <f t="shared" ref="Y116:Y125" si="6">B116</f>
        <v>a. Combined oral contraceptives</v>
      </c>
      <c r="Z116" s="291"/>
      <c r="AA116" s="238"/>
    </row>
    <row r="117" spans="1:27" s="132" customFormat="1" ht="15.75" customHeight="1">
      <c r="A117" s="217"/>
      <c r="B117" s="1473" t="s">
        <v>109</v>
      </c>
      <c r="C117" s="1473"/>
      <c r="D117" s="1473"/>
      <c r="E117" s="1473"/>
      <c r="F117" s="1474"/>
      <c r="G117" s="1576" t="s">
        <v>61</v>
      </c>
      <c r="H117" s="1643"/>
      <c r="I117" s="106"/>
      <c r="J117" s="265" t="str">
        <f t="shared" si="5"/>
        <v>Yes</v>
      </c>
      <c r="K117" s="232"/>
      <c r="L117" s="232"/>
      <c r="M117" s="231"/>
      <c r="N117" s="231"/>
      <c r="O117" s="232"/>
      <c r="P117" s="231"/>
      <c r="R117" s="231"/>
      <c r="S117" s="241"/>
      <c r="T117" s="242"/>
      <c r="U117" s="242"/>
      <c r="V117" s="242"/>
      <c r="W117" s="243"/>
      <c r="X117" s="243"/>
      <c r="Y117" s="259" t="str">
        <f t="shared" si="6"/>
        <v>b. Progestin-only pills</v>
      </c>
      <c r="Z117" s="291"/>
      <c r="AA117" s="238"/>
    </row>
    <row r="118" spans="1:27" s="132" customFormat="1" ht="15.75" customHeight="1">
      <c r="A118" s="217"/>
      <c r="B118" s="1473" t="s">
        <v>170</v>
      </c>
      <c r="C118" s="1473"/>
      <c r="D118" s="1473"/>
      <c r="E118" s="1473"/>
      <c r="F118" s="1474"/>
      <c r="G118" s="1576" t="s">
        <v>61</v>
      </c>
      <c r="H118" s="1643"/>
      <c r="I118" s="106"/>
      <c r="J118" s="265" t="str">
        <f t="shared" si="5"/>
        <v>Yes</v>
      </c>
      <c r="K118" s="232"/>
      <c r="L118" s="232"/>
      <c r="M118" s="231"/>
      <c r="N118" s="231"/>
      <c r="O118" s="232"/>
      <c r="P118" s="231"/>
      <c r="R118" s="231"/>
      <c r="S118" s="241"/>
      <c r="T118" s="242"/>
      <c r="U118" s="242"/>
      <c r="V118" s="242"/>
      <c r="W118" s="243"/>
      <c r="X118" s="243"/>
      <c r="Y118" s="259" t="str">
        <f t="shared" si="6"/>
        <v>c. Injectables</v>
      </c>
      <c r="Z118" s="291"/>
      <c r="AA118" s="238"/>
    </row>
    <row r="119" spans="1:27" s="132" customFormat="1" ht="15.75" customHeight="1">
      <c r="A119" s="217"/>
      <c r="B119" s="1473" t="s">
        <v>171</v>
      </c>
      <c r="C119" s="1473"/>
      <c r="D119" s="1473"/>
      <c r="E119" s="1473"/>
      <c r="F119" s="1474"/>
      <c r="G119" s="1576" t="s">
        <v>61</v>
      </c>
      <c r="H119" s="1643"/>
      <c r="I119" s="106"/>
      <c r="J119" s="265" t="str">
        <f t="shared" si="5"/>
        <v>Yes</v>
      </c>
      <c r="K119" s="232"/>
      <c r="L119" s="232"/>
      <c r="M119" s="231"/>
      <c r="N119" s="231"/>
      <c r="O119" s="232"/>
      <c r="P119" s="231"/>
      <c r="R119" s="231"/>
      <c r="S119" s="241"/>
      <c r="T119" s="242"/>
      <c r="U119" s="242"/>
      <c r="V119" s="242"/>
      <c r="W119" s="243"/>
      <c r="X119" s="243"/>
      <c r="Y119" s="259" t="str">
        <f t="shared" si="6"/>
        <v>d. Implants</v>
      </c>
      <c r="Z119" s="291"/>
      <c r="AA119" s="238"/>
    </row>
    <row r="120" spans="1:27" s="132" customFormat="1" ht="15.75" customHeight="1">
      <c r="A120" s="217"/>
      <c r="B120" s="1473" t="s">
        <v>29</v>
      </c>
      <c r="C120" s="1473"/>
      <c r="D120" s="1473"/>
      <c r="E120" s="1473"/>
      <c r="F120" s="1474"/>
      <c r="G120" s="1576" t="s">
        <v>61</v>
      </c>
      <c r="H120" s="1643"/>
      <c r="I120" s="106"/>
      <c r="J120" s="265" t="str">
        <f t="shared" si="5"/>
        <v>Yes</v>
      </c>
      <c r="K120" s="232"/>
      <c r="L120" s="232"/>
      <c r="M120" s="231"/>
      <c r="N120" s="231"/>
      <c r="O120" s="232"/>
      <c r="P120" s="231"/>
      <c r="R120" s="231"/>
      <c r="S120" s="241"/>
      <c r="T120" s="242"/>
      <c r="U120" s="242"/>
      <c r="V120" s="242"/>
      <c r="W120" s="243"/>
      <c r="X120" s="243"/>
      <c r="Y120" s="259" t="str">
        <f t="shared" si="6"/>
        <v>e. Intrauterine devices (IUDs)</v>
      </c>
      <c r="Z120" s="291"/>
      <c r="AA120" s="238"/>
    </row>
    <row r="121" spans="1:27" s="132" customFormat="1" ht="15.75" customHeight="1">
      <c r="A121" s="217"/>
      <c r="B121" s="1473" t="s">
        <v>18</v>
      </c>
      <c r="C121" s="1473"/>
      <c r="D121" s="1473"/>
      <c r="E121" s="1473"/>
      <c r="F121" s="1474"/>
      <c r="G121" s="1576" t="s">
        <v>61</v>
      </c>
      <c r="H121" s="1643"/>
      <c r="I121" s="106"/>
      <c r="J121" s="265" t="str">
        <f t="shared" si="5"/>
        <v>Yes</v>
      </c>
      <c r="K121" s="232"/>
      <c r="L121" s="232"/>
      <c r="M121" s="231"/>
      <c r="N121" s="231"/>
      <c r="O121" s="232"/>
      <c r="P121" s="231"/>
      <c r="R121" s="231"/>
      <c r="S121" s="241"/>
      <c r="T121" s="242"/>
      <c r="U121" s="242"/>
      <c r="V121" s="242"/>
      <c r="W121" s="243"/>
      <c r="X121" s="243"/>
      <c r="Y121" s="259" t="str">
        <f t="shared" si="6"/>
        <v>f. Male condoms</v>
      </c>
      <c r="Z121" s="291"/>
      <c r="AA121" s="238"/>
    </row>
    <row r="122" spans="1:27" s="132" customFormat="1" ht="15.75" customHeight="1">
      <c r="A122" s="217"/>
      <c r="B122" s="1473" t="s">
        <v>19</v>
      </c>
      <c r="C122" s="1473"/>
      <c r="D122" s="1473"/>
      <c r="E122" s="1473"/>
      <c r="F122" s="1474"/>
      <c r="G122" s="1576" t="s">
        <v>61</v>
      </c>
      <c r="H122" s="1643"/>
      <c r="I122" s="106"/>
      <c r="J122" s="265" t="str">
        <f t="shared" si="5"/>
        <v>Yes</v>
      </c>
      <c r="K122" s="232"/>
      <c r="L122" s="232"/>
      <c r="M122" s="231"/>
      <c r="N122" s="231"/>
      <c r="O122" s="232"/>
      <c r="P122" s="231"/>
      <c r="R122" s="231"/>
      <c r="S122" s="241"/>
      <c r="T122" s="242"/>
      <c r="U122" s="242"/>
      <c r="V122" s="242"/>
      <c r="W122" s="243"/>
      <c r="X122" s="243"/>
      <c r="Y122" s="259" t="str">
        <f t="shared" si="6"/>
        <v>g. Female condoms</v>
      </c>
      <c r="Z122" s="291"/>
      <c r="AA122" s="238"/>
    </row>
    <row r="123" spans="1:27" s="132" customFormat="1" ht="15.75" customHeight="1">
      <c r="A123" s="217"/>
      <c r="B123" s="1473" t="s">
        <v>110</v>
      </c>
      <c r="C123" s="1473"/>
      <c r="D123" s="1473"/>
      <c r="E123" s="1473"/>
      <c r="F123" s="1474"/>
      <c r="G123" s="1576" t="s">
        <v>61</v>
      </c>
      <c r="H123" s="1643"/>
      <c r="I123" s="106"/>
      <c r="J123" s="265" t="str">
        <f t="shared" si="5"/>
        <v>Yes</v>
      </c>
      <c r="K123" s="232"/>
      <c r="L123" s="232"/>
      <c r="M123" s="231"/>
      <c r="N123" s="231"/>
      <c r="O123" s="232"/>
      <c r="P123" s="231"/>
      <c r="R123" s="231"/>
      <c r="S123" s="241"/>
      <c r="T123" s="242"/>
      <c r="U123" s="242"/>
      <c r="V123" s="242"/>
      <c r="W123" s="243"/>
      <c r="X123" s="243"/>
      <c r="Y123" s="259" t="str">
        <f t="shared" si="6"/>
        <v>h. Emergency contraceptive pills</v>
      </c>
      <c r="Z123" s="291"/>
      <c r="AA123" s="238"/>
    </row>
    <row r="124" spans="1:27" s="132" customFormat="1" ht="15.75" customHeight="1">
      <c r="A124" s="217"/>
      <c r="B124" s="1473" t="s">
        <v>72</v>
      </c>
      <c r="C124" s="1473"/>
      <c r="D124" s="1473"/>
      <c r="E124" s="1473"/>
      <c r="F124" s="1474"/>
      <c r="G124" s="1576" t="s">
        <v>62</v>
      </c>
      <c r="H124" s="1643"/>
      <c r="I124" s="106"/>
      <c r="J124" s="265" t="str">
        <f t="shared" si="5"/>
        <v>No</v>
      </c>
      <c r="K124" s="232"/>
      <c r="L124" s="232"/>
      <c r="M124" s="231"/>
      <c r="N124" s="231"/>
      <c r="O124" s="232"/>
      <c r="P124" s="231"/>
      <c r="R124" s="231"/>
      <c r="S124" s="241"/>
      <c r="T124" s="242"/>
      <c r="U124" s="242"/>
      <c r="V124" s="242"/>
      <c r="W124" s="243"/>
      <c r="X124" s="243"/>
      <c r="Y124" s="259" t="str">
        <f t="shared" si="6"/>
        <v>i. CycleBeads</v>
      </c>
      <c r="Z124" s="291"/>
      <c r="AA124" s="238"/>
    </row>
    <row r="125" spans="1:27" s="132" customFormat="1" ht="15.75" customHeight="1">
      <c r="A125" s="217"/>
      <c r="B125" s="1473" t="s">
        <v>111</v>
      </c>
      <c r="C125" s="1473"/>
      <c r="D125" s="1473"/>
      <c r="E125" s="1473"/>
      <c r="F125" s="1474"/>
      <c r="G125" s="1576" t="s">
        <v>62</v>
      </c>
      <c r="H125" s="1643"/>
      <c r="I125" s="106"/>
      <c r="J125" s="265" t="str">
        <f t="shared" si="5"/>
        <v>No</v>
      </c>
      <c r="K125" s="232"/>
      <c r="L125" s="232"/>
      <c r="M125" s="231"/>
      <c r="N125" s="231"/>
      <c r="O125" s="232"/>
      <c r="P125" s="231"/>
      <c r="R125" s="231"/>
      <c r="S125" s="241"/>
      <c r="T125" s="242"/>
      <c r="U125" s="242"/>
      <c r="V125" s="242"/>
      <c r="W125" s="243"/>
      <c r="X125" s="243"/>
      <c r="Y125" s="259" t="str">
        <f t="shared" si="6"/>
        <v>j. Any other contraceptive(s)?</v>
      </c>
      <c r="Z125" s="291"/>
      <c r="AA125" s="238"/>
    </row>
    <row r="126" spans="1:27" s="132" customFormat="1" ht="15.75">
      <c r="A126" s="217"/>
      <c r="B126" s="549"/>
      <c r="C126" s="1473" t="s">
        <v>112</v>
      </c>
      <c r="D126" s="1473"/>
      <c r="E126" s="1473"/>
      <c r="F126" s="1473"/>
      <c r="G126" s="1635" t="s">
        <v>205</v>
      </c>
      <c r="H126" s="1636"/>
      <c r="I126" s="106"/>
      <c r="J126" s="265" t="str">
        <f t="shared" si="5"/>
        <v>Not applicable</v>
      </c>
      <c r="K126" s="232"/>
      <c r="L126" s="232"/>
      <c r="M126" s="231"/>
      <c r="N126" s="231"/>
      <c r="O126" s="232"/>
      <c r="P126" s="231"/>
      <c r="R126" s="232">
        <f>B126</f>
        <v>0</v>
      </c>
      <c r="S126" s="241"/>
      <c r="T126" s="242"/>
      <c r="U126" s="242"/>
      <c r="V126" s="242"/>
      <c r="W126" s="243"/>
      <c r="X126" s="243"/>
      <c r="Z126" s="291"/>
      <c r="AA126" s="238"/>
    </row>
    <row r="127" spans="1:27" s="132" customFormat="1" ht="15.75">
      <c r="A127" s="1605" t="s">
        <v>198</v>
      </c>
      <c r="B127" s="1606"/>
      <c r="C127" s="1606"/>
      <c r="D127" s="1606"/>
      <c r="E127" s="1606"/>
      <c r="F127" s="1606"/>
      <c r="G127" s="1635">
        <v>2010</v>
      </c>
      <c r="H127" s="1636"/>
      <c r="I127" s="106"/>
      <c r="J127" s="265">
        <f t="shared" si="5"/>
        <v>2010</v>
      </c>
      <c r="K127" s="232"/>
      <c r="L127" s="232"/>
      <c r="M127" s="231"/>
      <c r="N127" s="231"/>
      <c r="O127" s="232"/>
      <c r="P127" s="231"/>
      <c r="R127" s="232">
        <f>B127</f>
        <v>0</v>
      </c>
      <c r="S127" s="241"/>
      <c r="T127" s="242"/>
      <c r="U127" s="242"/>
      <c r="V127" s="242"/>
      <c r="W127" s="243"/>
      <c r="X127" s="243"/>
      <c r="Z127" s="291"/>
      <c r="AA127" s="238"/>
    </row>
    <row r="128" spans="1:27" s="132" customFormat="1" ht="30">
      <c r="A128" s="1493" t="s">
        <v>437</v>
      </c>
      <c r="B128" s="1473"/>
      <c r="C128" s="1474"/>
      <c r="D128" s="1658" t="s">
        <v>322</v>
      </c>
      <c r="E128" s="1659"/>
      <c r="F128" s="1659"/>
      <c r="G128" s="1659"/>
      <c r="H128" s="1660"/>
      <c r="I128" s="106"/>
      <c r="J128" s="290"/>
      <c r="K128" s="232" t="str">
        <f>A128</f>
        <v xml:space="preserve">D11. Name of the list(s)
</v>
      </c>
      <c r="L128" s="232"/>
      <c r="M128" s="231"/>
      <c r="N128" s="231"/>
      <c r="O128" s="232" t="str">
        <f>D128</f>
        <v>Ghana Essential Medicines List</v>
      </c>
      <c r="P128" s="231"/>
      <c r="R128" s="231"/>
      <c r="S128" s="241"/>
      <c r="T128" s="242"/>
      <c r="U128" s="242"/>
      <c r="V128" s="242"/>
      <c r="W128" s="243"/>
      <c r="X128" s="243"/>
      <c r="Z128" s="291"/>
      <c r="AA128" s="238"/>
    </row>
    <row r="129" spans="1:27" s="132" customFormat="1" ht="30">
      <c r="A129" s="1493" t="s">
        <v>472</v>
      </c>
      <c r="B129" s="1473"/>
      <c r="C129" s="1474"/>
      <c r="D129" s="1484"/>
      <c r="E129" s="1485"/>
      <c r="F129" s="1485"/>
      <c r="G129" s="1485"/>
      <c r="H129" s="1486"/>
      <c r="I129" s="106"/>
      <c r="J129" s="290"/>
      <c r="K129" s="232" t="str">
        <f>A129</f>
        <v xml:space="preserve">D12. Notes about the list(s)
</v>
      </c>
      <c r="L129" s="232"/>
      <c r="M129" s="231"/>
      <c r="N129" s="231"/>
      <c r="O129" s="232">
        <f>D129</f>
        <v>0</v>
      </c>
      <c r="P129" s="231"/>
      <c r="R129" s="231"/>
      <c r="S129" s="241"/>
      <c r="T129" s="242"/>
      <c r="U129" s="242"/>
      <c r="V129" s="242"/>
      <c r="W129" s="243"/>
      <c r="X129" s="243"/>
      <c r="Z129" s="291"/>
      <c r="AA129" s="238"/>
    </row>
    <row r="130" spans="1:27" s="111" customFormat="1" ht="21.75" customHeight="1">
      <c r="A130" s="1493" t="s">
        <v>439</v>
      </c>
      <c r="B130" s="1473"/>
      <c r="C130" s="1473"/>
      <c r="D130" s="1473"/>
      <c r="E130" s="1473"/>
      <c r="F130" s="1473"/>
      <c r="G130" s="1473"/>
      <c r="H130" s="1511"/>
      <c r="I130" s="143"/>
      <c r="J130" s="265"/>
      <c r="K130" s="232"/>
      <c r="L130" s="231"/>
      <c r="M130" s="231"/>
      <c r="N130" s="231"/>
      <c r="O130" s="232"/>
      <c r="P130" s="231"/>
      <c r="Q130" s="231"/>
      <c r="R130" s="231"/>
      <c r="S130" s="231"/>
      <c r="T130" s="112"/>
      <c r="U130" s="112"/>
      <c r="V130" s="112"/>
      <c r="W130" s="237"/>
      <c r="X130" s="236" t="str">
        <f>A130</f>
        <v xml:space="preserve">D13.  Information on country's Poverty Reduction Strategy Paper (PRSP)
</v>
      </c>
      <c r="Z130" s="246"/>
      <c r="AA130" s="238"/>
    </row>
    <row r="131" spans="1:27" s="132" customFormat="1" ht="30.75" customHeight="1">
      <c r="A131" s="218"/>
      <c r="B131" s="1612" t="s">
        <v>323</v>
      </c>
      <c r="C131" s="1613"/>
      <c r="D131" s="1613"/>
      <c r="E131" s="1614"/>
      <c r="F131" s="1615">
        <v>2012</v>
      </c>
      <c r="G131" s="1616"/>
      <c r="H131" s="1617"/>
      <c r="I131" s="106"/>
      <c r="J131" s="265">
        <f>G131</f>
        <v>0</v>
      </c>
      <c r="K131" s="232"/>
      <c r="L131" s="232"/>
      <c r="M131" s="231"/>
      <c r="N131" s="231"/>
      <c r="O131" s="232"/>
      <c r="P131" s="231"/>
      <c r="R131" s="232" t="str">
        <f>B131</f>
        <v>a. What year is the Poverty Reduction Strategy Paper from? (most recent actual PRSP on IMF's site [not progress or summary report])</v>
      </c>
      <c r="S131" s="241"/>
      <c r="T131" s="242"/>
      <c r="U131" s="242"/>
      <c r="V131" s="242"/>
      <c r="W131" s="243"/>
      <c r="X131" s="243"/>
      <c r="Z131" s="291"/>
      <c r="AA131" s="238"/>
    </row>
    <row r="132" spans="1:27" s="132" customFormat="1" ht="15.75" customHeight="1">
      <c r="A132" s="217"/>
      <c r="B132" s="1473" t="s">
        <v>67</v>
      </c>
      <c r="C132" s="1473"/>
      <c r="D132" s="1473"/>
      <c r="E132" s="1473"/>
      <c r="F132" s="1474"/>
      <c r="G132" s="1540" t="s">
        <v>61</v>
      </c>
      <c r="H132" s="1542"/>
      <c r="I132" s="106"/>
      <c r="J132" s="265" t="str">
        <f>G132</f>
        <v>Yes</v>
      </c>
      <c r="K132" s="232"/>
      <c r="L132" s="232"/>
      <c r="M132" s="231"/>
      <c r="N132" s="231"/>
      <c r="O132" s="232"/>
      <c r="P132" s="231"/>
      <c r="R132" s="231"/>
      <c r="S132" s="241"/>
      <c r="T132" s="242"/>
      <c r="U132" s="242"/>
      <c r="V132" s="242"/>
      <c r="W132" s="243"/>
      <c r="X132" s="243"/>
      <c r="Y132" s="259" t="str">
        <f>B132</f>
        <v>b. Is family planning or reproductive health a priority in the PRSP?</v>
      </c>
      <c r="Z132" s="291"/>
      <c r="AA132" s="238"/>
    </row>
    <row r="133" spans="1:27" s="132" customFormat="1" ht="15.75" customHeight="1">
      <c r="A133" s="217"/>
      <c r="B133" s="1473" t="s">
        <v>68</v>
      </c>
      <c r="C133" s="1473"/>
      <c r="D133" s="1473"/>
      <c r="E133" s="1473"/>
      <c r="F133" s="1474"/>
      <c r="G133" s="1540" t="s">
        <v>62</v>
      </c>
      <c r="H133" s="1542"/>
      <c r="I133" s="106"/>
      <c r="J133" s="265" t="str">
        <f>G133</f>
        <v>No</v>
      </c>
      <c r="K133" s="232"/>
      <c r="L133" s="232"/>
      <c r="M133" s="231"/>
      <c r="N133" s="231"/>
      <c r="O133" s="232"/>
      <c r="P133" s="231"/>
      <c r="R133" s="231"/>
      <c r="S133" s="241"/>
      <c r="T133" s="242"/>
      <c r="U133" s="242"/>
      <c r="V133" s="242"/>
      <c r="W133" s="243"/>
      <c r="X133" s="243"/>
      <c r="Y133" s="259" t="str">
        <f>B133</f>
        <v>c. Is contraceptive security included in the PRSP?</v>
      </c>
      <c r="Z133" s="291"/>
      <c r="AA133" s="238"/>
    </row>
    <row r="134" spans="1:27" s="132" customFormat="1" ht="15.75" customHeight="1">
      <c r="A134" s="217"/>
      <c r="B134" s="1473" t="s">
        <v>40</v>
      </c>
      <c r="C134" s="1473"/>
      <c r="D134" s="1473"/>
      <c r="E134" s="1473"/>
      <c r="F134" s="1474"/>
      <c r="G134" s="1540" t="s">
        <v>62</v>
      </c>
      <c r="H134" s="1542"/>
      <c r="I134" s="106"/>
      <c r="J134" s="265" t="str">
        <f>G134</f>
        <v>No</v>
      </c>
      <c r="K134" s="232"/>
      <c r="L134" s="232"/>
      <c r="M134" s="231"/>
      <c r="N134" s="231"/>
      <c r="O134" s="232"/>
      <c r="P134" s="231"/>
      <c r="R134" s="231"/>
      <c r="S134" s="241"/>
      <c r="T134" s="242"/>
      <c r="U134" s="242"/>
      <c r="V134" s="242"/>
      <c r="W134" s="243"/>
      <c r="X134" s="243"/>
      <c r="Y134" s="259" t="str">
        <f>B134</f>
        <v>d. Is contraceptive prevalence rate (CPR) included as an indicator in the PRSP?</v>
      </c>
      <c r="Z134" s="291"/>
      <c r="AA134" s="238"/>
    </row>
    <row r="135" spans="1:27" s="132" customFormat="1" ht="15.75" customHeight="1">
      <c r="A135" s="217"/>
      <c r="B135" s="1473" t="s">
        <v>41</v>
      </c>
      <c r="C135" s="1473"/>
      <c r="D135" s="1473"/>
      <c r="E135" s="1473"/>
      <c r="F135" s="1474"/>
      <c r="G135" s="1540" t="s">
        <v>62</v>
      </c>
      <c r="H135" s="1542"/>
      <c r="I135" s="106"/>
      <c r="J135" s="265" t="str">
        <f>G135</f>
        <v>No</v>
      </c>
      <c r="K135" s="232"/>
      <c r="L135" s="232"/>
      <c r="M135" s="231"/>
      <c r="N135" s="231"/>
      <c r="O135" s="232"/>
      <c r="P135" s="231"/>
      <c r="R135" s="231"/>
      <c r="S135" s="241"/>
      <c r="T135" s="242"/>
      <c r="U135" s="242"/>
      <c r="V135" s="242"/>
      <c r="W135" s="243"/>
      <c r="X135" s="243"/>
      <c r="Y135" s="259" t="str">
        <f>B135</f>
        <v>e. Are contraceptive supply indicators included in the PRSP?</v>
      </c>
      <c r="Z135" s="291"/>
      <c r="AA135" s="238"/>
    </row>
    <row r="136" spans="1:27" s="132" customFormat="1" ht="15.75" customHeight="1" thickBot="1">
      <c r="A136" s="152" t="s">
        <v>42</v>
      </c>
      <c r="B136" s="1473" t="s">
        <v>43</v>
      </c>
      <c r="C136" s="1474"/>
      <c r="D136" s="1553"/>
      <c r="E136" s="1554"/>
      <c r="F136" s="1554"/>
      <c r="G136" s="1554"/>
      <c r="H136" s="1555"/>
      <c r="I136" s="106"/>
      <c r="J136" s="290"/>
      <c r="K136" s="232" t="str">
        <f>B136</f>
        <v>f. Notes about the Poverty Reduction Strategy Paper</v>
      </c>
      <c r="L136" s="232"/>
      <c r="M136" s="231"/>
      <c r="N136" s="231"/>
      <c r="O136" s="232">
        <f>D136</f>
        <v>0</v>
      </c>
      <c r="P136" s="231"/>
      <c r="R136" s="231"/>
      <c r="S136" s="241"/>
      <c r="T136" s="242"/>
      <c r="U136" s="242"/>
      <c r="V136" s="242"/>
      <c r="W136" s="243"/>
      <c r="X136" s="243"/>
      <c r="Z136" s="291"/>
      <c r="AA136" s="238"/>
    </row>
    <row r="137" spans="1:27" s="111" customFormat="1" ht="16.5" customHeight="1" thickBot="1">
      <c r="A137" s="1618" t="s">
        <v>4</v>
      </c>
      <c r="B137" s="1619"/>
      <c r="C137" s="1619"/>
      <c r="D137" s="1619"/>
      <c r="E137" s="1619"/>
      <c r="F137" s="1619"/>
      <c r="G137" s="1619"/>
      <c r="H137" s="219"/>
      <c r="I137" s="239"/>
      <c r="J137" s="265"/>
      <c r="K137" s="232"/>
      <c r="L137" s="231"/>
      <c r="M137" s="231"/>
      <c r="N137" s="231"/>
      <c r="O137" s="232"/>
      <c r="P137" s="231"/>
      <c r="Q137" s="231"/>
      <c r="R137" s="231"/>
      <c r="S137" s="231"/>
      <c r="T137" s="112"/>
      <c r="U137" s="112"/>
      <c r="V137" s="112"/>
      <c r="W137" s="237"/>
      <c r="X137" s="237"/>
      <c r="Z137" s="246"/>
      <c r="AA137" s="238"/>
    </row>
    <row r="138" spans="1:27" s="111" customFormat="1" ht="30" customHeight="1">
      <c r="A138" s="1470" t="s">
        <v>324</v>
      </c>
      <c r="B138" s="1471"/>
      <c r="C138" s="1471"/>
      <c r="D138" s="1471"/>
      <c r="E138" s="1471"/>
      <c r="F138" s="1472"/>
      <c r="G138" s="1620" t="s">
        <v>61</v>
      </c>
      <c r="H138" s="1621"/>
      <c r="I138" s="244"/>
      <c r="J138" s="265" t="str">
        <f>G138</f>
        <v>Yes</v>
      </c>
      <c r="K138" s="232"/>
      <c r="L138" s="231"/>
      <c r="M138" s="231"/>
      <c r="N138" s="231"/>
      <c r="O138" s="232"/>
      <c r="P138" s="231"/>
      <c r="Q138" s="231"/>
      <c r="R138" s="231"/>
      <c r="S138" s="231"/>
      <c r="T138" s="112"/>
      <c r="U138" s="112"/>
      <c r="V138" s="112"/>
      <c r="W138" s="237"/>
      <c r="X138" s="237"/>
      <c r="Y138" s="259" t="str">
        <f>A138</f>
        <v>E1. Have stockouts occurred for any contraceptive at the central* level in the last 12 months?  
*(The central level refers to the central level warehouse for the public sector.)</v>
      </c>
      <c r="Z138" s="246"/>
      <c r="AA138" s="238"/>
    </row>
    <row r="139" spans="1:27" s="111" customFormat="1" ht="45">
      <c r="A139" s="1493" t="s">
        <v>620</v>
      </c>
      <c r="B139" s="1473"/>
      <c r="C139" s="1473"/>
      <c r="D139" s="1473"/>
      <c r="E139" s="1473"/>
      <c r="F139" s="1473"/>
      <c r="G139" s="1473"/>
      <c r="H139" s="1511"/>
      <c r="I139" s="250"/>
      <c r="J139" s="265"/>
      <c r="K139" s="232"/>
      <c r="L139" s="231"/>
      <c r="M139" s="231"/>
      <c r="N139" s="231"/>
      <c r="O139" s="232"/>
      <c r="P139" s="231"/>
      <c r="Q139" s="231"/>
      <c r="R139" s="231"/>
      <c r="S139" s="231"/>
      <c r="T139" s="112"/>
      <c r="U139" s="112"/>
      <c r="V139" s="112"/>
      <c r="W139" s="237"/>
      <c r="X139" s="23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Z139" s="246"/>
      <c r="AA139" s="238"/>
    </row>
    <row r="140" spans="1:27" s="111" customFormat="1" ht="15" customHeight="1">
      <c r="A140" s="550"/>
      <c r="B140" s="1473" t="s">
        <v>108</v>
      </c>
      <c r="C140" s="1473"/>
      <c r="D140" s="1473"/>
      <c r="E140" s="1473"/>
      <c r="F140" s="1474"/>
      <c r="G140" s="1540" t="s">
        <v>62</v>
      </c>
      <c r="H140" s="1542"/>
      <c r="I140" s="244"/>
      <c r="J140" s="265" t="str">
        <f t="shared" ref="J140:J150" si="7">G140</f>
        <v>No</v>
      </c>
      <c r="K140" s="232"/>
      <c r="L140" s="231"/>
      <c r="M140" s="231"/>
      <c r="N140" s="231"/>
      <c r="O140" s="232"/>
      <c r="P140" s="231"/>
      <c r="Q140" s="231"/>
      <c r="R140" s="231"/>
      <c r="S140" s="231"/>
      <c r="T140" s="112"/>
      <c r="U140" s="112"/>
      <c r="V140" s="112"/>
      <c r="W140" s="237"/>
      <c r="X140" s="237"/>
      <c r="Y140" s="259" t="str">
        <f t="shared" ref="Y140:Y148" si="8">B140</f>
        <v>a. Combined oral contraceptives</v>
      </c>
      <c r="Z140" s="246"/>
      <c r="AA140" s="238"/>
    </row>
    <row r="141" spans="1:27" s="111" customFormat="1" ht="15" customHeight="1">
      <c r="A141" s="555"/>
      <c r="B141" s="1473" t="s">
        <v>109</v>
      </c>
      <c r="C141" s="1473"/>
      <c r="D141" s="1473"/>
      <c r="E141" s="1473"/>
      <c r="F141" s="1474"/>
      <c r="G141" s="1540" t="s">
        <v>62</v>
      </c>
      <c r="H141" s="1542"/>
      <c r="I141" s="244"/>
      <c r="J141" s="265" t="str">
        <f t="shared" si="7"/>
        <v>No</v>
      </c>
      <c r="K141" s="232"/>
      <c r="L141" s="231"/>
      <c r="M141" s="231"/>
      <c r="N141" s="231"/>
      <c r="O141" s="231"/>
      <c r="P141" s="231"/>
      <c r="Q141" s="231"/>
      <c r="R141" s="231"/>
      <c r="S141" s="231"/>
      <c r="T141" s="112"/>
      <c r="U141" s="112"/>
      <c r="V141" s="112"/>
      <c r="W141" s="237"/>
      <c r="X141" s="237"/>
      <c r="Y141" s="259" t="str">
        <f t="shared" si="8"/>
        <v>b. Progestin-only pills</v>
      </c>
      <c r="Z141" s="246"/>
      <c r="AA141" s="238"/>
    </row>
    <row r="142" spans="1:27" s="111" customFormat="1" ht="15" customHeight="1">
      <c r="A142" s="550"/>
      <c r="B142" s="1473" t="s">
        <v>170</v>
      </c>
      <c r="C142" s="1473"/>
      <c r="D142" s="1473"/>
      <c r="E142" s="1473"/>
      <c r="F142" s="1474"/>
      <c r="G142" s="1540" t="s">
        <v>62</v>
      </c>
      <c r="H142" s="1542"/>
      <c r="I142" s="244"/>
      <c r="J142" s="265" t="str">
        <f t="shared" si="7"/>
        <v>No</v>
      </c>
      <c r="K142" s="232"/>
      <c r="L142" s="231"/>
      <c r="M142" s="231"/>
      <c r="N142" s="231"/>
      <c r="O142" s="231"/>
      <c r="P142" s="231"/>
      <c r="Q142" s="231"/>
      <c r="R142" s="231"/>
      <c r="S142" s="231"/>
      <c r="T142" s="112"/>
      <c r="U142" s="112"/>
      <c r="V142" s="112"/>
      <c r="W142" s="237"/>
      <c r="X142" s="237"/>
      <c r="Y142" s="259" t="str">
        <f t="shared" si="8"/>
        <v>c. Injectables</v>
      </c>
      <c r="Z142" s="246"/>
      <c r="AA142" s="238"/>
    </row>
    <row r="143" spans="1:27" s="111" customFormat="1" ht="15" customHeight="1">
      <c r="A143" s="550"/>
      <c r="B143" s="1473" t="s">
        <v>171</v>
      </c>
      <c r="C143" s="1473"/>
      <c r="D143" s="1473"/>
      <c r="E143" s="1473"/>
      <c r="F143" s="1474"/>
      <c r="G143" s="1540" t="s">
        <v>62</v>
      </c>
      <c r="H143" s="1542"/>
      <c r="I143" s="244"/>
      <c r="J143" s="265" t="str">
        <f t="shared" si="7"/>
        <v>No</v>
      </c>
      <c r="K143" s="232"/>
      <c r="L143" s="231"/>
      <c r="M143" s="231"/>
      <c r="N143" s="231"/>
      <c r="O143" s="231"/>
      <c r="P143" s="231"/>
      <c r="Q143" s="231"/>
      <c r="R143" s="231"/>
      <c r="S143" s="231"/>
      <c r="T143" s="112"/>
      <c r="U143" s="112"/>
      <c r="V143" s="112"/>
      <c r="W143" s="237"/>
      <c r="X143" s="237"/>
      <c r="Y143" s="259" t="str">
        <f t="shared" si="8"/>
        <v>d. Implants</v>
      </c>
      <c r="Z143" s="246"/>
      <c r="AA143" s="238"/>
    </row>
    <row r="144" spans="1:27" s="111" customFormat="1" ht="15" customHeight="1">
      <c r="A144" s="550"/>
      <c r="B144" s="1473" t="s">
        <v>29</v>
      </c>
      <c r="C144" s="1473"/>
      <c r="D144" s="1473"/>
      <c r="E144" s="1473"/>
      <c r="F144" s="1474"/>
      <c r="G144" s="1540" t="s">
        <v>61</v>
      </c>
      <c r="H144" s="1542"/>
      <c r="I144" s="244"/>
      <c r="J144" s="265" t="str">
        <f t="shared" si="7"/>
        <v>Yes</v>
      </c>
      <c r="K144" s="232"/>
      <c r="L144" s="231"/>
      <c r="M144" s="231"/>
      <c r="N144" s="231"/>
      <c r="O144" s="231"/>
      <c r="P144" s="231"/>
      <c r="Q144" s="231"/>
      <c r="R144" s="231"/>
      <c r="S144" s="231"/>
      <c r="T144" s="112"/>
      <c r="U144" s="112"/>
      <c r="V144" s="112"/>
      <c r="W144" s="237"/>
      <c r="X144" s="237"/>
      <c r="Y144" s="259" t="str">
        <f t="shared" si="8"/>
        <v>e. Intrauterine devices (IUDs)</v>
      </c>
      <c r="Z144" s="246"/>
      <c r="AA144" s="238"/>
    </row>
    <row r="145" spans="1:27" s="111" customFormat="1" ht="15" customHeight="1">
      <c r="A145" s="550"/>
      <c r="B145" s="1473" t="s">
        <v>18</v>
      </c>
      <c r="C145" s="1473"/>
      <c r="D145" s="1473"/>
      <c r="E145" s="1473"/>
      <c r="F145" s="1474"/>
      <c r="G145" s="1540" t="s">
        <v>61</v>
      </c>
      <c r="H145" s="1542"/>
      <c r="I145" s="244"/>
      <c r="J145" s="265" t="str">
        <f t="shared" si="7"/>
        <v>Yes</v>
      </c>
      <c r="K145" s="232"/>
      <c r="L145" s="231"/>
      <c r="M145" s="231"/>
      <c r="N145" s="231"/>
      <c r="O145" s="231"/>
      <c r="P145" s="231"/>
      <c r="Q145" s="231"/>
      <c r="R145" s="231"/>
      <c r="S145" s="231"/>
      <c r="T145" s="112"/>
      <c r="U145" s="112"/>
      <c r="V145" s="112"/>
      <c r="W145" s="237"/>
      <c r="X145" s="237"/>
      <c r="Y145" s="259" t="str">
        <f t="shared" si="8"/>
        <v>f. Male condoms</v>
      </c>
      <c r="Z145" s="246"/>
      <c r="AA145" s="238"/>
    </row>
    <row r="146" spans="1:27" s="111" customFormat="1" ht="15" customHeight="1">
      <c r="A146" s="550"/>
      <c r="B146" s="1473" t="s">
        <v>19</v>
      </c>
      <c r="C146" s="1473"/>
      <c r="D146" s="1473"/>
      <c r="E146" s="1473"/>
      <c r="F146" s="1474"/>
      <c r="G146" s="1540" t="s">
        <v>62</v>
      </c>
      <c r="H146" s="1542"/>
      <c r="I146" s="244"/>
      <c r="J146" s="265" t="str">
        <f t="shared" si="7"/>
        <v>No</v>
      </c>
      <c r="K146" s="232"/>
      <c r="L146" s="231"/>
      <c r="M146" s="231"/>
      <c r="N146" s="231"/>
      <c r="O146" s="231"/>
      <c r="P146" s="231"/>
      <c r="Q146" s="231"/>
      <c r="R146" s="231"/>
      <c r="S146" s="231"/>
      <c r="T146" s="112"/>
      <c r="U146" s="112"/>
      <c r="V146" s="112"/>
      <c r="W146" s="237"/>
      <c r="X146" s="237"/>
      <c r="Y146" s="259" t="str">
        <f t="shared" si="8"/>
        <v>g. Female condoms</v>
      </c>
      <c r="Z146" s="246"/>
      <c r="AA146" s="238"/>
    </row>
    <row r="147" spans="1:27" s="111" customFormat="1" ht="15" customHeight="1">
      <c r="A147" s="550"/>
      <c r="B147" s="1473" t="s">
        <v>110</v>
      </c>
      <c r="C147" s="1473"/>
      <c r="D147" s="1473"/>
      <c r="E147" s="1473"/>
      <c r="F147" s="1474"/>
      <c r="G147" s="1540" t="s">
        <v>61</v>
      </c>
      <c r="H147" s="1542"/>
      <c r="I147" s="244"/>
      <c r="J147" s="265" t="str">
        <f t="shared" si="7"/>
        <v>Yes</v>
      </c>
      <c r="K147" s="232"/>
      <c r="L147" s="231"/>
      <c r="M147" s="231"/>
      <c r="N147" s="231"/>
      <c r="O147" s="231"/>
      <c r="P147" s="231"/>
      <c r="Q147" s="231"/>
      <c r="R147" s="231"/>
      <c r="S147" s="231"/>
      <c r="T147" s="112"/>
      <c r="U147" s="112"/>
      <c r="V147" s="112"/>
      <c r="W147" s="237"/>
      <c r="X147" s="237"/>
      <c r="Y147" s="259" t="str">
        <f t="shared" si="8"/>
        <v>h. Emergency contraceptive pills</v>
      </c>
      <c r="Z147" s="246"/>
      <c r="AA147" s="238"/>
    </row>
    <row r="148" spans="1:27" s="111" customFormat="1" ht="15" customHeight="1">
      <c r="A148" s="550"/>
      <c r="B148" s="1473" t="s">
        <v>72</v>
      </c>
      <c r="C148" s="1473"/>
      <c r="D148" s="1473"/>
      <c r="E148" s="1473"/>
      <c r="F148" s="1474"/>
      <c r="G148" s="1540" t="s">
        <v>62</v>
      </c>
      <c r="H148" s="1542"/>
      <c r="I148" s="244"/>
      <c r="J148" s="265" t="str">
        <f t="shared" si="7"/>
        <v>No</v>
      </c>
      <c r="K148" s="232"/>
      <c r="L148" s="231"/>
      <c r="M148" s="231"/>
      <c r="N148" s="231"/>
      <c r="O148" s="231"/>
      <c r="P148" s="231"/>
      <c r="Q148" s="231"/>
      <c r="R148" s="231"/>
      <c r="S148" s="231"/>
      <c r="T148" s="112"/>
      <c r="U148" s="112"/>
      <c r="V148" s="112"/>
      <c r="W148" s="237"/>
      <c r="X148" s="237"/>
      <c r="Y148" s="259" t="str">
        <f t="shared" si="8"/>
        <v>i. CycleBeads</v>
      </c>
      <c r="Z148" s="246"/>
      <c r="AA148" s="238"/>
    </row>
    <row r="149" spans="1:27" s="111" customFormat="1" ht="30" customHeight="1">
      <c r="A149" s="550"/>
      <c r="B149" s="1473" t="s">
        <v>685</v>
      </c>
      <c r="C149" s="1473"/>
      <c r="D149" s="1473"/>
      <c r="E149" s="1473"/>
      <c r="F149" s="1473"/>
      <c r="G149" s="1602" t="s">
        <v>538</v>
      </c>
      <c r="H149" s="1604"/>
      <c r="I149" s="244"/>
      <c r="J149" s="265" t="str">
        <f t="shared" si="7"/>
        <v>01/13-12/13</v>
      </c>
      <c r="K149" s="232"/>
      <c r="L149" s="231"/>
      <c r="M149" s="232"/>
      <c r="N149" s="231"/>
      <c r="O149" s="231"/>
      <c r="P149" s="231"/>
      <c r="Q149" s="232">
        <f>F149</f>
        <v>0</v>
      </c>
      <c r="R149" s="232" t="str">
        <f>B149</f>
        <v xml:space="preserve">j. Time period covered by reports reviewed
(mm/yy - mm/yy) (for example, reports from 01/13-12/13) </v>
      </c>
      <c r="S149" s="231"/>
      <c r="T149" s="112"/>
      <c r="U149" s="112"/>
      <c r="V149" s="112"/>
      <c r="W149" s="237"/>
      <c r="X149" s="237"/>
      <c r="Z149" s="246"/>
      <c r="AA149" s="238"/>
    </row>
    <row r="150" spans="1:27" s="111" customFormat="1" ht="45" customHeight="1">
      <c r="A150" s="152"/>
      <c r="B150" s="1473" t="s">
        <v>326</v>
      </c>
      <c r="C150" s="1473"/>
      <c r="D150" s="1473"/>
      <c r="E150" s="1473"/>
      <c r="F150" s="1473"/>
      <c r="G150" s="1602" t="s">
        <v>703</v>
      </c>
      <c r="H150" s="1604"/>
      <c r="I150" s="244"/>
      <c r="J150" s="265" t="str">
        <f t="shared" si="7"/>
        <v>Central level warehouse reports</v>
      </c>
      <c r="K150" s="232"/>
      <c r="L150" s="232"/>
      <c r="M150" s="231"/>
      <c r="N150" s="231"/>
      <c r="O150" s="231"/>
      <c r="P150" s="231"/>
      <c r="Q150" s="232">
        <f>F150</f>
        <v>0</v>
      </c>
      <c r="R150" s="232" t="str">
        <f>B150</f>
        <v>k. Data source
(for example: Procurement Planning and Monitoring Report, Logistics Management Information System, periodic physical inventory, warehouse reports)</v>
      </c>
      <c r="S150" s="231"/>
      <c r="T150" s="112"/>
      <c r="U150" s="112"/>
      <c r="V150" s="112"/>
      <c r="W150" s="237"/>
      <c r="X150" s="237"/>
      <c r="Z150" s="246"/>
      <c r="AA150" s="238"/>
    </row>
    <row r="151" spans="1:27" s="111" customFormat="1">
      <c r="A151" s="1493" t="s">
        <v>440</v>
      </c>
      <c r="B151" s="1473"/>
      <c r="C151" s="1473"/>
      <c r="D151" s="1473"/>
      <c r="E151" s="1473"/>
      <c r="F151" s="1473"/>
      <c r="G151" s="1473"/>
      <c r="H151" s="1511"/>
      <c r="I151" s="250"/>
      <c r="J151" s="256"/>
      <c r="K151" s="232"/>
      <c r="L151" s="231"/>
      <c r="M151" s="231"/>
      <c r="N151" s="231"/>
      <c r="O151" s="232"/>
      <c r="P151" s="231"/>
      <c r="Q151" s="231"/>
      <c r="R151" s="231"/>
      <c r="S151" s="231"/>
      <c r="T151" s="112"/>
      <c r="U151" s="112"/>
      <c r="V151" s="112"/>
      <c r="W151" s="237"/>
      <c r="X151" s="237"/>
      <c r="Z151" s="246"/>
      <c r="AA151" s="238"/>
    </row>
    <row r="152" spans="1:27" s="111" customFormat="1" ht="15" customHeight="1">
      <c r="A152" s="554"/>
      <c r="B152" s="1498" t="s">
        <v>327</v>
      </c>
      <c r="C152" s="1498"/>
      <c r="D152" s="1498"/>
      <c r="E152" s="1498"/>
      <c r="F152" s="1499"/>
      <c r="G152" s="1630"/>
      <c r="H152" s="1631"/>
      <c r="I152" s="244"/>
      <c r="J152" s="265">
        <f>G152</f>
        <v>0</v>
      </c>
      <c r="K152" s="232"/>
      <c r="L152" s="231"/>
      <c r="M152" s="231"/>
      <c r="N152" s="231"/>
      <c r="O152" s="232"/>
      <c r="P152" s="231"/>
      <c r="Q152" s="231"/>
      <c r="R152" s="231"/>
      <c r="S152" s="231"/>
      <c r="T152" s="112"/>
      <c r="U152" s="112"/>
      <c r="V152" s="112"/>
      <c r="W152" s="237"/>
      <c r="X152" s="237"/>
      <c r="Y152" s="259" t="str">
        <f>B152</f>
        <v>a. service delivery point level (i.e., public sector health facilities)</v>
      </c>
      <c r="Z152" s="246"/>
      <c r="AA152" s="238"/>
    </row>
    <row r="153" spans="1:27" s="111" customFormat="1" ht="15.75" customHeight="1">
      <c r="A153" s="550"/>
      <c r="B153" s="1473" t="s">
        <v>328</v>
      </c>
      <c r="C153" s="1473"/>
      <c r="D153" s="1473"/>
      <c r="E153" s="1473"/>
      <c r="F153" s="1474"/>
      <c r="G153" s="1540"/>
      <c r="H153" s="1542"/>
      <c r="I153" s="244"/>
      <c r="J153" s="234">
        <f>G153</f>
        <v>0</v>
      </c>
      <c r="K153" s="232"/>
      <c r="L153" s="231"/>
      <c r="M153" s="231"/>
      <c r="N153" s="231"/>
      <c r="O153" s="232"/>
      <c r="P153" s="231"/>
      <c r="Q153" s="231"/>
      <c r="R153" s="231"/>
      <c r="S153" s="231"/>
      <c r="T153" s="112"/>
      <c r="U153" s="112"/>
      <c r="V153" s="112"/>
      <c r="W153" s="237"/>
      <c r="X153" s="237"/>
      <c r="Y153" s="259" t="str">
        <f>B153</f>
        <v>b. central level (i.e., central level warehouse for the public sector)</v>
      </c>
      <c r="Z153" s="246"/>
      <c r="AA153" s="292"/>
    </row>
    <row r="154" spans="1:27" s="111" customFormat="1" ht="45.75" thickBot="1">
      <c r="A154" s="1622" t="s">
        <v>473</v>
      </c>
      <c r="B154" s="1623"/>
      <c r="C154" s="1624"/>
      <c r="D154" s="1625" t="s">
        <v>704</v>
      </c>
      <c r="E154" s="1626"/>
      <c r="F154" s="1626"/>
      <c r="G154" s="1626"/>
      <c r="H154" s="1627"/>
      <c r="I154" s="244"/>
      <c r="J154" s="265"/>
      <c r="K154" s="232" t="str">
        <f>A154</f>
        <v xml:space="preserve">F. Please note any overall comments about challenges and/or successes with contraceptive security in your country.
</v>
      </c>
      <c r="L154" s="231"/>
      <c r="M154" s="231"/>
      <c r="N154" s="231"/>
      <c r="O154" s="232" t="str">
        <f>D154</f>
        <v>Distribution to lowest level facilities remain a challenge</v>
      </c>
      <c r="P154" s="231"/>
      <c r="Q154" s="231"/>
      <c r="R154" s="231"/>
      <c r="S154" s="231"/>
      <c r="T154" s="112"/>
      <c r="U154" s="112"/>
      <c r="V154" s="112"/>
      <c r="W154" s="237"/>
      <c r="X154" s="237"/>
      <c r="Z154" s="246"/>
      <c r="AA154" s="238"/>
    </row>
    <row r="155" spans="1:27" s="132" customFormat="1" ht="15.75">
      <c r="A155" s="1762"/>
      <c r="B155" s="1762"/>
      <c r="C155" s="1762"/>
      <c r="D155" s="1762"/>
      <c r="E155" s="1762"/>
      <c r="F155" s="1762"/>
      <c r="G155" s="1762"/>
      <c r="H155" s="1762"/>
      <c r="I155" s="106"/>
      <c r="J155" s="290"/>
      <c r="K155" s="232"/>
      <c r="L155" s="232"/>
      <c r="M155" s="231"/>
      <c r="N155" s="231"/>
      <c r="O155" s="232"/>
      <c r="P155" s="231"/>
      <c r="R155" s="231"/>
      <c r="S155" s="241"/>
      <c r="T155" s="242"/>
      <c r="U155" s="242"/>
      <c r="V155" s="242"/>
      <c r="W155" s="243"/>
      <c r="X155" s="243"/>
      <c r="Z155" s="291"/>
      <c r="AA155" s="238"/>
    </row>
    <row r="156" spans="1:27" ht="18">
      <c r="A156" s="1629"/>
      <c r="B156" s="1629"/>
      <c r="C156" s="1629"/>
      <c r="D156" s="1629"/>
      <c r="E156" s="1629"/>
      <c r="F156" s="1629"/>
      <c r="G156" s="1629"/>
      <c r="H156" s="1629"/>
      <c r="I156" s="557"/>
      <c r="O156" s="232"/>
      <c r="X156" s="293">
        <f>A156</f>
        <v>0</v>
      </c>
    </row>
    <row r="157" spans="1:27" s="132" customFormat="1" ht="9.75" customHeight="1">
      <c r="A157" s="294"/>
      <c r="B157" s="294"/>
      <c r="C157" s="294"/>
      <c r="D157" s="294"/>
      <c r="E157" s="294"/>
      <c r="F157" s="294"/>
      <c r="G157" s="294"/>
      <c r="H157" s="294"/>
      <c r="I157" s="232"/>
      <c r="J157" s="290"/>
      <c r="K157" s="232"/>
      <c r="L157" s="231"/>
      <c r="M157" s="231"/>
      <c r="N157" s="231"/>
      <c r="O157" s="232"/>
      <c r="P157" s="231"/>
      <c r="Q157" s="231"/>
      <c r="R157" s="231"/>
      <c r="S157" s="241"/>
      <c r="T157" s="242"/>
      <c r="U157" s="242"/>
      <c r="V157" s="242"/>
      <c r="W157" s="243"/>
      <c r="X157" s="243"/>
      <c r="Z157" s="291"/>
      <c r="AA157" s="238"/>
    </row>
    <row r="158" spans="1:27" s="132" customFormat="1" ht="15" customHeight="1">
      <c r="A158" s="294"/>
      <c r="B158" s="294"/>
      <c r="C158" s="294"/>
      <c r="D158" s="294"/>
      <c r="E158" s="294"/>
      <c r="F158" s="294"/>
      <c r="G158" s="294"/>
      <c r="H158" s="294"/>
      <c r="I158" s="232"/>
      <c r="J158" s="235"/>
      <c r="K158" s="232"/>
      <c r="L158" s="231"/>
      <c r="M158" s="231"/>
      <c r="N158" s="231"/>
      <c r="O158" s="232"/>
      <c r="P158" s="231"/>
      <c r="Q158" s="231"/>
      <c r="R158" s="231"/>
      <c r="S158" s="241"/>
      <c r="T158" s="242"/>
      <c r="U158" s="242"/>
      <c r="V158" s="242"/>
      <c r="W158" s="243"/>
      <c r="X158" s="243"/>
      <c r="Z158" s="291"/>
      <c r="AA158" s="238"/>
    </row>
    <row r="159" spans="1:27">
      <c r="A159" s="133"/>
      <c r="B159" s="134"/>
      <c r="C159" s="134"/>
      <c r="D159" s="134"/>
      <c r="E159" s="134"/>
      <c r="F159" s="134"/>
      <c r="G159" s="135"/>
      <c r="H159" s="136"/>
      <c r="I159" s="231"/>
      <c r="O159" s="232"/>
    </row>
    <row r="160" spans="1:27">
      <c r="A160" s="137"/>
      <c r="B160" s="137"/>
      <c r="G160" s="138"/>
      <c r="H160" s="103"/>
      <c r="I160" s="231"/>
    </row>
    <row r="161" spans="1:134">
      <c r="A161" s="137"/>
      <c r="B161" s="137"/>
      <c r="G161" s="138"/>
      <c r="H161" s="103"/>
      <c r="I161" s="231"/>
    </row>
    <row r="162" spans="1:134">
      <c r="A162" s="137"/>
      <c r="B162" s="137"/>
      <c r="G162" s="138"/>
      <c r="H162" s="103"/>
      <c r="I162" s="231"/>
    </row>
    <row r="163" spans="1:134">
      <c r="A163" s="137"/>
      <c r="B163" s="137"/>
      <c r="G163" s="138"/>
      <c r="H163" s="103"/>
      <c r="I163" s="231"/>
    </row>
    <row r="164" spans="1:134">
      <c r="A164" s="137"/>
      <c r="B164" s="137"/>
      <c r="G164" s="138"/>
      <c r="H164" s="103"/>
      <c r="I164" s="231"/>
    </row>
    <row r="165" spans="1:134">
      <c r="A165" s="137"/>
      <c r="B165" s="137"/>
      <c r="G165" s="138"/>
      <c r="H165" s="103"/>
      <c r="I165" s="231"/>
    </row>
    <row r="166" spans="1:134">
      <c r="A166" s="137"/>
      <c r="B166" s="137"/>
      <c r="G166" s="138"/>
      <c r="H166" s="103"/>
      <c r="I166" s="231"/>
    </row>
    <row r="167" spans="1:134">
      <c r="A167" s="137"/>
      <c r="B167" s="137"/>
      <c r="G167" s="138"/>
      <c r="H167" s="103"/>
      <c r="I167" s="231"/>
    </row>
    <row r="168" spans="1:134">
      <c r="A168" s="137"/>
      <c r="B168" s="137"/>
      <c r="G168" s="138"/>
      <c r="H168" s="103"/>
      <c r="I168" s="231"/>
    </row>
    <row r="169" spans="1:134">
      <c r="A169" s="137"/>
      <c r="B169" s="137"/>
      <c r="G169" s="138"/>
      <c r="H169" s="103"/>
      <c r="I169" s="231"/>
    </row>
    <row r="170" spans="1:134">
      <c r="A170" s="137"/>
      <c r="B170" s="137"/>
      <c r="G170" s="138"/>
      <c r="H170" s="103"/>
      <c r="I170" s="231"/>
    </row>
    <row r="171" spans="1:134">
      <c r="A171" s="137"/>
      <c r="B171" s="137"/>
      <c r="G171" s="138"/>
      <c r="H171" s="103"/>
      <c r="I171" s="231"/>
    </row>
    <row r="172" spans="1:134">
      <c r="A172" s="137"/>
      <c r="B172" s="137"/>
      <c r="G172" s="138"/>
      <c r="H172" s="103"/>
      <c r="I172" s="231"/>
    </row>
    <row r="173" spans="1:134" s="137" customFormat="1">
      <c r="G173" s="138"/>
      <c r="H173" s="103"/>
      <c r="I173" s="231"/>
      <c r="J173" s="235"/>
      <c r="K173" s="232"/>
      <c r="L173" s="231"/>
      <c r="M173" s="231"/>
      <c r="N173" s="231"/>
      <c r="O173" s="231"/>
      <c r="P173" s="231"/>
      <c r="Q173" s="231"/>
      <c r="R173" s="231"/>
      <c r="S173" s="241"/>
      <c r="T173" s="242"/>
      <c r="U173" s="242"/>
      <c r="V173" s="242"/>
      <c r="W173" s="243"/>
      <c r="X173" s="243"/>
      <c r="Y173" s="109"/>
      <c r="AA173" s="238"/>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231"/>
      <c r="J174" s="235"/>
      <c r="K174" s="232"/>
      <c r="L174" s="231"/>
      <c r="M174" s="231"/>
      <c r="N174" s="231"/>
      <c r="O174" s="231"/>
      <c r="P174" s="231"/>
      <c r="Q174" s="231"/>
      <c r="R174" s="231"/>
      <c r="S174" s="241"/>
      <c r="T174" s="242"/>
      <c r="U174" s="242"/>
      <c r="V174" s="242"/>
      <c r="W174" s="243"/>
      <c r="X174" s="243"/>
      <c r="Y174" s="109"/>
      <c r="AA174" s="238"/>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231"/>
      <c r="J175" s="235"/>
      <c r="K175" s="232"/>
      <c r="L175" s="231"/>
      <c r="M175" s="231"/>
      <c r="N175" s="231"/>
      <c r="O175" s="231"/>
      <c r="P175" s="231"/>
      <c r="Q175" s="231"/>
      <c r="R175" s="231"/>
      <c r="S175" s="241"/>
      <c r="T175" s="242"/>
      <c r="U175" s="242"/>
      <c r="V175" s="242"/>
      <c r="W175" s="243"/>
      <c r="X175" s="243"/>
      <c r="Y175" s="109"/>
      <c r="AA175" s="238"/>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231"/>
      <c r="J176" s="235"/>
      <c r="K176" s="232"/>
      <c r="L176" s="231"/>
      <c r="M176" s="231"/>
      <c r="N176" s="231"/>
      <c r="O176" s="231"/>
      <c r="P176" s="231"/>
      <c r="Q176" s="231"/>
      <c r="R176" s="231"/>
      <c r="S176" s="241"/>
      <c r="T176" s="242"/>
      <c r="U176" s="242"/>
      <c r="V176" s="242"/>
      <c r="W176" s="243"/>
      <c r="X176" s="243"/>
      <c r="Y176" s="109"/>
      <c r="AA176" s="238"/>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231"/>
      <c r="J177" s="235"/>
      <c r="K177" s="232"/>
      <c r="L177" s="231"/>
      <c r="M177" s="231"/>
      <c r="N177" s="231"/>
      <c r="O177" s="231"/>
      <c r="P177" s="231"/>
      <c r="Q177" s="231"/>
      <c r="R177" s="231"/>
      <c r="S177" s="241"/>
      <c r="T177" s="242"/>
      <c r="U177" s="242"/>
      <c r="V177" s="242"/>
      <c r="W177" s="243"/>
      <c r="X177" s="243"/>
      <c r="Y177" s="109"/>
      <c r="AA177" s="238"/>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231"/>
      <c r="J178" s="235"/>
      <c r="K178" s="232"/>
      <c r="L178" s="231"/>
      <c r="M178" s="231"/>
      <c r="N178" s="231"/>
      <c r="O178" s="231"/>
      <c r="P178" s="231"/>
      <c r="Q178" s="231"/>
      <c r="R178" s="231"/>
      <c r="S178" s="241"/>
      <c r="T178" s="242"/>
      <c r="U178" s="242"/>
      <c r="V178" s="242"/>
      <c r="W178" s="243"/>
      <c r="X178" s="243"/>
      <c r="Y178" s="109"/>
      <c r="AA178" s="23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231"/>
      <c r="J179" s="235"/>
      <c r="K179" s="232"/>
      <c r="L179" s="231"/>
      <c r="M179" s="231"/>
      <c r="N179" s="231"/>
      <c r="O179" s="231"/>
      <c r="P179" s="231"/>
      <c r="Q179" s="231"/>
      <c r="R179" s="231"/>
      <c r="S179" s="241"/>
      <c r="T179" s="242"/>
      <c r="U179" s="242"/>
      <c r="V179" s="242"/>
      <c r="W179" s="243"/>
      <c r="X179" s="243"/>
      <c r="Y179" s="109"/>
      <c r="AA179" s="238"/>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231"/>
      <c r="J180" s="235"/>
      <c r="K180" s="232"/>
      <c r="L180" s="231"/>
      <c r="M180" s="231"/>
      <c r="N180" s="231"/>
      <c r="O180" s="231"/>
      <c r="P180" s="231"/>
      <c r="Q180" s="231"/>
      <c r="R180" s="231"/>
      <c r="S180" s="241"/>
      <c r="T180" s="242"/>
      <c r="U180" s="242"/>
      <c r="V180" s="242"/>
      <c r="W180" s="243"/>
      <c r="X180" s="243"/>
      <c r="Y180" s="109"/>
      <c r="AA180" s="238"/>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231"/>
      <c r="J181" s="235"/>
      <c r="K181" s="232"/>
      <c r="L181" s="231"/>
      <c r="M181" s="231"/>
      <c r="N181" s="231"/>
      <c r="O181" s="231"/>
      <c r="P181" s="231"/>
      <c r="Q181" s="231"/>
      <c r="R181" s="231"/>
      <c r="S181" s="241"/>
      <c r="T181" s="242"/>
      <c r="U181" s="242"/>
      <c r="V181" s="242"/>
      <c r="W181" s="243"/>
      <c r="X181" s="243"/>
      <c r="Y181" s="109"/>
      <c r="AA181" s="238"/>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231"/>
      <c r="J182" s="235"/>
      <c r="K182" s="232"/>
      <c r="L182" s="231"/>
      <c r="M182" s="231"/>
      <c r="N182" s="231"/>
      <c r="O182" s="231"/>
      <c r="P182" s="231"/>
      <c r="Q182" s="231"/>
      <c r="R182" s="231"/>
      <c r="S182" s="241"/>
      <c r="T182" s="242"/>
      <c r="U182" s="242"/>
      <c r="V182" s="242"/>
      <c r="W182" s="243"/>
      <c r="X182" s="243"/>
      <c r="Y182" s="109"/>
      <c r="AA182" s="238"/>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231"/>
      <c r="J183" s="235"/>
      <c r="K183" s="232"/>
      <c r="L183" s="231"/>
      <c r="M183" s="231"/>
      <c r="N183" s="231"/>
      <c r="O183" s="231"/>
      <c r="P183" s="231"/>
      <c r="Q183" s="231"/>
      <c r="R183" s="231"/>
      <c r="S183" s="241"/>
      <c r="T183" s="242"/>
      <c r="U183" s="242"/>
      <c r="V183" s="242"/>
      <c r="W183" s="243"/>
      <c r="X183" s="243"/>
      <c r="Y183" s="109"/>
      <c r="AA183" s="238"/>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E92:H92"/>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749</v>
      </c>
      <c r="B7" s="1655"/>
      <c r="C7" s="1655"/>
      <c r="D7" s="916"/>
      <c r="E7" s="916"/>
      <c r="F7" s="916"/>
      <c r="G7" s="917"/>
      <c r="H7" s="918"/>
      <c r="I7" s="906"/>
      <c r="J7" s="907"/>
      <c r="K7" s="908" t="str">
        <f>A7</f>
        <v>Country: Guatemala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41.25" customHeight="1">
      <c r="A13" s="149"/>
      <c r="B13" s="1473" t="s">
        <v>13</v>
      </c>
      <c r="C13" s="1474"/>
      <c r="D13" s="1579" t="s">
        <v>750</v>
      </c>
      <c r="E13" s="1647"/>
      <c r="F13" s="1647"/>
      <c r="G13" s="1647"/>
      <c r="H13" s="1580"/>
      <c r="I13" s="419"/>
      <c r="J13" s="404"/>
      <c r="K13" s="397" t="str">
        <f>B13</f>
        <v>a. What is the name of the committee?</v>
      </c>
      <c r="L13" s="426" t="str">
        <f>D13</f>
        <v>National Contraceptive Security Committee (Comision Nacional de  Aseguramiento de Anticonceptivos (CNAA)</v>
      </c>
      <c r="M13" s="396"/>
      <c r="N13" s="396"/>
      <c r="O13" s="398" t="str">
        <f>D13</f>
        <v>National Contraceptive Security Committee (Comision Nacional de  Aseguramiento de Anticonceptivos (CNAA)</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577" t="s">
        <v>61</v>
      </c>
      <c r="E15" s="151" t="s">
        <v>55</v>
      </c>
      <c r="F15" s="1658" t="s">
        <v>751</v>
      </c>
      <c r="G15" s="1659"/>
      <c r="H15" s="1660"/>
      <c r="I15" s="419"/>
      <c r="J15" s="404"/>
      <c r="K15" s="397" t="str">
        <f t="shared" ref="K15:K23" si="0">B15</f>
        <v>a. Social marketing</v>
      </c>
      <c r="L15" s="396"/>
      <c r="M15" s="396"/>
      <c r="N15" s="396"/>
      <c r="O15" s="397"/>
      <c r="P15" s="396"/>
      <c r="Q15" s="397" t="str">
        <f t="shared" ref="Q15:Q23" si="1">F15</f>
        <v>PASMO -PSI affiliate- participant but not an official member</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94.5" customHeight="1">
      <c r="A16" s="152"/>
      <c r="B16" s="1473" t="s">
        <v>118</v>
      </c>
      <c r="C16" s="1474"/>
      <c r="D16" s="577" t="s">
        <v>61</v>
      </c>
      <c r="E16" s="153" t="s">
        <v>55</v>
      </c>
      <c r="F16" s="1722" t="s">
        <v>752</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for Family Well-Being (APROFAM (Asociación Pro Bienestar de La Familia), Guatemalan Association of Women Doctors (Asociación Guatemalteca de Mujeres Médicas), Assoc. for the Health &amp; Development of Women (Instancia por la Salud y el Desarrollo de las Mujeres)</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577" t="s">
        <v>62</v>
      </c>
      <c r="E17" s="153" t="s">
        <v>55</v>
      </c>
      <c r="F17" s="1658" t="s">
        <v>428</v>
      </c>
      <c r="G17" s="1659"/>
      <c r="H17" s="1660"/>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ustomHeight="1">
      <c r="A18" s="152"/>
      <c r="B18" s="1473" t="s">
        <v>15</v>
      </c>
      <c r="C18" s="1474"/>
      <c r="D18" s="577" t="s">
        <v>61</v>
      </c>
      <c r="E18" s="153" t="s">
        <v>56</v>
      </c>
      <c r="F18" s="1658" t="s">
        <v>519</v>
      </c>
      <c r="G18" s="1659"/>
      <c r="H18" s="1660"/>
      <c r="I18" s="419"/>
      <c r="J18" s="404"/>
      <c r="K18" s="397" t="str">
        <f t="shared" si="0"/>
        <v>d. Donors</v>
      </c>
      <c r="L18" s="396"/>
      <c r="M18" s="396"/>
      <c r="N18" s="396"/>
      <c r="O18" s="397"/>
      <c r="P18" s="396"/>
      <c r="Q18" s="397" t="str">
        <f t="shared" si="1"/>
        <v xml:space="preserve">USAID and UNFPA are invited to participate but are not official members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ustomHeight="1">
      <c r="A19" s="152"/>
      <c r="B19" s="1473" t="s">
        <v>16</v>
      </c>
      <c r="C19" s="1474"/>
      <c r="D19" s="577" t="s">
        <v>61</v>
      </c>
      <c r="E19" s="153" t="s">
        <v>57</v>
      </c>
      <c r="F19" s="1658" t="s">
        <v>520</v>
      </c>
      <c r="G19" s="1659"/>
      <c r="H19" s="1660"/>
      <c r="I19" s="419"/>
      <c r="J19" s="404"/>
      <c r="K19" s="397" t="str">
        <f t="shared" si="0"/>
        <v>e. UN agencies</v>
      </c>
      <c r="L19" s="396"/>
      <c r="M19" s="396"/>
      <c r="N19" s="396"/>
      <c r="O19" s="397"/>
      <c r="P19" s="396"/>
      <c r="Q19" s="397" t="str">
        <f t="shared" si="1"/>
        <v xml:space="preserve">UNFPA is invited to participate at the meetings, although it is not an official member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60" customHeight="1">
      <c r="A20" s="152"/>
      <c r="B20" s="1473" t="s">
        <v>120</v>
      </c>
      <c r="C20" s="1474"/>
      <c r="D20" s="577" t="s">
        <v>61</v>
      </c>
      <c r="E20" s="153" t="s">
        <v>58</v>
      </c>
      <c r="F20" s="1658" t="s">
        <v>753</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 of the National Reproductive Health Program (PNSR), Family Planning Advisor, and Logistics Advisor of the STI/HIV/AIDS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577" t="s">
        <v>62</v>
      </c>
      <c r="E21" s="153" t="s">
        <v>59</v>
      </c>
      <c r="F21" s="1658" t="s">
        <v>428</v>
      </c>
      <c r="G21" s="1659"/>
      <c r="H21" s="1660"/>
      <c r="I21" s="419"/>
      <c r="J21" s="404"/>
      <c r="K21" s="397" t="str">
        <f t="shared" si="0"/>
        <v>g. Central Medical Store or Central Warehouse</v>
      </c>
      <c r="L21" s="396"/>
      <c r="M21" s="396"/>
      <c r="N21" s="396"/>
      <c r="O21" s="397"/>
      <c r="P21" s="396"/>
      <c r="Q21" s="397" t="str">
        <f t="shared" si="1"/>
        <v xml:space="preserve"> </v>
      </c>
      <c r="R21" s="396"/>
      <c r="S21" s="396"/>
      <c r="T21" s="406"/>
      <c r="U21" s="406"/>
      <c r="V21" s="406"/>
      <c r="W21" s="407"/>
      <c r="X21" s="407"/>
      <c r="Y21" s="424"/>
      <c r="Z21" s="425"/>
      <c r="AA21" s="409"/>
    </row>
    <row r="22" spans="1:134" s="111" customFormat="1" ht="15" customHeight="1">
      <c r="A22" s="152"/>
      <c r="B22" s="1491" t="s">
        <v>39</v>
      </c>
      <c r="C22" s="1491"/>
      <c r="D22" s="577" t="s">
        <v>61</v>
      </c>
      <c r="E22" s="153" t="s">
        <v>59</v>
      </c>
      <c r="F22" s="1658" t="s">
        <v>521</v>
      </c>
      <c r="G22" s="1659"/>
      <c r="H22" s="1660"/>
      <c r="I22" s="419"/>
      <c r="J22" s="404"/>
      <c r="K22" s="397" t="str">
        <f t="shared" si="0"/>
        <v xml:space="preserve">h. Ministry of Finance or Ministry of Planning </v>
      </c>
      <c r="L22" s="396"/>
      <c r="M22" s="396"/>
      <c r="N22" s="396"/>
      <c r="O22" s="397"/>
      <c r="P22" s="396"/>
      <c r="Q22" s="397" t="str">
        <f t="shared" si="1"/>
        <v xml:space="preserve">Ministry of Finance (technical budget analyst) </v>
      </c>
      <c r="R22" s="396"/>
      <c r="S22" s="396"/>
      <c r="T22" s="406"/>
      <c r="U22" s="406"/>
      <c r="V22" s="406"/>
      <c r="W22" s="407"/>
      <c r="X22" s="407"/>
      <c r="Y22" s="424"/>
      <c r="Z22" s="425"/>
      <c r="AA22" s="409"/>
    </row>
    <row r="23" spans="1:134" s="114" customFormat="1" ht="170.25" customHeight="1">
      <c r="A23" s="152"/>
      <c r="B23" s="1491" t="s">
        <v>121</v>
      </c>
      <c r="C23" s="1491"/>
      <c r="D23" s="577" t="s">
        <v>61</v>
      </c>
      <c r="E23" s="153" t="s">
        <v>59</v>
      </c>
      <c r="F23" s="1722" t="s">
        <v>754</v>
      </c>
      <c r="G23" s="1659"/>
      <c r="H23" s="1660"/>
      <c r="I23" s="419"/>
      <c r="J23" s="404"/>
      <c r="K23" s="403" t="str">
        <f t="shared" si="0"/>
        <v>i. Other (for example: partners)</v>
      </c>
      <c r="L23" s="404"/>
      <c r="M23" s="404"/>
      <c r="N23" s="404"/>
      <c r="O23" s="403"/>
      <c r="P23" s="404"/>
      <c r="Q23" s="403" t="str">
        <f t="shared" si="1"/>
        <v>Other official members are: Social Security Institute (Instituto Guatemalteco de Seguridad Social), Ministry of Education, Presidential Office of Women, and the Office of the Rights of Indigenous Women. As per the current CNAA Internal Dispositions (Aug 2010), the following organizations attend the CNAA meetings regularly (in the role of technical experts/advisors, but they do not have a vote; they are not officially part of the CNAA): PASMO - PSI affiliate - Social Marketing, Health and Education Policy Initiative USAID/HEPP, UNFPA, and USAID, and USAID | DELIVER PROJECT</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80.75" thickBot="1">
      <c r="A26" s="1497" t="s">
        <v>124</v>
      </c>
      <c r="B26" s="1498"/>
      <c r="C26" s="1499"/>
      <c r="D26" s="154" t="s">
        <v>61</v>
      </c>
      <c r="E26" s="155" t="s">
        <v>53</v>
      </c>
      <c r="F26" s="156" t="s">
        <v>755</v>
      </c>
      <c r="G26" s="157" t="s">
        <v>34</v>
      </c>
      <c r="H26" s="228" t="s">
        <v>428</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c r="AB26" s="624"/>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c r="AB27" s="624"/>
    </row>
    <row r="28" spans="1:134" s="111" customFormat="1" ht="18.75">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c r="AB28" s="624"/>
    </row>
    <row r="29" spans="1:134" s="111" customFormat="1" ht="75">
      <c r="A29" s="1493" t="s">
        <v>125</v>
      </c>
      <c r="B29" s="1473"/>
      <c r="C29" s="1473"/>
      <c r="D29" s="1473"/>
      <c r="E29" s="1473"/>
      <c r="F29" s="1474"/>
      <c r="G29" s="1507">
        <v>3507190</v>
      </c>
      <c r="H29" s="1508"/>
      <c r="I29" s="438"/>
      <c r="J29" s="403">
        <f>G29</f>
        <v>3507190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126</v>
      </c>
      <c r="B30" s="1473"/>
      <c r="C30" s="1473"/>
      <c r="D30" s="1473"/>
      <c r="E30" s="161" t="s">
        <v>538</v>
      </c>
      <c r="F30" s="162" t="s">
        <v>127</v>
      </c>
      <c r="G30" s="1509" t="s">
        <v>756</v>
      </c>
      <c r="H30" s="1510"/>
      <c r="I30" s="438"/>
      <c r="J30" s="403" t="str">
        <f>G30</f>
        <v>Programa Nacional de Salud Reproductiva /Ministry of Health (MSPAS)</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501" t="s">
        <v>208</v>
      </c>
      <c r="C35" s="1501"/>
      <c r="D35" s="1502"/>
      <c r="E35" s="168">
        <v>3507190</v>
      </c>
      <c r="F35" s="169" t="s">
        <v>538</v>
      </c>
      <c r="G35" s="125" t="s">
        <v>757</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180</v>
      </c>
      <c r="C37" s="1498"/>
      <c r="D37" s="1499"/>
      <c r="E37" s="173">
        <f>E35+E36</f>
        <v>3507190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586" t="s">
        <v>61</v>
      </c>
      <c r="E41" s="168">
        <v>2713756</v>
      </c>
      <c r="F41" s="169" t="s">
        <v>538</v>
      </c>
      <c r="G41" s="178" t="s">
        <v>1670</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530</v>
      </c>
      <c r="E42" s="1476"/>
      <c r="F42" s="1476"/>
      <c r="G42" s="1476"/>
      <c r="H42" s="1477"/>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73" t="s">
        <v>140</v>
      </c>
      <c r="C43" s="1474"/>
      <c r="D43" s="586"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2713756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586" t="s">
        <v>61</v>
      </c>
      <c r="E49" s="168">
        <v>711</v>
      </c>
      <c r="F49" s="482" t="s">
        <v>538</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586"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586"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711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0.99973807012573734</v>
      </c>
      <c r="G56" s="1517"/>
      <c r="H56" s="1518"/>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1</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0.77397204029436673</v>
      </c>
      <c r="G58" s="1517" t="s">
        <v>759</v>
      </c>
      <c r="H58" s="1518"/>
      <c r="I58" s="438"/>
      <c r="J58" s="446" t="str">
        <f>G58</f>
        <v xml:space="preserve">Comments:  100% of expenditures were not made due to the global shortage of the three month injectable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585" t="s">
        <v>62</v>
      </c>
      <c r="G59" s="1517" t="s">
        <v>760</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65</v>
      </c>
      <c r="G61" s="1541"/>
      <c r="H61" s="1542"/>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220</v>
      </c>
      <c r="G62" s="1485"/>
      <c r="H62" s="1486"/>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571"/>
      <c r="B63" s="570"/>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752" t="s">
        <v>61</v>
      </c>
      <c r="E68" s="1752"/>
      <c r="F68" s="581" t="s">
        <v>61</v>
      </c>
      <c r="G68" s="581"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752" t="s">
        <v>61</v>
      </c>
      <c r="E69" s="1752"/>
      <c r="F69" s="581" t="s">
        <v>62</v>
      </c>
      <c r="G69" s="581" t="s">
        <v>61</v>
      </c>
      <c r="H69" s="223"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752" t="s">
        <v>61</v>
      </c>
      <c r="E70" s="1752"/>
      <c r="F70" s="581" t="s">
        <v>61</v>
      </c>
      <c r="G70" s="581"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752" t="s">
        <v>61</v>
      </c>
      <c r="E71" s="1752"/>
      <c r="F71" s="581" t="s">
        <v>61</v>
      </c>
      <c r="G71" s="581"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752" t="s">
        <v>61</v>
      </c>
      <c r="E72" s="1752"/>
      <c r="F72" s="581" t="s">
        <v>61</v>
      </c>
      <c r="G72" s="581"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752" t="s">
        <v>61</v>
      </c>
      <c r="E73" s="1752"/>
      <c r="F73" s="581" t="s">
        <v>61</v>
      </c>
      <c r="G73" s="581"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752" t="s">
        <v>62</v>
      </c>
      <c r="E74" s="1752"/>
      <c r="F74" s="581" t="s">
        <v>62</v>
      </c>
      <c r="G74" s="581" t="s">
        <v>61</v>
      </c>
      <c r="H74" s="223"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752" t="s">
        <v>61</v>
      </c>
      <c r="E75" s="1752"/>
      <c r="F75" s="581" t="s">
        <v>61</v>
      </c>
      <c r="G75" s="581" t="s">
        <v>61</v>
      </c>
      <c r="H75" s="223"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752" t="s">
        <v>61</v>
      </c>
      <c r="E76" s="1752"/>
      <c r="F76" s="581" t="s">
        <v>61</v>
      </c>
      <c r="G76" s="581" t="s">
        <v>61</v>
      </c>
      <c r="H76" s="223"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752" t="s">
        <v>61</v>
      </c>
      <c r="E77" s="1752"/>
      <c r="F77" s="581" t="s">
        <v>61</v>
      </c>
      <c r="G77" s="581" t="s">
        <v>61</v>
      </c>
      <c r="H77" s="223"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752" t="s">
        <v>62</v>
      </c>
      <c r="E78" s="1752"/>
      <c r="F78" s="581" t="s">
        <v>61</v>
      </c>
      <c r="G78" s="581" t="s">
        <v>61</v>
      </c>
      <c r="H78" s="223"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428</v>
      </c>
      <c r="E79" s="1651"/>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t="s">
        <v>428</v>
      </c>
      <c r="E80" s="1554"/>
      <c r="F80" s="1554"/>
      <c r="G80" s="1554"/>
      <c r="H80" s="1555"/>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167</v>
      </c>
      <c r="E84" s="1563"/>
      <c r="F84" s="57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580" t="s">
        <v>761</v>
      </c>
      <c r="D85" s="1662" t="s">
        <v>428</v>
      </c>
      <c r="E85" s="1663"/>
      <c r="F85" s="578" t="s">
        <v>61</v>
      </c>
      <c r="G85" s="1586" t="s">
        <v>61</v>
      </c>
      <c r="H85" s="1664"/>
      <c r="I85" s="458"/>
      <c r="J85" s="446" t="str">
        <f>G85</f>
        <v>Yes</v>
      </c>
      <c r="K85" s="397" t="str">
        <f>B85</f>
        <v>a</v>
      </c>
      <c r="L85" s="396"/>
      <c r="M85" s="426">
        <f>E85</f>
        <v>0</v>
      </c>
      <c r="N85" s="396"/>
      <c r="O85" s="396"/>
      <c r="P85" s="396"/>
      <c r="Q85" s="396"/>
      <c r="R85" s="397"/>
      <c r="S85" s="397" t="str">
        <f>D85</f>
        <v xml:space="preserve"> </v>
      </c>
      <c r="T85" s="406"/>
      <c r="U85" s="406"/>
      <c r="V85" s="406"/>
      <c r="W85" s="407"/>
      <c r="X85" s="407"/>
      <c r="Y85" s="424"/>
      <c r="Z85" s="425"/>
      <c r="AA85" s="409"/>
    </row>
    <row r="86" spans="1:28" s="111" customFormat="1" ht="30">
      <c r="A86" s="1494" t="s">
        <v>71</v>
      </c>
      <c r="B86" s="1495"/>
      <c r="C86" s="1495"/>
      <c r="D86" s="1495"/>
      <c r="E86" s="1495"/>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60">
      <c r="A87" s="152"/>
      <c r="B87" s="1473" t="s">
        <v>106</v>
      </c>
      <c r="C87" s="1473"/>
      <c r="D87" s="1474"/>
      <c r="E87" s="1579" t="s">
        <v>762</v>
      </c>
      <c r="F87" s="1647"/>
      <c r="G87" s="1647"/>
      <c r="H87" s="1580"/>
      <c r="I87" s="458"/>
      <c r="J87" s="446"/>
      <c r="K87" s="397"/>
      <c r="L87" s="396"/>
      <c r="M87" s="426"/>
      <c r="N87" s="426" t="str">
        <f>E87</f>
        <v>NGO, social marketing and commercial sector pay import taxes.  Public sector has been exempted for paying import taxes  due to  UNFPA tax concession and national budget exemption.  Public sector has to pay transport, insurance and custom charges.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66</v>
      </c>
      <c r="F88" s="1647"/>
      <c r="G88" s="1647"/>
      <c r="H88" s="1580"/>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168</v>
      </c>
      <c r="B89" s="1473"/>
      <c r="C89" s="1473"/>
      <c r="D89" s="1473"/>
      <c r="E89" s="1473"/>
      <c r="F89" s="1473"/>
      <c r="G89" s="1474"/>
      <c r="H89" s="225"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93" t="s">
        <v>169</v>
      </c>
      <c r="B91" s="1473"/>
      <c r="C91" s="1473"/>
      <c r="D91" s="1473"/>
      <c r="E91" s="1473"/>
      <c r="F91" s="1473"/>
      <c r="G91" s="1474"/>
      <c r="H91" s="98"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205</v>
      </c>
      <c r="E92" s="1476"/>
      <c r="F92" s="1476"/>
      <c r="G92" s="1476"/>
      <c r="H92" s="1477"/>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76" t="s">
        <v>199</v>
      </c>
      <c r="E95" s="1577"/>
      <c r="F95" s="1578"/>
      <c r="G95" s="1579" t="s">
        <v>66</v>
      </c>
      <c r="H95" s="1580"/>
      <c r="I95" s="465"/>
      <c r="J95" s="446" t="str">
        <f t="shared" si="3"/>
        <v>Don't know</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76" t="s">
        <v>200</v>
      </c>
      <c r="E96" s="1577"/>
      <c r="F96" s="1578"/>
      <c r="G96" s="1579" t="s">
        <v>66</v>
      </c>
      <c r="H96" s="1580"/>
      <c r="I96" s="465"/>
      <c r="J96" s="446" t="str">
        <f t="shared" si="3"/>
        <v>Don't know</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76" t="s">
        <v>203</v>
      </c>
      <c r="E97" s="1577"/>
      <c r="F97" s="1578"/>
      <c r="G97" s="1579" t="s">
        <v>66</v>
      </c>
      <c r="H97" s="1580"/>
      <c r="I97" s="465"/>
      <c r="J97" s="446" t="str">
        <f t="shared" si="3"/>
        <v>Don't know</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76" t="s">
        <v>200</v>
      </c>
      <c r="E98" s="1577"/>
      <c r="F98" s="1578"/>
      <c r="G98" s="1579" t="s">
        <v>66</v>
      </c>
      <c r="H98" s="1580"/>
      <c r="I98" s="465"/>
      <c r="J98" s="446" t="str">
        <f t="shared" si="3"/>
        <v>Don't know</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76" t="s">
        <v>199</v>
      </c>
      <c r="E99" s="1577"/>
      <c r="F99" s="1578"/>
      <c r="G99" s="1579" t="s">
        <v>66</v>
      </c>
      <c r="H99" s="1580"/>
      <c r="I99" s="465"/>
      <c r="J99" s="446" t="str">
        <f t="shared" si="3"/>
        <v>Don't know</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76" t="s">
        <v>200</v>
      </c>
      <c r="E100" s="1577"/>
      <c r="F100" s="1578"/>
      <c r="G100" s="1579" t="s">
        <v>66</v>
      </c>
      <c r="H100" s="1580"/>
      <c r="I100" s="465"/>
      <c r="J100" s="446" t="str">
        <f t="shared" si="3"/>
        <v>Don't know</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c r="A101" s="130"/>
      <c r="B101" s="95" t="s">
        <v>185</v>
      </c>
      <c r="C101" s="92" t="s">
        <v>193</v>
      </c>
      <c r="D101" s="1576" t="s">
        <v>203</v>
      </c>
      <c r="E101" s="1577"/>
      <c r="F101" s="1578"/>
      <c r="G101" s="1579" t="s">
        <v>66</v>
      </c>
      <c r="H101" s="1580"/>
      <c r="I101" s="465"/>
      <c r="J101" s="446" t="str">
        <f t="shared" si="3"/>
        <v>Don't know</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86" t="s">
        <v>205</v>
      </c>
      <c r="E102" s="1587"/>
      <c r="F102" s="1588"/>
      <c r="G102" s="1589" t="s">
        <v>66</v>
      </c>
      <c r="H102" s="1590"/>
      <c r="I102" s="465"/>
      <c r="J102" s="446" t="str">
        <f t="shared" si="3"/>
        <v>Don't know</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500" t="s">
        <v>206</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62</v>
      </c>
      <c r="H117" s="1643"/>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61</v>
      </c>
      <c r="H124" s="164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66</v>
      </c>
      <c r="H125" s="1643"/>
      <c r="I125" s="421"/>
      <c r="J125" s="446" t="str">
        <f t="shared" si="5"/>
        <v>Don't know</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66</v>
      </c>
      <c r="H126" s="1604"/>
      <c r="I126" s="421"/>
      <c r="J126" s="446" t="str">
        <f t="shared" si="5"/>
        <v>Don't know</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2013</v>
      </c>
      <c r="H127" s="1604"/>
      <c r="I127" s="421"/>
      <c r="J127" s="446">
        <f t="shared" si="5"/>
        <v>2013</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763</v>
      </c>
      <c r="E128" s="1659"/>
      <c r="F128" s="1659"/>
      <c r="G128" s="1659"/>
      <c r="H128" s="1660"/>
      <c r="I128" s="421"/>
      <c r="J128" s="473"/>
      <c r="K128" s="397" t="str">
        <f>A128</f>
        <v xml:space="preserve">D11. Name of the list(s)
</v>
      </c>
      <c r="L128" s="397"/>
      <c r="M128" s="396"/>
      <c r="N128" s="396"/>
      <c r="O128" s="397" t="str">
        <f>D128</f>
        <v>MSPAS Essential Medicines List</v>
      </c>
      <c r="P128" s="396"/>
      <c r="Q128" s="474"/>
      <c r="R128" s="396"/>
      <c r="S128" s="412"/>
      <c r="T128" s="413"/>
      <c r="U128" s="413"/>
      <c r="V128" s="413"/>
      <c r="W128" s="414"/>
      <c r="X128" s="414"/>
      <c r="Y128" s="474"/>
      <c r="Z128" s="475"/>
      <c r="AA128" s="409"/>
    </row>
    <row r="129" spans="1:27" s="132" customFormat="1" ht="30">
      <c r="A129" s="1493" t="s">
        <v>472</v>
      </c>
      <c r="B129" s="1473"/>
      <c r="C129" s="1474"/>
      <c r="D129" s="1658"/>
      <c r="E129" s="1659"/>
      <c r="F129" s="1659"/>
      <c r="G129" s="1659"/>
      <c r="H129" s="1660"/>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205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205</v>
      </c>
      <c r="H132" s="1542"/>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205</v>
      </c>
      <c r="H133" s="1542"/>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205</v>
      </c>
      <c r="H134" s="1542"/>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205</v>
      </c>
      <c r="H135" s="1542"/>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593</v>
      </c>
      <c r="E136" s="1554"/>
      <c r="F136" s="1554"/>
      <c r="G136" s="1554"/>
      <c r="H136" s="1555"/>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137"/>
      <c r="B138" s="1470" t="s">
        <v>324</v>
      </c>
      <c r="C138" s="1471"/>
      <c r="D138" s="1471"/>
      <c r="E138" s="1471"/>
      <c r="F138" s="1471"/>
      <c r="G138" s="1472"/>
      <c r="H138" s="1620" t="s">
        <v>61</v>
      </c>
      <c r="I138" s="1621"/>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3" t="s">
        <v>1791</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569"/>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572"/>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569"/>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569"/>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569"/>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569"/>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569"/>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569"/>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569"/>
      <c r="B148" s="1473" t="s">
        <v>72</v>
      </c>
      <c r="C148" s="1473"/>
      <c r="D148" s="1473"/>
      <c r="E148" s="1473"/>
      <c r="F148" s="1474"/>
      <c r="G148" s="1540" t="s">
        <v>61</v>
      </c>
      <c r="H148" s="1542"/>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569"/>
      <c r="B149" s="1473" t="s">
        <v>174</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175</v>
      </c>
      <c r="C150" s="1473"/>
      <c r="D150" s="1473"/>
      <c r="E150" s="1473"/>
      <c r="F150" s="1484" t="s">
        <v>765</v>
      </c>
      <c r="G150" s="1485"/>
      <c r="H150" s="1486"/>
      <c r="I150" s="419"/>
      <c r="J150" s="446"/>
      <c r="K150" s="397"/>
      <c r="L150" s="397"/>
      <c r="M150" s="396"/>
      <c r="N150" s="396"/>
      <c r="O150" s="396"/>
      <c r="P150" s="396"/>
      <c r="Q150" s="397" t="str">
        <f>F150</f>
        <v xml:space="preserve">PNSR Warehouse Monthly Report </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571"/>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569"/>
      <c r="B153" s="1473" t="s">
        <v>177</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716" t="s">
        <v>766</v>
      </c>
      <c r="E154" s="1717"/>
      <c r="F154" s="1717"/>
      <c r="G154" s="1717"/>
      <c r="H154" s="1718"/>
      <c r="I154" s="419"/>
      <c r="J154" s="446"/>
      <c r="K154" s="397" t="str">
        <f>A154</f>
        <v xml:space="preserve">F. Please note any overall comments about challenges and/or successes with contraceptive security in your country.
</v>
      </c>
      <c r="L154" s="396"/>
      <c r="M154" s="396"/>
      <c r="N154" s="396"/>
      <c r="O154" s="397" t="str">
        <f>D154</f>
        <v>Challenges: Strengthen supply chain to community level with support of international cooperating agencies. Achievements:    Resource allocation for contraceptive purchasing, CNAA operations.</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4:C14"/>
    <mergeCell ref="D14:H14"/>
    <mergeCell ref="A7:C7"/>
    <mergeCell ref="A8:H8"/>
    <mergeCell ref="A9:H9"/>
    <mergeCell ref="B18:C18"/>
    <mergeCell ref="F18:H18"/>
    <mergeCell ref="B19:C19"/>
    <mergeCell ref="F19:H19"/>
    <mergeCell ref="B15:C15"/>
    <mergeCell ref="F15:H15"/>
    <mergeCell ref="B16:C16"/>
    <mergeCell ref="F16:H16"/>
    <mergeCell ref="B17:C17"/>
    <mergeCell ref="F17:H17"/>
    <mergeCell ref="A1:H1"/>
    <mergeCell ref="A2:C2"/>
    <mergeCell ref="D2:E2"/>
    <mergeCell ref="D3:E3"/>
    <mergeCell ref="F3:H3"/>
    <mergeCell ref="A10:H10"/>
    <mergeCell ref="A11:G11"/>
    <mergeCell ref="A12:G12"/>
    <mergeCell ref="B13:C13"/>
    <mergeCell ref="D13:H13"/>
    <mergeCell ref="B20:C20"/>
    <mergeCell ref="F20:H20"/>
    <mergeCell ref="A33:H33"/>
    <mergeCell ref="B34:D34"/>
    <mergeCell ref="B35:D35"/>
    <mergeCell ref="B36:D36"/>
    <mergeCell ref="B21:C21"/>
    <mergeCell ref="F21:H21"/>
    <mergeCell ref="B22:C22"/>
    <mergeCell ref="F22:H22"/>
    <mergeCell ref="B23:C23"/>
    <mergeCell ref="F23:H23"/>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G135:H135"/>
    <mergeCell ref="B136:C136"/>
    <mergeCell ref="A127:E127"/>
    <mergeCell ref="A128:C128"/>
    <mergeCell ref="D128:H128"/>
    <mergeCell ref="B123:F123"/>
    <mergeCell ref="G123:H123"/>
    <mergeCell ref="B124:F124"/>
    <mergeCell ref="G124:H124"/>
    <mergeCell ref="B125:F125"/>
    <mergeCell ref="G125:H125"/>
    <mergeCell ref="D136:H136"/>
    <mergeCell ref="G126:H126"/>
    <mergeCell ref="G127:H127"/>
    <mergeCell ref="B146:F146"/>
    <mergeCell ref="G146:H146"/>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B138:G138"/>
    <mergeCell ref="H138:I13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s>
  <dataValidations count="11">
    <dataValidation type="list" allowBlank="1" showInputMessage="1" showErrorMessage="1" error="Please choose from the dropdown list." sqref="H31:H32 G116:H125 F59 D106:D108 H91 H89 F85:H86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G132:G135 H25 D16:D23 G147:H147 D26 G140:G146 G148 F63 G152:G153 F68:H78 D69:D78 H106:H108">
      <formula1>$W$1:$W$4</formula1>
    </dataValidation>
    <dataValidation type="list" allowBlank="1" showInputMessage="1" showErrorMessage="1" errorTitle="Choose from dropdown" error="Please choose from the dropdown list." prompt="Please select from the dropdown list." sqref="D15 H138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HL85"/>
  <sheetViews>
    <sheetView showGridLines="0" zoomScale="80" zoomScaleNormal="80" zoomScaleSheetLayoutView="50" workbookViewId="0">
      <pane xSplit="1" ySplit="4" topLeftCell="B5" activePane="bottomRight" state="frozen"/>
      <selection pane="topRight" activeCell="B1" sqref="B1"/>
      <selection pane="bottomLeft" activeCell="A3" sqref="A3"/>
      <selection pane="bottomRight" activeCell="A52" sqref="A52"/>
    </sheetView>
  </sheetViews>
  <sheetFormatPr defaultRowHeight="30" customHeight="1"/>
  <cols>
    <col min="1" max="1" width="39.42578125" style="55" customWidth="1"/>
    <col min="2" max="2" width="3.28515625" bestFit="1" customWidth="1"/>
    <col min="3" max="3" width="17.7109375" customWidth="1"/>
    <col min="4" max="4" width="37.42578125" customWidth="1"/>
    <col min="5" max="5" width="14.42578125" customWidth="1"/>
    <col min="6" max="6" width="20.7109375" customWidth="1"/>
    <col min="7" max="7" width="13.7109375" customWidth="1"/>
    <col min="8" max="8" width="20.7109375" customWidth="1"/>
    <col min="9" max="9" width="14.5703125" customWidth="1"/>
    <col min="10" max="10" width="20.7109375" customWidth="1"/>
    <col min="11" max="11" width="13.7109375" customWidth="1"/>
    <col min="12" max="12" width="20.7109375" customWidth="1"/>
    <col min="13" max="13" width="13.7109375" customWidth="1"/>
    <col min="14" max="14" width="20.7109375" customWidth="1"/>
    <col min="15" max="15" width="13.7109375" customWidth="1"/>
    <col min="16" max="16" width="20.7109375" customWidth="1"/>
    <col min="17" max="17" width="13.7109375" customWidth="1"/>
    <col min="18" max="18" width="20.7109375" customWidth="1"/>
    <col min="19" max="19" width="13.7109375" customWidth="1"/>
    <col min="20" max="20" width="20.7109375" customWidth="1"/>
    <col min="21" max="21" width="14.5703125" customWidth="1"/>
    <col min="22" max="22" width="20.7109375" customWidth="1"/>
    <col min="23" max="27" width="17.7109375" customWidth="1"/>
    <col min="28" max="28" width="3.28515625" bestFit="1" customWidth="1"/>
    <col min="29" max="46" width="17.7109375" customWidth="1"/>
    <col min="47" max="66" width="17.7109375" style="56" customWidth="1"/>
    <col min="67" max="67" width="17.7109375" style="56" customWidth="1" collapsed="1"/>
    <col min="68" max="71" width="17.7109375" style="56" customWidth="1"/>
    <col min="72" max="72" width="17.7109375" style="56" customWidth="1" collapsed="1"/>
    <col min="73" max="78" width="17.7109375" style="56" customWidth="1"/>
    <col min="79" max="79" width="34.7109375" style="57" customWidth="1"/>
    <col min="80" max="86" width="32.140625" style="57" customWidth="1"/>
    <col min="87" max="87" width="22.140625" customWidth="1"/>
    <col min="88" max="88" width="20.85546875" customWidth="1"/>
    <col min="89" max="89" width="16.85546875" customWidth="1"/>
    <col min="90" max="90" width="22.28515625" customWidth="1"/>
    <col min="91" max="91" width="3.28515625" bestFit="1" customWidth="1"/>
    <col min="92" max="102" width="13.7109375" customWidth="1"/>
    <col min="103" max="103" width="20" customWidth="1"/>
    <col min="104" max="114" width="13.7109375" customWidth="1"/>
    <col min="115" max="115" width="17.42578125" customWidth="1"/>
    <col min="116" max="126" width="13.7109375" customWidth="1"/>
    <col min="127" max="127" width="17.28515625" customWidth="1"/>
    <col min="128" max="138" width="13.7109375" customWidth="1"/>
    <col min="139" max="139" width="19.5703125" customWidth="1"/>
    <col min="140" max="140" width="14.140625" customWidth="1"/>
    <col min="141" max="141" width="3.28515625" customWidth="1"/>
    <col min="142" max="142" width="17.7109375" customWidth="1"/>
    <col min="143" max="143" width="20.7109375" customWidth="1"/>
    <col min="144" max="144" width="17.7109375" customWidth="1"/>
    <col min="145" max="147" width="13.7109375" customWidth="1"/>
    <col min="148" max="148" width="15.140625" customWidth="1"/>
    <col min="149" max="149" width="19.42578125" customWidth="1"/>
    <col min="150" max="150" width="17.7109375" customWidth="1"/>
    <col min="151" max="151" width="36.7109375" customWidth="1"/>
    <col min="152" max="152" width="17.7109375" customWidth="1"/>
    <col min="153" max="153" width="36.7109375" customWidth="1"/>
    <col min="154" max="170" width="18" customWidth="1"/>
    <col min="171" max="171" width="13.7109375" customWidth="1"/>
    <col min="172" max="172" width="20.7109375" customWidth="1"/>
    <col min="173" max="174" width="13.7109375" customWidth="1"/>
    <col min="175" max="175" width="20.7109375" customWidth="1"/>
    <col min="176" max="177" width="13.7109375" customWidth="1"/>
    <col min="178" max="178" width="20.7109375" customWidth="1"/>
    <col min="179" max="179" width="13.7109375" customWidth="1"/>
    <col min="180" max="180" width="13.5703125" customWidth="1"/>
    <col min="181" max="181" width="14.5703125" customWidth="1"/>
    <col min="182" max="182" width="18" customWidth="1"/>
    <col min="183" max="183" width="14.5703125" customWidth="1"/>
    <col min="184" max="194" width="13.7109375" customWidth="1"/>
    <col min="195" max="197" width="20.7109375" customWidth="1"/>
    <col min="198" max="202" width="13.7109375" customWidth="1"/>
    <col min="203" max="203" width="20.7109375" customWidth="1"/>
    <col min="204" max="204" width="3.28515625" customWidth="1"/>
    <col min="205" max="214" width="13.7109375" customWidth="1"/>
    <col min="215" max="216" width="20.7109375" customWidth="1"/>
    <col min="217" max="218" width="13.7109375" customWidth="1"/>
    <col min="219" max="219" width="20.7109375" customWidth="1"/>
    <col min="220" max="220" width="17.7109375" customWidth="1"/>
  </cols>
  <sheetData>
    <row r="1" spans="1:220" s="61" customFormat="1" ht="45.75" customHeight="1" thickBot="1">
      <c r="A1" s="62"/>
      <c r="B1" s="62"/>
      <c r="C1" s="1274" t="s">
        <v>1900</v>
      </c>
      <c r="D1" s="1251" t="s">
        <v>1896</v>
      </c>
      <c r="E1" s="1251" t="s">
        <v>1897</v>
      </c>
      <c r="F1" s="1251" t="s">
        <v>1898</v>
      </c>
      <c r="G1" s="1251" t="s">
        <v>1899</v>
      </c>
      <c r="H1" s="1252" t="s">
        <v>1434</v>
      </c>
      <c r="I1" s="1250"/>
      <c r="J1" s="1250"/>
      <c r="K1" s="1379"/>
      <c r="L1" s="1379"/>
      <c r="M1" s="1379"/>
      <c r="N1" s="1380"/>
      <c r="O1" s="1380"/>
      <c r="P1" s="1379"/>
      <c r="Q1" s="1379"/>
      <c r="R1" s="534"/>
      <c r="S1" s="1381"/>
      <c r="T1" s="1381"/>
      <c r="U1" s="535"/>
      <c r="V1" s="536"/>
      <c r="W1" s="97"/>
      <c r="X1" s="97"/>
      <c r="Y1" s="97"/>
      <c r="Z1" s="97"/>
      <c r="AA1" s="97"/>
      <c r="AB1" s="530"/>
      <c r="AC1" s="1383"/>
      <c r="AD1" s="1383"/>
      <c r="AE1" s="1383"/>
      <c r="AF1" s="1383"/>
      <c r="AG1" s="531"/>
      <c r="AH1" s="1378"/>
      <c r="AI1" s="1378"/>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532"/>
      <c r="CM1" s="1382"/>
      <c r="CN1" s="1382"/>
      <c r="CO1" s="1382"/>
      <c r="CP1" s="141"/>
      <c r="CQ1" s="1378"/>
      <c r="CR1" s="1378"/>
      <c r="CS1" s="524"/>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141"/>
      <c r="DY1" s="62"/>
      <c r="DZ1" s="62"/>
      <c r="EA1" s="62"/>
      <c r="EB1" s="62"/>
      <c r="EC1" s="62"/>
      <c r="ED1" s="62"/>
      <c r="EE1" s="62"/>
      <c r="EF1" s="62"/>
      <c r="EG1" s="62"/>
      <c r="EH1" s="62"/>
      <c r="EI1" s="62"/>
      <c r="EJ1" s="533"/>
      <c r="EK1" s="1382"/>
      <c r="EL1" s="1382"/>
      <c r="EM1" s="1382"/>
      <c r="EN1" s="1382"/>
      <c r="EO1" s="1382"/>
      <c r="EP1" s="1382"/>
      <c r="EQ1" s="62"/>
      <c r="ER1" s="531"/>
      <c r="ES1" s="62"/>
      <c r="ET1" s="531"/>
      <c r="EU1" s="62"/>
      <c r="EV1" s="62"/>
      <c r="EW1" s="62"/>
      <c r="EX1" s="62"/>
      <c r="EY1" s="62"/>
      <c r="EZ1" s="62"/>
      <c r="FA1" s="62"/>
      <c r="FB1" s="62"/>
      <c r="FC1" s="62"/>
      <c r="FD1" s="62"/>
      <c r="FE1" s="62"/>
      <c r="FF1" s="62"/>
      <c r="FG1" s="62"/>
      <c r="FH1" s="62"/>
      <c r="FI1" s="62"/>
      <c r="FJ1" s="62"/>
      <c r="FK1" s="62"/>
      <c r="FL1" s="62"/>
      <c r="FM1" s="62"/>
      <c r="FN1" s="62"/>
      <c r="FO1" s="62"/>
      <c r="FP1" s="62"/>
      <c r="FQ1" s="62"/>
      <c r="FR1" s="62"/>
      <c r="FS1" s="532"/>
      <c r="FT1" s="62"/>
      <c r="FU1" s="62"/>
      <c r="FV1" s="62"/>
      <c r="FW1" s="62"/>
      <c r="FX1" s="62"/>
      <c r="FY1" s="62"/>
      <c r="FZ1" s="62"/>
      <c r="GA1" s="62"/>
      <c r="GB1" s="62"/>
      <c r="GC1" s="62"/>
      <c r="GD1" s="62"/>
      <c r="GE1" s="62"/>
      <c r="GF1" s="62"/>
      <c r="GG1" s="141"/>
      <c r="GH1" s="141"/>
      <c r="GI1" s="141"/>
      <c r="GJ1" s="62"/>
      <c r="GK1" s="62"/>
      <c r="GL1" s="62"/>
      <c r="GM1" s="62"/>
      <c r="GN1" s="1382"/>
      <c r="GO1" s="1382"/>
      <c r="GP1" s="1382"/>
      <c r="GQ1" s="142"/>
      <c r="GR1" s="62"/>
      <c r="GS1" s="142"/>
      <c r="GT1" s="142"/>
      <c r="GU1" s="62"/>
      <c r="GV1" s="1378"/>
      <c r="GW1" s="1378"/>
      <c r="GX1" s="141"/>
      <c r="GY1" s="62"/>
      <c r="GZ1" s="62"/>
      <c r="HA1" s="62"/>
      <c r="HB1" s="62"/>
      <c r="HC1" s="62"/>
      <c r="HD1" s="141"/>
    </row>
    <row r="2" spans="1:220" s="833" customFormat="1" ht="39" customHeight="1" thickTop="1" thickBot="1">
      <c r="A2" s="1384" t="s">
        <v>1150</v>
      </c>
      <c r="B2" s="1455" t="s">
        <v>5</v>
      </c>
      <c r="C2" s="1430" t="s">
        <v>635</v>
      </c>
      <c r="D2" s="1430"/>
      <c r="E2" s="1430"/>
      <c r="F2" s="1430"/>
      <c r="G2" s="1430"/>
      <c r="H2" s="1430"/>
      <c r="I2" s="1430"/>
      <c r="J2" s="1430"/>
      <c r="K2" s="1430"/>
      <c r="L2" s="1430"/>
      <c r="M2" s="1430"/>
      <c r="N2" s="1430"/>
      <c r="O2" s="1430"/>
      <c r="P2" s="1430"/>
      <c r="Q2" s="1430"/>
      <c r="R2" s="1430"/>
      <c r="S2" s="1430"/>
      <c r="T2" s="1430"/>
      <c r="U2" s="1430"/>
      <c r="V2" s="1430"/>
      <c r="W2" s="1430"/>
      <c r="X2" s="1431"/>
      <c r="Y2" s="1440" t="s">
        <v>634</v>
      </c>
      <c r="Z2" s="1441"/>
      <c r="AA2" s="1442"/>
      <c r="AB2" s="1433" t="s">
        <v>6</v>
      </c>
      <c r="AC2" s="1438" t="s">
        <v>640</v>
      </c>
      <c r="AD2" s="1439"/>
      <c r="AE2" s="1436" t="s">
        <v>639</v>
      </c>
      <c r="AF2" s="1429"/>
      <c r="AG2" s="1437"/>
      <c r="AH2" s="976" t="s">
        <v>638</v>
      </c>
      <c r="AI2" s="1406" t="s">
        <v>632</v>
      </c>
      <c r="AJ2" s="1407"/>
      <c r="AK2" s="1407"/>
      <c r="AL2" s="1407"/>
      <c r="AM2" s="1407"/>
      <c r="AN2" s="1407"/>
      <c r="AO2" s="1407"/>
      <c r="AP2" s="1407"/>
      <c r="AQ2" s="1407"/>
      <c r="AR2" s="1406"/>
      <c r="AS2" s="1406"/>
      <c r="AT2" s="1408" t="s">
        <v>1859</v>
      </c>
      <c r="AU2" s="1409"/>
      <c r="AV2" s="1409"/>
      <c r="AW2" s="1409"/>
      <c r="AX2" s="1409"/>
      <c r="AY2" s="1409"/>
      <c r="AZ2" s="1409"/>
      <c r="BA2" s="1409"/>
      <c r="BB2" s="1409"/>
      <c r="BC2" s="1409"/>
      <c r="BD2" s="1409"/>
      <c r="BE2" s="1409"/>
      <c r="BF2" s="1409"/>
      <c r="BG2" s="1409"/>
      <c r="BH2" s="1410"/>
      <c r="BI2" s="1411" t="s">
        <v>1427</v>
      </c>
      <c r="BJ2" s="1411"/>
      <c r="BK2" s="1411"/>
      <c r="BL2" s="1411"/>
      <c r="BM2" s="1411"/>
      <c r="BN2" s="1411"/>
      <c r="BO2" s="1412"/>
      <c r="BP2" s="1412"/>
      <c r="BQ2" s="1412"/>
      <c r="BR2" s="1412"/>
      <c r="BS2" s="1412"/>
      <c r="BT2" s="1412"/>
      <c r="BU2" s="1412"/>
      <c r="BV2" s="1412"/>
      <c r="BW2" s="1412"/>
      <c r="BX2" s="1412"/>
      <c r="BY2" s="1412"/>
      <c r="BZ2" s="1412"/>
      <c r="CA2" s="1398" t="s">
        <v>637</v>
      </c>
      <c r="CB2" s="1399"/>
      <c r="CC2" s="1400" t="s">
        <v>633</v>
      </c>
      <c r="CD2" s="1401"/>
      <c r="CE2" s="1398" t="s">
        <v>1426</v>
      </c>
      <c r="CF2" s="1402"/>
      <c r="CG2" s="1402"/>
      <c r="CH2" s="1399"/>
      <c r="CI2" s="1400" t="s">
        <v>1428</v>
      </c>
      <c r="CJ2" s="1429"/>
      <c r="CK2" s="1401"/>
      <c r="CL2" s="872" t="s">
        <v>636</v>
      </c>
      <c r="CM2" s="844"/>
      <c r="CN2" s="1387" t="s">
        <v>655</v>
      </c>
      <c r="CO2" s="1387"/>
      <c r="CP2" s="1387"/>
      <c r="CQ2" s="1387"/>
      <c r="CR2" s="1387"/>
      <c r="CS2" s="1387"/>
      <c r="CT2" s="1387"/>
      <c r="CU2" s="1387"/>
      <c r="CV2" s="1387"/>
      <c r="CW2" s="1387"/>
      <c r="CX2" s="1387"/>
      <c r="CY2" s="1387"/>
      <c r="CZ2" s="1389" t="s">
        <v>656</v>
      </c>
      <c r="DA2" s="1389"/>
      <c r="DB2" s="1389"/>
      <c r="DC2" s="1389"/>
      <c r="DD2" s="1389"/>
      <c r="DE2" s="1389"/>
      <c r="DF2" s="1389"/>
      <c r="DG2" s="1389"/>
      <c r="DH2" s="1389"/>
      <c r="DI2" s="1389"/>
      <c r="DJ2" s="1389"/>
      <c r="DK2" s="1389"/>
      <c r="DL2" s="1390" t="s">
        <v>657</v>
      </c>
      <c r="DM2" s="1390"/>
      <c r="DN2" s="1390"/>
      <c r="DO2" s="1390"/>
      <c r="DP2" s="1390"/>
      <c r="DQ2" s="1390"/>
      <c r="DR2" s="1390"/>
      <c r="DS2" s="1390"/>
      <c r="DT2" s="1390"/>
      <c r="DU2" s="1390"/>
      <c r="DV2" s="1390"/>
      <c r="DW2" s="1390"/>
      <c r="DX2" s="1394" t="s">
        <v>658</v>
      </c>
      <c r="DY2" s="1394"/>
      <c r="DZ2" s="1394"/>
      <c r="EA2" s="1394"/>
      <c r="EB2" s="1394"/>
      <c r="EC2" s="1394"/>
      <c r="ED2" s="1394"/>
      <c r="EE2" s="1394"/>
      <c r="EF2" s="1394"/>
      <c r="EG2" s="1394"/>
      <c r="EH2" s="1394"/>
      <c r="EI2" s="1395"/>
      <c r="EJ2" s="1427" t="s">
        <v>54</v>
      </c>
      <c r="EK2" s="940"/>
      <c r="EL2" s="1371" t="s">
        <v>641</v>
      </c>
      <c r="EM2" s="1372"/>
      <c r="EN2" s="1372"/>
      <c r="EO2" s="1372"/>
      <c r="EP2" s="1372"/>
      <c r="EQ2" s="1373" t="s">
        <v>642</v>
      </c>
      <c r="ER2" s="1373"/>
      <c r="ES2" s="1373"/>
      <c r="ET2" s="1374" t="s">
        <v>1430</v>
      </c>
      <c r="EU2" s="1374"/>
      <c r="EV2" s="1375" t="s">
        <v>1439</v>
      </c>
      <c r="EW2" s="1375"/>
      <c r="EX2" s="1397" t="s">
        <v>643</v>
      </c>
      <c r="EY2" s="1397"/>
      <c r="EZ2" s="1397"/>
      <c r="FA2" s="1397"/>
      <c r="FB2" s="1397"/>
      <c r="FC2" s="1397"/>
      <c r="FD2" s="1397"/>
      <c r="FE2" s="1397"/>
      <c r="FF2" s="1397"/>
      <c r="FG2" s="1397"/>
      <c r="FH2" s="1397"/>
      <c r="FI2" s="1397"/>
      <c r="FJ2" s="1397"/>
      <c r="FK2" s="1397"/>
      <c r="FL2" s="1397"/>
      <c r="FM2" s="1397"/>
      <c r="FN2" s="1397"/>
      <c r="FO2" s="1443" t="s">
        <v>644</v>
      </c>
      <c r="FP2" s="1443"/>
      <c r="FQ2" s="1443"/>
      <c r="FR2" s="1443"/>
      <c r="FS2" s="1443"/>
      <c r="FT2" s="1443"/>
      <c r="FU2" s="1443"/>
      <c r="FV2" s="1443"/>
      <c r="FW2" s="1443"/>
      <c r="FX2" s="1445" t="s">
        <v>645</v>
      </c>
      <c r="FY2" s="1445"/>
      <c r="FZ2" s="1445"/>
      <c r="GA2" s="1445"/>
      <c r="GB2" s="1447" t="s">
        <v>659</v>
      </c>
      <c r="GC2" s="1447"/>
      <c r="GD2" s="1447"/>
      <c r="GE2" s="1447"/>
      <c r="GF2" s="1447"/>
      <c r="GG2" s="1447"/>
      <c r="GH2" s="1447"/>
      <c r="GI2" s="1447"/>
      <c r="GJ2" s="1447"/>
      <c r="GK2" s="1447"/>
      <c r="GL2" s="1447"/>
      <c r="GM2" s="1447"/>
      <c r="GN2" s="1447"/>
      <c r="GO2" s="1447"/>
      <c r="GP2" s="1364" t="s">
        <v>646</v>
      </c>
      <c r="GQ2" s="1364"/>
      <c r="GR2" s="1364"/>
      <c r="GS2" s="1364"/>
      <c r="GT2" s="1364"/>
      <c r="GU2" s="1365"/>
      <c r="GV2" s="1138"/>
      <c r="GW2" s="1376" t="s">
        <v>1434</v>
      </c>
      <c r="GX2" s="1377"/>
      <c r="GY2" s="1377"/>
      <c r="GZ2" s="1377"/>
      <c r="HA2" s="1377"/>
      <c r="HB2" s="1377"/>
      <c r="HC2" s="1377"/>
      <c r="HD2" s="1377"/>
      <c r="HE2" s="1377"/>
      <c r="HF2" s="1377"/>
      <c r="HG2" s="1377"/>
      <c r="HH2" s="1377"/>
      <c r="HI2" s="1369" t="s">
        <v>660</v>
      </c>
      <c r="HJ2" s="1370"/>
      <c r="HK2" s="1423" t="s">
        <v>647</v>
      </c>
      <c r="HL2" s="1425" t="s">
        <v>44</v>
      </c>
    </row>
    <row r="3" spans="1:220" s="61" customFormat="1" ht="39" customHeight="1" thickBot="1">
      <c r="A3" s="1385"/>
      <c r="B3" s="1456"/>
      <c r="C3" s="825"/>
      <c r="D3" s="825"/>
      <c r="E3" s="1432" t="s">
        <v>8</v>
      </c>
      <c r="F3" s="1432"/>
      <c r="G3" s="1432"/>
      <c r="H3" s="1432"/>
      <c r="I3" s="1432"/>
      <c r="J3" s="1432"/>
      <c r="K3" s="1432"/>
      <c r="L3" s="1432"/>
      <c r="M3" s="1432"/>
      <c r="N3" s="1432"/>
      <c r="O3" s="1432"/>
      <c r="P3" s="1432"/>
      <c r="Q3" s="1432"/>
      <c r="R3" s="1432"/>
      <c r="S3" s="1432"/>
      <c r="T3" s="1432"/>
      <c r="U3" s="1432"/>
      <c r="V3" s="1432"/>
      <c r="W3" s="825"/>
      <c r="X3" s="826"/>
      <c r="Y3" s="1008"/>
      <c r="Z3" s="1009"/>
      <c r="AA3" s="1010"/>
      <c r="AB3" s="1434"/>
      <c r="AC3" s="1292"/>
      <c r="AD3" s="1017"/>
      <c r="AE3" s="1016"/>
      <c r="AF3" s="831"/>
      <c r="AG3" s="1017"/>
      <c r="AH3" s="1014"/>
      <c r="AI3" s="1421" t="s">
        <v>1652</v>
      </c>
      <c r="AJ3" s="1413" t="s">
        <v>1201</v>
      </c>
      <c r="AK3" s="1413"/>
      <c r="AL3" s="1413"/>
      <c r="AM3" s="1413"/>
      <c r="AN3" s="1413" t="s">
        <v>1202</v>
      </c>
      <c r="AO3" s="1413"/>
      <c r="AP3" s="1413"/>
      <c r="AQ3" s="1413"/>
      <c r="AR3" s="1414" t="s">
        <v>1203</v>
      </c>
      <c r="AS3" s="1413"/>
      <c r="AT3" s="830"/>
      <c r="AU3" s="1415" t="s">
        <v>1201</v>
      </c>
      <c r="AV3" s="1415"/>
      <c r="AW3" s="1415"/>
      <c r="AX3" s="1415"/>
      <c r="AY3" s="1415"/>
      <c r="AZ3" s="1415"/>
      <c r="BA3" s="1415" t="s">
        <v>1202</v>
      </c>
      <c r="BB3" s="1415"/>
      <c r="BC3" s="1415"/>
      <c r="BD3" s="1415"/>
      <c r="BE3" s="1415"/>
      <c r="BF3" s="1415"/>
      <c r="BG3" s="1415" t="s">
        <v>1203</v>
      </c>
      <c r="BH3" s="1415"/>
      <c r="BI3" s="1416" t="s">
        <v>1204</v>
      </c>
      <c r="BJ3" s="1417"/>
      <c r="BK3" s="1417"/>
      <c r="BL3" s="1417"/>
      <c r="BM3" s="1417"/>
      <c r="BN3" s="1418"/>
      <c r="BO3" s="1419" t="s">
        <v>1205</v>
      </c>
      <c r="BP3" s="1420"/>
      <c r="BQ3" s="1420"/>
      <c r="BR3" s="1420"/>
      <c r="BS3" s="1420"/>
      <c r="BT3" s="1420"/>
      <c r="BU3" s="1420"/>
      <c r="BV3" s="1420"/>
      <c r="BW3" s="1420"/>
      <c r="BX3" s="1420"/>
      <c r="BY3" s="1420" t="s">
        <v>1203</v>
      </c>
      <c r="BZ3" s="1420"/>
      <c r="CA3" s="832"/>
      <c r="CB3" s="832"/>
      <c r="CC3" s="831"/>
      <c r="CD3" s="831"/>
      <c r="CE3" s="832"/>
      <c r="CF3" s="832"/>
      <c r="CG3" s="832"/>
      <c r="CH3" s="832"/>
      <c r="CI3" s="831"/>
      <c r="CJ3" s="831"/>
      <c r="CK3" s="831"/>
      <c r="CL3" s="873"/>
      <c r="CM3" s="843"/>
      <c r="CN3" s="1386" t="s">
        <v>1360</v>
      </c>
      <c r="CO3" s="1386"/>
      <c r="CP3" s="1386"/>
      <c r="CQ3" s="1386"/>
      <c r="CR3" s="1386"/>
      <c r="CS3" s="1386"/>
      <c r="CT3" s="1386"/>
      <c r="CU3" s="1386"/>
      <c r="CV3" s="1386"/>
      <c r="CW3" s="1386"/>
      <c r="CX3" s="1386"/>
      <c r="CY3" s="1386"/>
      <c r="CZ3" s="1388" t="s">
        <v>1357</v>
      </c>
      <c r="DA3" s="1388"/>
      <c r="DB3" s="1388"/>
      <c r="DC3" s="1388"/>
      <c r="DD3" s="1388"/>
      <c r="DE3" s="1388"/>
      <c r="DF3" s="1388"/>
      <c r="DG3" s="1388"/>
      <c r="DH3" s="1388"/>
      <c r="DI3" s="1388"/>
      <c r="DJ3" s="1388"/>
      <c r="DK3" s="1388"/>
      <c r="DL3" s="1391" t="s">
        <v>1358</v>
      </c>
      <c r="DM3" s="1391"/>
      <c r="DN3" s="1391"/>
      <c r="DO3" s="1391"/>
      <c r="DP3" s="1391"/>
      <c r="DQ3" s="1391"/>
      <c r="DR3" s="1391"/>
      <c r="DS3" s="1391"/>
      <c r="DT3" s="1391"/>
      <c r="DU3" s="1391"/>
      <c r="DV3" s="1391"/>
      <c r="DW3" s="1391"/>
      <c r="DX3" s="1392" t="s">
        <v>1359</v>
      </c>
      <c r="DY3" s="1392"/>
      <c r="DZ3" s="1392"/>
      <c r="EA3" s="1392"/>
      <c r="EB3" s="1392"/>
      <c r="EC3" s="1392"/>
      <c r="ED3" s="1392"/>
      <c r="EE3" s="1392"/>
      <c r="EF3" s="1392"/>
      <c r="EG3" s="1392"/>
      <c r="EH3" s="1392"/>
      <c r="EI3" s="1393"/>
      <c r="EJ3" s="1428"/>
      <c r="EK3" s="941"/>
      <c r="EL3" s="1006"/>
      <c r="EM3" s="1006"/>
      <c r="EN3" s="1006"/>
      <c r="EO3" s="1006"/>
      <c r="EP3" s="1006"/>
      <c r="EQ3" s="1004"/>
      <c r="ER3" s="998"/>
      <c r="ES3" s="998"/>
      <c r="ET3" s="1000"/>
      <c r="EU3" s="1000"/>
      <c r="EV3" s="1002"/>
      <c r="EW3" s="1002"/>
      <c r="EX3" s="1396" t="s">
        <v>1356</v>
      </c>
      <c r="EY3" s="1396"/>
      <c r="EZ3" s="1396"/>
      <c r="FA3" s="1396"/>
      <c r="FB3" s="1396"/>
      <c r="FC3" s="1396"/>
      <c r="FD3" s="1396"/>
      <c r="FE3" s="1396"/>
      <c r="FF3" s="1396"/>
      <c r="FG3" s="1396"/>
      <c r="FH3" s="1396"/>
      <c r="FI3" s="1396"/>
      <c r="FJ3" s="1396"/>
      <c r="FK3" s="1396"/>
      <c r="FL3" s="1396"/>
      <c r="FM3" s="1396"/>
      <c r="FN3" s="1396"/>
      <c r="FO3" s="1403" t="s">
        <v>195</v>
      </c>
      <c r="FP3" s="1403"/>
      <c r="FQ3" s="1403"/>
      <c r="FR3" s="1403"/>
      <c r="FS3" s="1403"/>
      <c r="FT3" s="1403"/>
      <c r="FU3" s="1403"/>
      <c r="FV3" s="1403"/>
      <c r="FW3" s="1403"/>
      <c r="FX3" s="1444" t="s">
        <v>1190</v>
      </c>
      <c r="FY3" s="1444"/>
      <c r="FZ3" s="1444"/>
      <c r="GA3" s="1444"/>
      <c r="GB3" s="1446" t="s">
        <v>648</v>
      </c>
      <c r="GC3" s="1446"/>
      <c r="GD3" s="1446"/>
      <c r="GE3" s="1446"/>
      <c r="GF3" s="1446"/>
      <c r="GG3" s="1446"/>
      <c r="GH3" s="1446"/>
      <c r="GI3" s="1446"/>
      <c r="GJ3" s="1446"/>
      <c r="GK3" s="1446"/>
      <c r="GL3" s="1446"/>
      <c r="GM3" s="1446"/>
      <c r="GN3" s="1446"/>
      <c r="GO3" s="1446"/>
      <c r="GP3" s="1448" t="s">
        <v>649</v>
      </c>
      <c r="GQ3" s="1448"/>
      <c r="GR3" s="1448"/>
      <c r="GS3" s="1448"/>
      <c r="GT3" s="1448"/>
      <c r="GU3" s="1449"/>
      <c r="GV3" s="1139"/>
      <c r="GW3" s="849"/>
      <c r="GX3" s="1366" t="s">
        <v>1206</v>
      </c>
      <c r="GY3" s="1366"/>
      <c r="GZ3" s="1366"/>
      <c r="HA3" s="1366"/>
      <c r="HB3" s="1366"/>
      <c r="HC3" s="1366"/>
      <c r="HD3" s="1366"/>
      <c r="HE3" s="1366"/>
      <c r="HF3" s="1366"/>
      <c r="HG3" s="1366"/>
      <c r="HH3" s="1366"/>
      <c r="HI3" s="1367" t="s">
        <v>1207</v>
      </c>
      <c r="HJ3" s="1368"/>
      <c r="HK3" s="1424"/>
      <c r="HL3" s="1426"/>
    </row>
    <row r="4" spans="1:220" s="58" customFormat="1" ht="152.25" customHeight="1" thickBot="1">
      <c r="A4" s="1385"/>
      <c r="B4" s="1456"/>
      <c r="C4" s="895" t="s">
        <v>1525</v>
      </c>
      <c r="D4" s="895" t="s">
        <v>1526</v>
      </c>
      <c r="E4" s="896" t="s">
        <v>1505</v>
      </c>
      <c r="F4" s="896" t="s">
        <v>1506</v>
      </c>
      <c r="G4" s="896" t="s">
        <v>1507</v>
      </c>
      <c r="H4" s="896" t="s">
        <v>1508</v>
      </c>
      <c r="I4" s="896" t="s">
        <v>1509</v>
      </c>
      <c r="J4" s="896" t="s">
        <v>1510</v>
      </c>
      <c r="K4" s="896" t="s">
        <v>1511</v>
      </c>
      <c r="L4" s="896" t="s">
        <v>1512</v>
      </c>
      <c r="M4" s="896" t="s">
        <v>1513</v>
      </c>
      <c r="N4" s="896" t="s">
        <v>1514</v>
      </c>
      <c r="O4" s="896" t="s">
        <v>1515</v>
      </c>
      <c r="P4" s="896" t="s">
        <v>1516</v>
      </c>
      <c r="Q4" s="896" t="s">
        <v>1517</v>
      </c>
      <c r="R4" s="896" t="s">
        <v>1518</v>
      </c>
      <c r="S4" s="896" t="s">
        <v>1519</v>
      </c>
      <c r="T4" s="897" t="s">
        <v>1520</v>
      </c>
      <c r="U4" s="896" t="s">
        <v>1521</v>
      </c>
      <c r="V4" s="896" t="s">
        <v>1522</v>
      </c>
      <c r="W4" s="895" t="s">
        <v>1523</v>
      </c>
      <c r="X4" s="898" t="s">
        <v>1524</v>
      </c>
      <c r="Y4" s="1011" t="s">
        <v>1527</v>
      </c>
      <c r="Z4" s="1012" t="s">
        <v>1528</v>
      </c>
      <c r="AA4" s="1013" t="s">
        <v>46</v>
      </c>
      <c r="AB4" s="1435"/>
      <c r="AC4" s="1293" t="s">
        <v>1529</v>
      </c>
      <c r="AD4" s="1019" t="s">
        <v>1530</v>
      </c>
      <c r="AE4" s="1018" t="s">
        <v>1531</v>
      </c>
      <c r="AF4" s="874" t="s">
        <v>1532</v>
      </c>
      <c r="AG4" s="1019" t="s">
        <v>1533</v>
      </c>
      <c r="AH4" s="1015" t="s">
        <v>1534</v>
      </c>
      <c r="AI4" s="1422"/>
      <c r="AJ4" s="875" t="s">
        <v>1535</v>
      </c>
      <c r="AK4" s="875" t="s">
        <v>1536</v>
      </c>
      <c r="AL4" s="875" t="s">
        <v>1537</v>
      </c>
      <c r="AM4" s="875" t="s">
        <v>1538</v>
      </c>
      <c r="AN4" s="875" t="s">
        <v>1539</v>
      </c>
      <c r="AO4" s="875" t="s">
        <v>1540</v>
      </c>
      <c r="AP4" s="875" t="s">
        <v>1541</v>
      </c>
      <c r="AQ4" s="875" t="s">
        <v>1542</v>
      </c>
      <c r="AR4" s="876" t="s">
        <v>1543</v>
      </c>
      <c r="AS4" s="877" t="s">
        <v>1544</v>
      </c>
      <c r="AT4" s="878" t="s">
        <v>1653</v>
      </c>
      <c r="AU4" s="879" t="s">
        <v>1654</v>
      </c>
      <c r="AV4" s="879" t="s">
        <v>1545</v>
      </c>
      <c r="AW4" s="880" t="s">
        <v>1546</v>
      </c>
      <c r="AX4" s="880" t="s">
        <v>1547</v>
      </c>
      <c r="AY4" s="880" t="s">
        <v>1548</v>
      </c>
      <c r="AZ4" s="880" t="s">
        <v>1549</v>
      </c>
      <c r="BA4" s="879" t="s">
        <v>1550</v>
      </c>
      <c r="BB4" s="880" t="s">
        <v>1551</v>
      </c>
      <c r="BC4" s="880" t="s">
        <v>1552</v>
      </c>
      <c r="BD4" s="880" t="s">
        <v>1553</v>
      </c>
      <c r="BE4" s="880" t="s">
        <v>1554</v>
      </c>
      <c r="BF4" s="880" t="s">
        <v>1555</v>
      </c>
      <c r="BG4" s="880" t="s">
        <v>1655</v>
      </c>
      <c r="BH4" s="880" t="s">
        <v>1556</v>
      </c>
      <c r="BI4" s="881" t="s">
        <v>1656</v>
      </c>
      <c r="BJ4" s="882" t="s">
        <v>1557</v>
      </c>
      <c r="BK4" s="882" t="s">
        <v>1558</v>
      </c>
      <c r="BL4" s="882" t="s">
        <v>1559</v>
      </c>
      <c r="BM4" s="882" t="s">
        <v>1560</v>
      </c>
      <c r="BN4" s="883" t="s">
        <v>1561</v>
      </c>
      <c r="BO4" s="884" t="s">
        <v>1657</v>
      </c>
      <c r="BP4" s="882" t="s">
        <v>1562</v>
      </c>
      <c r="BQ4" s="882" t="s">
        <v>1563</v>
      </c>
      <c r="BR4" s="882" t="s">
        <v>1564</v>
      </c>
      <c r="BS4" s="882" t="s">
        <v>1565</v>
      </c>
      <c r="BT4" s="885" t="s">
        <v>1658</v>
      </c>
      <c r="BU4" s="882" t="s">
        <v>1566</v>
      </c>
      <c r="BV4" s="882" t="s">
        <v>1567</v>
      </c>
      <c r="BW4" s="882" t="s">
        <v>1568</v>
      </c>
      <c r="BX4" s="882" t="s">
        <v>1569</v>
      </c>
      <c r="BY4" s="882" t="s">
        <v>1659</v>
      </c>
      <c r="BZ4" s="882" t="s">
        <v>1570</v>
      </c>
      <c r="CA4" s="886" t="s">
        <v>1572</v>
      </c>
      <c r="CB4" s="886" t="s">
        <v>1571</v>
      </c>
      <c r="CC4" s="874" t="s">
        <v>1573</v>
      </c>
      <c r="CD4" s="874" t="s">
        <v>1574</v>
      </c>
      <c r="CE4" s="886" t="s">
        <v>1575</v>
      </c>
      <c r="CF4" s="886" t="s">
        <v>1576</v>
      </c>
      <c r="CG4" s="886" t="s">
        <v>1577</v>
      </c>
      <c r="CH4" s="886" t="s">
        <v>1578</v>
      </c>
      <c r="CI4" s="874" t="s">
        <v>1581</v>
      </c>
      <c r="CJ4" s="874" t="s">
        <v>1579</v>
      </c>
      <c r="CK4" s="874" t="s">
        <v>1580</v>
      </c>
      <c r="CL4" s="887" t="s">
        <v>1583</v>
      </c>
      <c r="CM4" s="843" t="s">
        <v>7</v>
      </c>
      <c r="CN4" s="861" t="s">
        <v>1475</v>
      </c>
      <c r="CO4" s="861" t="s">
        <v>1476</v>
      </c>
      <c r="CP4" s="861" t="s">
        <v>1435</v>
      </c>
      <c r="CQ4" s="861" t="s">
        <v>1477</v>
      </c>
      <c r="CR4" s="861" t="s">
        <v>1436</v>
      </c>
      <c r="CS4" s="861" t="s">
        <v>1478</v>
      </c>
      <c r="CT4" s="861" t="s">
        <v>1479</v>
      </c>
      <c r="CU4" s="861" t="s">
        <v>1437</v>
      </c>
      <c r="CV4" s="861" t="s">
        <v>1480</v>
      </c>
      <c r="CW4" s="861" t="s">
        <v>1481</v>
      </c>
      <c r="CX4" s="861" t="s">
        <v>1412</v>
      </c>
      <c r="CY4" s="861" t="s">
        <v>1438</v>
      </c>
      <c r="CZ4" s="862" t="s">
        <v>1482</v>
      </c>
      <c r="DA4" s="862" t="s">
        <v>1483</v>
      </c>
      <c r="DB4" s="862" t="s">
        <v>1413</v>
      </c>
      <c r="DC4" s="862" t="s">
        <v>1484</v>
      </c>
      <c r="DD4" s="862" t="s">
        <v>1414</v>
      </c>
      <c r="DE4" s="862" t="s">
        <v>1485</v>
      </c>
      <c r="DF4" s="862" t="s">
        <v>1486</v>
      </c>
      <c r="DG4" s="862" t="s">
        <v>1415</v>
      </c>
      <c r="DH4" s="862" t="s">
        <v>1487</v>
      </c>
      <c r="DI4" s="862" t="s">
        <v>1488</v>
      </c>
      <c r="DJ4" s="862" t="s">
        <v>1416</v>
      </c>
      <c r="DK4" s="862" t="s">
        <v>1179</v>
      </c>
      <c r="DL4" s="863" t="s">
        <v>1489</v>
      </c>
      <c r="DM4" s="863" t="s">
        <v>1490</v>
      </c>
      <c r="DN4" s="863" t="s">
        <v>1417</v>
      </c>
      <c r="DO4" s="863" t="s">
        <v>1491</v>
      </c>
      <c r="DP4" s="863" t="s">
        <v>1418</v>
      </c>
      <c r="DQ4" s="863" t="s">
        <v>1492</v>
      </c>
      <c r="DR4" s="863" t="s">
        <v>1493</v>
      </c>
      <c r="DS4" s="863" t="s">
        <v>1419</v>
      </c>
      <c r="DT4" s="863" t="s">
        <v>1494</v>
      </c>
      <c r="DU4" s="863" t="s">
        <v>1495</v>
      </c>
      <c r="DV4" s="863" t="s">
        <v>1420</v>
      </c>
      <c r="DW4" s="863" t="s">
        <v>1496</v>
      </c>
      <c r="DX4" s="864" t="s">
        <v>1497</v>
      </c>
      <c r="DY4" s="864" t="s">
        <v>1498</v>
      </c>
      <c r="DZ4" s="864" t="s">
        <v>1421</v>
      </c>
      <c r="EA4" s="864" t="s">
        <v>1499</v>
      </c>
      <c r="EB4" s="864" t="s">
        <v>1422</v>
      </c>
      <c r="EC4" s="864" t="s">
        <v>1500</v>
      </c>
      <c r="ED4" s="864" t="s">
        <v>1501</v>
      </c>
      <c r="EE4" s="864" t="s">
        <v>1423</v>
      </c>
      <c r="EF4" s="864" t="s">
        <v>1502</v>
      </c>
      <c r="EG4" s="864" t="s">
        <v>1503</v>
      </c>
      <c r="EH4" s="864" t="s">
        <v>1424</v>
      </c>
      <c r="EI4" s="865" t="s">
        <v>1504</v>
      </c>
      <c r="EJ4" s="866" t="s">
        <v>1584</v>
      </c>
      <c r="EK4" s="942" t="s">
        <v>115</v>
      </c>
      <c r="EL4" s="1007" t="s">
        <v>1585</v>
      </c>
      <c r="EM4" s="1007" t="s">
        <v>1586</v>
      </c>
      <c r="EN4" s="1007" t="s">
        <v>1587</v>
      </c>
      <c r="EO4" s="1007" t="s">
        <v>1588</v>
      </c>
      <c r="EP4" s="1007" t="s">
        <v>1589</v>
      </c>
      <c r="EQ4" s="1005" t="s">
        <v>1590</v>
      </c>
      <c r="ER4" s="999" t="s">
        <v>1591</v>
      </c>
      <c r="ES4" s="999" t="s">
        <v>1592</v>
      </c>
      <c r="ET4" s="1001" t="s">
        <v>1593</v>
      </c>
      <c r="EU4" s="1001" t="s">
        <v>1594</v>
      </c>
      <c r="EV4" s="1003" t="s">
        <v>1595</v>
      </c>
      <c r="EW4" s="1003" t="s">
        <v>1596</v>
      </c>
      <c r="EX4" s="854" t="s">
        <v>1879</v>
      </c>
      <c r="EY4" s="854" t="s">
        <v>1880</v>
      </c>
      <c r="EZ4" s="854" t="s">
        <v>1881</v>
      </c>
      <c r="FA4" s="854" t="s">
        <v>1882</v>
      </c>
      <c r="FB4" s="854" t="s">
        <v>1883</v>
      </c>
      <c r="FC4" s="854" t="s">
        <v>1884</v>
      </c>
      <c r="FD4" s="854" t="s">
        <v>1885</v>
      </c>
      <c r="FE4" s="854" t="s">
        <v>1886</v>
      </c>
      <c r="FF4" s="854" t="s">
        <v>1887</v>
      </c>
      <c r="FG4" s="854" t="s">
        <v>1888</v>
      </c>
      <c r="FH4" s="854" t="s">
        <v>1889</v>
      </c>
      <c r="FI4" s="854" t="s">
        <v>1890</v>
      </c>
      <c r="FJ4" s="854" t="s">
        <v>1891</v>
      </c>
      <c r="FK4" s="854" t="s">
        <v>1892</v>
      </c>
      <c r="FL4" s="854" t="s">
        <v>1893</v>
      </c>
      <c r="FM4" s="854" t="s">
        <v>1894</v>
      </c>
      <c r="FN4" s="854" t="s">
        <v>1597</v>
      </c>
      <c r="FO4" s="855" t="s">
        <v>1598</v>
      </c>
      <c r="FP4" s="855" t="s">
        <v>1599</v>
      </c>
      <c r="FQ4" s="855" t="s">
        <v>1600</v>
      </c>
      <c r="FR4" s="855" t="s">
        <v>1601</v>
      </c>
      <c r="FS4" s="855" t="s">
        <v>1602</v>
      </c>
      <c r="FT4" s="855" t="s">
        <v>1603</v>
      </c>
      <c r="FU4" s="855" t="s">
        <v>1604</v>
      </c>
      <c r="FV4" s="855" t="s">
        <v>1605</v>
      </c>
      <c r="FW4" s="855" t="s">
        <v>1606</v>
      </c>
      <c r="FX4" s="856" t="s">
        <v>1607</v>
      </c>
      <c r="FY4" s="856" t="s">
        <v>1608</v>
      </c>
      <c r="FZ4" s="856" t="s">
        <v>1609</v>
      </c>
      <c r="GA4" s="856" t="s">
        <v>1610</v>
      </c>
      <c r="GB4" s="857" t="s">
        <v>1611</v>
      </c>
      <c r="GC4" s="857" t="s">
        <v>1612</v>
      </c>
      <c r="GD4" s="857" t="s">
        <v>1613</v>
      </c>
      <c r="GE4" s="857" t="s">
        <v>1614</v>
      </c>
      <c r="GF4" s="857" t="s">
        <v>1615</v>
      </c>
      <c r="GG4" s="857" t="s">
        <v>1616</v>
      </c>
      <c r="GH4" s="857" t="s">
        <v>1617</v>
      </c>
      <c r="GI4" s="857" t="s">
        <v>1618</v>
      </c>
      <c r="GJ4" s="857" t="s">
        <v>1619</v>
      </c>
      <c r="GK4" s="857" t="s">
        <v>1620</v>
      </c>
      <c r="GL4" s="857" t="s">
        <v>1621</v>
      </c>
      <c r="GM4" s="857" t="s">
        <v>1622</v>
      </c>
      <c r="GN4" s="857" t="s">
        <v>1623</v>
      </c>
      <c r="GO4" s="857" t="s">
        <v>1624</v>
      </c>
      <c r="GP4" s="858" t="s">
        <v>1625</v>
      </c>
      <c r="GQ4" s="858" t="s">
        <v>1626</v>
      </c>
      <c r="GR4" s="858" t="s">
        <v>1627</v>
      </c>
      <c r="GS4" s="858" t="s">
        <v>1628</v>
      </c>
      <c r="GT4" s="858" t="s">
        <v>1629</v>
      </c>
      <c r="GU4" s="859" t="s">
        <v>1630</v>
      </c>
      <c r="GV4" s="1140" t="s">
        <v>4</v>
      </c>
      <c r="GW4" s="850" t="s">
        <v>1631</v>
      </c>
      <c r="GX4" s="851" t="s">
        <v>1632</v>
      </c>
      <c r="GY4" s="851" t="s">
        <v>1633</v>
      </c>
      <c r="GZ4" s="851" t="s">
        <v>650</v>
      </c>
      <c r="HA4" s="851" t="s">
        <v>1634</v>
      </c>
      <c r="HB4" s="851" t="s">
        <v>0</v>
      </c>
      <c r="HC4" s="851" t="s">
        <v>1635</v>
      </c>
      <c r="HD4" s="851" t="s">
        <v>1636</v>
      </c>
      <c r="HE4" s="851" t="s">
        <v>1637</v>
      </c>
      <c r="HF4" s="851" t="s">
        <v>1638</v>
      </c>
      <c r="HG4" s="851" t="s">
        <v>1639</v>
      </c>
      <c r="HH4" s="851" t="s">
        <v>1640</v>
      </c>
      <c r="HI4" s="847" t="s">
        <v>1641</v>
      </c>
      <c r="HJ4" s="848" t="s">
        <v>1644</v>
      </c>
      <c r="HK4" s="964" t="s">
        <v>1645</v>
      </c>
      <c r="HL4" s="1225" t="s">
        <v>44</v>
      </c>
    </row>
    <row r="5" spans="1:220" ht="39.950000000000003" customHeight="1" thickTop="1">
      <c r="A5" s="1200" t="s">
        <v>1001</v>
      </c>
      <c r="B5" s="1207"/>
      <c r="C5" s="1203" t="s">
        <v>61</v>
      </c>
      <c r="D5" s="893" t="s">
        <v>988</v>
      </c>
      <c r="E5" s="893" t="s">
        <v>61</v>
      </c>
      <c r="F5" s="893" t="s">
        <v>989</v>
      </c>
      <c r="G5" s="893" t="s">
        <v>61</v>
      </c>
      <c r="H5" s="893" t="s">
        <v>336</v>
      </c>
      <c r="I5" s="893" t="s">
        <v>62</v>
      </c>
      <c r="J5" s="893" t="s">
        <v>1936</v>
      </c>
      <c r="K5" s="893" t="s">
        <v>61</v>
      </c>
      <c r="L5" s="893" t="s">
        <v>1648</v>
      </c>
      <c r="M5" s="893" t="s">
        <v>61</v>
      </c>
      <c r="N5" s="893" t="s">
        <v>990</v>
      </c>
      <c r="O5" s="893" t="s">
        <v>61</v>
      </c>
      <c r="P5" s="893" t="s">
        <v>991</v>
      </c>
      <c r="Q5" s="893" t="s">
        <v>61</v>
      </c>
      <c r="R5" s="893" t="s">
        <v>337</v>
      </c>
      <c r="S5" s="893" t="s">
        <v>62</v>
      </c>
      <c r="T5" s="893" t="s">
        <v>1936</v>
      </c>
      <c r="U5" s="893" t="s">
        <v>61</v>
      </c>
      <c r="V5" s="893" t="s">
        <v>992</v>
      </c>
      <c r="W5" s="893" t="s">
        <v>9</v>
      </c>
      <c r="X5" s="893" t="s">
        <v>61</v>
      </c>
      <c r="Y5" s="893" t="s">
        <v>350</v>
      </c>
      <c r="Z5" s="893" t="s">
        <v>1936</v>
      </c>
      <c r="AA5" s="1209" t="s">
        <v>1936</v>
      </c>
      <c r="AB5" s="943"/>
      <c r="AC5" s="1294" t="s">
        <v>85</v>
      </c>
      <c r="AD5" s="867" t="s">
        <v>96</v>
      </c>
      <c r="AE5" s="868" t="s">
        <v>205</v>
      </c>
      <c r="AF5" s="867" t="s">
        <v>205</v>
      </c>
      <c r="AG5" s="867" t="s">
        <v>205</v>
      </c>
      <c r="AH5" s="867" t="s">
        <v>62</v>
      </c>
      <c r="AI5" s="868" t="s">
        <v>66</v>
      </c>
      <c r="AJ5" s="868" t="s">
        <v>66</v>
      </c>
      <c r="AK5" s="867" t="s">
        <v>1936</v>
      </c>
      <c r="AL5" s="867" t="s">
        <v>1936</v>
      </c>
      <c r="AM5" s="867" t="s">
        <v>1936</v>
      </c>
      <c r="AN5" s="868" t="s">
        <v>66</v>
      </c>
      <c r="AO5" s="867" t="s">
        <v>1936</v>
      </c>
      <c r="AP5" s="867" t="s">
        <v>1936</v>
      </c>
      <c r="AQ5" s="867" t="s">
        <v>1936</v>
      </c>
      <c r="AR5" s="1162" t="s">
        <v>66</v>
      </c>
      <c r="AS5" s="867" t="s">
        <v>1936</v>
      </c>
      <c r="AT5" s="867" t="s">
        <v>66</v>
      </c>
      <c r="AU5" s="867" t="s">
        <v>66</v>
      </c>
      <c r="AV5" s="867" t="s">
        <v>1936</v>
      </c>
      <c r="AW5" s="868" t="s">
        <v>1936</v>
      </c>
      <c r="AX5" s="869" t="s">
        <v>1936</v>
      </c>
      <c r="AY5" s="868" t="s">
        <v>1936</v>
      </c>
      <c r="AZ5" s="867" t="s">
        <v>1936</v>
      </c>
      <c r="BA5" s="867" t="s">
        <v>66</v>
      </c>
      <c r="BB5" s="868" t="s">
        <v>1936</v>
      </c>
      <c r="BC5" s="868" t="s">
        <v>1936</v>
      </c>
      <c r="BD5" s="869" t="s">
        <v>1936</v>
      </c>
      <c r="BE5" s="868" t="s">
        <v>1936</v>
      </c>
      <c r="BF5" s="867" t="s">
        <v>1936</v>
      </c>
      <c r="BG5" s="1162">
        <v>0</v>
      </c>
      <c r="BH5" s="867" t="s">
        <v>1936</v>
      </c>
      <c r="BI5" s="867" t="s">
        <v>61</v>
      </c>
      <c r="BJ5" s="868" t="s">
        <v>993</v>
      </c>
      <c r="BK5" s="868" t="s">
        <v>66</v>
      </c>
      <c r="BL5" s="868" t="s">
        <v>66</v>
      </c>
      <c r="BM5" s="868" t="s">
        <v>1936</v>
      </c>
      <c r="BN5" s="867" t="s">
        <v>1936</v>
      </c>
      <c r="BO5" s="867" t="s">
        <v>66</v>
      </c>
      <c r="BP5" s="868" t="s">
        <v>1936</v>
      </c>
      <c r="BQ5" s="869" t="s">
        <v>538</v>
      </c>
      <c r="BR5" s="869" t="s">
        <v>1936</v>
      </c>
      <c r="BS5" s="868" t="s">
        <v>1936</v>
      </c>
      <c r="BT5" s="867" t="s">
        <v>66</v>
      </c>
      <c r="BU5" s="868" t="s">
        <v>1936</v>
      </c>
      <c r="BV5" s="867" t="s">
        <v>538</v>
      </c>
      <c r="BW5" s="868" t="s">
        <v>1936</v>
      </c>
      <c r="BX5" s="868" t="s">
        <v>1936</v>
      </c>
      <c r="BY5" s="1162" t="s">
        <v>66</v>
      </c>
      <c r="BZ5" s="868" t="s">
        <v>1936</v>
      </c>
      <c r="CA5" s="871" t="s">
        <v>66</v>
      </c>
      <c r="CB5" s="867" t="s">
        <v>101</v>
      </c>
      <c r="CC5" s="871" t="s">
        <v>66</v>
      </c>
      <c r="CD5" s="867" t="s">
        <v>101</v>
      </c>
      <c r="CE5" s="871" t="s">
        <v>66</v>
      </c>
      <c r="CF5" s="867" t="s">
        <v>114</v>
      </c>
      <c r="CG5" s="867" t="s">
        <v>66</v>
      </c>
      <c r="CH5" s="867" t="s">
        <v>101</v>
      </c>
      <c r="CI5" s="867" t="s">
        <v>1936</v>
      </c>
      <c r="CJ5" s="867" t="s">
        <v>1936</v>
      </c>
      <c r="CK5" s="867" t="s">
        <v>1936</v>
      </c>
      <c r="CL5" s="1279" t="s">
        <v>994</v>
      </c>
      <c r="CM5" s="1278"/>
      <c r="CN5" s="1297" t="s">
        <v>61</v>
      </c>
      <c r="CO5" s="860" t="s">
        <v>61</v>
      </c>
      <c r="CP5" s="860" t="s">
        <v>61</v>
      </c>
      <c r="CQ5" s="860" t="s">
        <v>62</v>
      </c>
      <c r="CR5" s="860" t="s">
        <v>61</v>
      </c>
      <c r="CS5" s="860" t="s">
        <v>61</v>
      </c>
      <c r="CT5" s="860" t="s">
        <v>62</v>
      </c>
      <c r="CU5" s="860" t="s">
        <v>62</v>
      </c>
      <c r="CV5" s="860" t="s">
        <v>62</v>
      </c>
      <c r="CW5" s="860" t="s">
        <v>61</v>
      </c>
      <c r="CX5" s="860" t="s">
        <v>62</v>
      </c>
      <c r="CY5" s="860" t="s">
        <v>62</v>
      </c>
      <c r="CZ5" s="921" t="s">
        <v>61</v>
      </c>
      <c r="DA5" s="921" t="s">
        <v>61</v>
      </c>
      <c r="DB5" s="921" t="s">
        <v>61</v>
      </c>
      <c r="DC5" s="921" t="s">
        <v>62</v>
      </c>
      <c r="DD5" s="921" t="s">
        <v>61</v>
      </c>
      <c r="DE5" s="921" t="s">
        <v>61</v>
      </c>
      <c r="DF5" s="921" t="s">
        <v>62</v>
      </c>
      <c r="DG5" s="921" t="s">
        <v>62</v>
      </c>
      <c r="DH5" s="921" t="s">
        <v>62</v>
      </c>
      <c r="DI5" s="921" t="s">
        <v>61</v>
      </c>
      <c r="DJ5" s="921" t="s">
        <v>62</v>
      </c>
      <c r="DK5" s="921" t="s">
        <v>62</v>
      </c>
      <c r="DL5" s="921" t="s">
        <v>61</v>
      </c>
      <c r="DM5" s="921" t="s">
        <v>61</v>
      </c>
      <c r="DN5" s="921" t="s">
        <v>61</v>
      </c>
      <c r="DO5" s="921" t="s">
        <v>62</v>
      </c>
      <c r="DP5" s="921" t="s">
        <v>61</v>
      </c>
      <c r="DQ5" s="921" t="s">
        <v>61</v>
      </c>
      <c r="DR5" s="921" t="s">
        <v>62</v>
      </c>
      <c r="DS5" s="921" t="s">
        <v>62</v>
      </c>
      <c r="DT5" s="921" t="s">
        <v>62</v>
      </c>
      <c r="DU5" s="921" t="s">
        <v>61</v>
      </c>
      <c r="DV5" s="921" t="s">
        <v>62</v>
      </c>
      <c r="DW5" s="921" t="s">
        <v>62</v>
      </c>
      <c r="DX5" s="922" t="s">
        <v>61</v>
      </c>
      <c r="DY5" s="922" t="s">
        <v>62</v>
      </c>
      <c r="DZ5" s="922" t="s">
        <v>61</v>
      </c>
      <c r="EA5" s="922" t="s">
        <v>62</v>
      </c>
      <c r="EB5" s="922" t="s">
        <v>62</v>
      </c>
      <c r="EC5" s="922" t="s">
        <v>61</v>
      </c>
      <c r="ED5" s="922" t="s">
        <v>62</v>
      </c>
      <c r="EE5" s="922" t="s">
        <v>62</v>
      </c>
      <c r="EF5" s="922" t="s">
        <v>62</v>
      </c>
      <c r="EG5" s="922" t="s">
        <v>62</v>
      </c>
      <c r="EH5" s="922" t="s">
        <v>62</v>
      </c>
      <c r="EI5" s="922" t="s">
        <v>62</v>
      </c>
      <c r="EJ5" s="1275" t="s">
        <v>1936</v>
      </c>
      <c r="EK5" s="1159"/>
      <c r="EL5" s="1300" t="s">
        <v>62</v>
      </c>
      <c r="EM5" s="852" t="s">
        <v>205</v>
      </c>
      <c r="EN5" s="852" t="s">
        <v>205</v>
      </c>
      <c r="EO5" s="852" t="s">
        <v>205</v>
      </c>
      <c r="EP5" s="852" t="s">
        <v>205</v>
      </c>
      <c r="EQ5" s="852" t="s">
        <v>61</v>
      </c>
      <c r="ER5" s="852" t="s">
        <v>224</v>
      </c>
      <c r="ES5" s="852" t="s">
        <v>338</v>
      </c>
      <c r="ET5" s="852" t="s">
        <v>62</v>
      </c>
      <c r="EU5" s="852" t="s">
        <v>205</v>
      </c>
      <c r="EV5" s="852" t="s">
        <v>61</v>
      </c>
      <c r="EW5" s="852" t="s">
        <v>995</v>
      </c>
      <c r="EX5" s="852" t="s">
        <v>199</v>
      </c>
      <c r="EY5" s="852" t="s">
        <v>66</v>
      </c>
      <c r="EZ5" s="852" t="s">
        <v>199</v>
      </c>
      <c r="FA5" s="852" t="s">
        <v>66</v>
      </c>
      <c r="FB5" s="852" t="s">
        <v>205</v>
      </c>
      <c r="FC5" s="852" t="s">
        <v>205</v>
      </c>
      <c r="FD5" s="852" t="s">
        <v>201</v>
      </c>
      <c r="FE5" s="852" t="s">
        <v>205</v>
      </c>
      <c r="FF5" s="852" t="s">
        <v>199</v>
      </c>
      <c r="FG5" s="852" t="s">
        <v>66</v>
      </c>
      <c r="FH5" s="852" t="s">
        <v>205</v>
      </c>
      <c r="FI5" s="852" t="s">
        <v>205</v>
      </c>
      <c r="FJ5" s="852" t="s">
        <v>203</v>
      </c>
      <c r="FK5" s="852" t="s">
        <v>66</v>
      </c>
      <c r="FL5" s="852" t="s">
        <v>205</v>
      </c>
      <c r="FM5" s="852" t="s">
        <v>205</v>
      </c>
      <c r="FN5" s="852" t="s">
        <v>996</v>
      </c>
      <c r="FO5" s="852" t="s">
        <v>62</v>
      </c>
      <c r="FP5" s="852" t="s">
        <v>1936</v>
      </c>
      <c r="FQ5" s="852" t="s">
        <v>1936</v>
      </c>
      <c r="FR5" s="852" t="s">
        <v>62</v>
      </c>
      <c r="FS5" s="852" t="s">
        <v>1936</v>
      </c>
      <c r="FT5" s="852" t="s">
        <v>1936</v>
      </c>
      <c r="FU5" s="852" t="s">
        <v>62</v>
      </c>
      <c r="FV5" s="852" t="s">
        <v>1936</v>
      </c>
      <c r="FW5" s="853" t="s">
        <v>1936</v>
      </c>
      <c r="FX5" s="853" t="s">
        <v>62</v>
      </c>
      <c r="FY5" s="853" t="s">
        <v>62</v>
      </c>
      <c r="FZ5" s="853" t="s">
        <v>205</v>
      </c>
      <c r="GA5" s="853" t="s">
        <v>205</v>
      </c>
      <c r="GB5" s="853" t="s">
        <v>61</v>
      </c>
      <c r="GC5" s="853" t="s">
        <v>61</v>
      </c>
      <c r="GD5" s="853" t="s">
        <v>61</v>
      </c>
      <c r="GE5" s="853" t="s">
        <v>62</v>
      </c>
      <c r="GF5" s="853" t="s">
        <v>61</v>
      </c>
      <c r="GG5" s="853" t="s">
        <v>61</v>
      </c>
      <c r="GH5" s="853" t="s">
        <v>62</v>
      </c>
      <c r="GI5" s="853" t="s">
        <v>62</v>
      </c>
      <c r="GJ5" s="853" t="s">
        <v>62</v>
      </c>
      <c r="GK5" s="853" t="s">
        <v>62</v>
      </c>
      <c r="GL5" s="853" t="s">
        <v>205</v>
      </c>
      <c r="GM5" s="853">
        <v>2014</v>
      </c>
      <c r="GN5" s="853" t="s">
        <v>997</v>
      </c>
      <c r="GO5" s="853" t="s">
        <v>998</v>
      </c>
      <c r="GP5" s="853">
        <v>2008</v>
      </c>
      <c r="GQ5" s="853" t="s">
        <v>61</v>
      </c>
      <c r="GR5" s="853" t="s">
        <v>62</v>
      </c>
      <c r="GS5" s="853" t="s">
        <v>61</v>
      </c>
      <c r="GT5" s="853" t="s">
        <v>62</v>
      </c>
      <c r="GU5" s="1303" t="s">
        <v>1936</v>
      </c>
      <c r="GV5" s="938"/>
      <c r="GW5" s="1306" t="s">
        <v>61</v>
      </c>
      <c r="GX5" s="891" t="s">
        <v>62</v>
      </c>
      <c r="GY5" s="891" t="s">
        <v>62</v>
      </c>
      <c r="GZ5" s="891" t="s">
        <v>62</v>
      </c>
      <c r="HA5" s="891" t="s">
        <v>205</v>
      </c>
      <c r="HB5" s="891" t="s">
        <v>62</v>
      </c>
      <c r="HC5" s="891" t="s">
        <v>61</v>
      </c>
      <c r="HD5" s="891" t="s">
        <v>205</v>
      </c>
      <c r="HE5" s="891" t="s">
        <v>205</v>
      </c>
      <c r="HF5" s="891" t="s">
        <v>205</v>
      </c>
      <c r="HG5" s="891" t="s">
        <v>1930</v>
      </c>
      <c r="HH5" s="891" t="s">
        <v>549</v>
      </c>
      <c r="HI5" s="891" t="s">
        <v>62</v>
      </c>
      <c r="HJ5" s="1310" t="s">
        <v>62</v>
      </c>
      <c r="HK5" s="889" t="s">
        <v>1937</v>
      </c>
      <c r="HL5" s="1314" t="s">
        <v>45</v>
      </c>
    </row>
    <row r="6" spans="1:220" ht="39.950000000000003" customHeight="1">
      <c r="A6" s="1200" t="s">
        <v>1153</v>
      </c>
      <c r="B6" s="1207"/>
      <c r="C6" s="1204" t="s">
        <v>62</v>
      </c>
      <c r="D6" s="894" t="s">
        <v>205</v>
      </c>
      <c r="E6" s="894" t="s">
        <v>205</v>
      </c>
      <c r="F6" s="894" t="s">
        <v>1936</v>
      </c>
      <c r="G6" s="894" t="s">
        <v>205</v>
      </c>
      <c r="H6" s="894" t="s">
        <v>1936</v>
      </c>
      <c r="I6" s="894" t="s">
        <v>205</v>
      </c>
      <c r="J6" s="894" t="s">
        <v>1936</v>
      </c>
      <c r="K6" s="894" t="s">
        <v>205</v>
      </c>
      <c r="L6" s="894" t="s">
        <v>1936</v>
      </c>
      <c r="M6" s="894" t="s">
        <v>205</v>
      </c>
      <c r="N6" s="894" t="s">
        <v>1936</v>
      </c>
      <c r="O6" s="894" t="s">
        <v>205</v>
      </c>
      <c r="P6" s="894" t="s">
        <v>1936</v>
      </c>
      <c r="Q6" s="894" t="s">
        <v>205</v>
      </c>
      <c r="R6" s="894" t="s">
        <v>1936</v>
      </c>
      <c r="S6" s="894" t="s">
        <v>205</v>
      </c>
      <c r="T6" s="894" t="s">
        <v>1936</v>
      </c>
      <c r="U6" s="894" t="s">
        <v>205</v>
      </c>
      <c r="V6" s="894" t="s">
        <v>1936</v>
      </c>
      <c r="W6" s="894" t="s">
        <v>205</v>
      </c>
      <c r="X6" s="894" t="s">
        <v>205</v>
      </c>
      <c r="Y6" s="894" t="s">
        <v>62</v>
      </c>
      <c r="Z6" s="894" t="s">
        <v>205</v>
      </c>
      <c r="AA6" s="1210" t="s">
        <v>205</v>
      </c>
      <c r="AB6" s="943"/>
      <c r="AC6" s="1295" t="s">
        <v>85</v>
      </c>
      <c r="AD6" s="835" t="s">
        <v>96</v>
      </c>
      <c r="AE6" s="836">
        <v>140000</v>
      </c>
      <c r="AF6" s="835" t="s">
        <v>538</v>
      </c>
      <c r="AG6" s="835" t="s">
        <v>220</v>
      </c>
      <c r="AH6" s="835" t="s">
        <v>62</v>
      </c>
      <c r="AI6" s="836" t="s">
        <v>62</v>
      </c>
      <c r="AJ6" s="836">
        <v>0</v>
      </c>
      <c r="AK6" s="835" t="s">
        <v>538</v>
      </c>
      <c r="AL6" s="835" t="s">
        <v>1936</v>
      </c>
      <c r="AM6" s="835" t="s">
        <v>1936</v>
      </c>
      <c r="AN6" s="836">
        <v>0</v>
      </c>
      <c r="AO6" s="835" t="s">
        <v>538</v>
      </c>
      <c r="AP6" s="835" t="s">
        <v>1936</v>
      </c>
      <c r="AQ6" s="835" t="s">
        <v>1936</v>
      </c>
      <c r="AR6" s="838">
        <v>0</v>
      </c>
      <c r="AS6" s="835" t="s">
        <v>1936</v>
      </c>
      <c r="AT6" s="835" t="s">
        <v>62</v>
      </c>
      <c r="AU6" s="835" t="s">
        <v>62</v>
      </c>
      <c r="AV6" s="835" t="s">
        <v>205</v>
      </c>
      <c r="AW6" s="836">
        <v>0</v>
      </c>
      <c r="AX6" s="837" t="s">
        <v>538</v>
      </c>
      <c r="AY6" s="836" t="s">
        <v>1936</v>
      </c>
      <c r="AZ6" s="835" t="s">
        <v>1936</v>
      </c>
      <c r="BA6" s="835" t="s">
        <v>62</v>
      </c>
      <c r="BB6" s="836" t="s">
        <v>205</v>
      </c>
      <c r="BC6" s="836">
        <v>0</v>
      </c>
      <c r="BD6" s="837" t="s">
        <v>538</v>
      </c>
      <c r="BE6" s="836" t="s">
        <v>1936</v>
      </c>
      <c r="BF6" s="835" t="s">
        <v>1936</v>
      </c>
      <c r="BG6" s="838">
        <v>0</v>
      </c>
      <c r="BH6" s="835" t="s">
        <v>1936</v>
      </c>
      <c r="BI6" s="835" t="s">
        <v>61</v>
      </c>
      <c r="BJ6" s="836" t="s">
        <v>220</v>
      </c>
      <c r="BK6" s="836">
        <v>22000</v>
      </c>
      <c r="BL6" s="836" t="s">
        <v>538</v>
      </c>
      <c r="BM6" s="836" t="s">
        <v>220</v>
      </c>
      <c r="BN6" s="835" t="s">
        <v>1936</v>
      </c>
      <c r="BO6" s="835" t="s">
        <v>62</v>
      </c>
      <c r="BP6" s="836">
        <v>0</v>
      </c>
      <c r="BQ6" s="837" t="s">
        <v>538</v>
      </c>
      <c r="BR6" s="837" t="s">
        <v>223</v>
      </c>
      <c r="BS6" s="836" t="s">
        <v>712</v>
      </c>
      <c r="BT6" s="835" t="s">
        <v>62</v>
      </c>
      <c r="BU6" s="836">
        <v>0</v>
      </c>
      <c r="BV6" s="835" t="s">
        <v>538</v>
      </c>
      <c r="BW6" s="836" t="s">
        <v>1936</v>
      </c>
      <c r="BX6" s="836" t="s">
        <v>1936</v>
      </c>
      <c r="BY6" s="838">
        <v>22000</v>
      </c>
      <c r="BZ6" s="836" t="s">
        <v>1936</v>
      </c>
      <c r="CA6" s="839">
        <v>0</v>
      </c>
      <c r="CB6" s="835" t="s">
        <v>101</v>
      </c>
      <c r="CC6" s="839">
        <v>0</v>
      </c>
      <c r="CD6" s="835" t="s">
        <v>101</v>
      </c>
      <c r="CE6" s="839">
        <v>0.15714285714285714</v>
      </c>
      <c r="CF6" s="835" t="s">
        <v>114</v>
      </c>
      <c r="CG6" s="835" t="s">
        <v>61</v>
      </c>
      <c r="CH6" s="835" t="s">
        <v>101</v>
      </c>
      <c r="CI6" s="835" t="s">
        <v>205</v>
      </c>
      <c r="CJ6" s="835" t="s">
        <v>205</v>
      </c>
      <c r="CK6" s="835" t="s">
        <v>205</v>
      </c>
      <c r="CL6" s="1280" t="s">
        <v>1936</v>
      </c>
      <c r="CM6" s="1278"/>
      <c r="CN6" s="1298" t="s">
        <v>61</v>
      </c>
      <c r="CO6" s="842" t="s">
        <v>61</v>
      </c>
      <c r="CP6" s="842" t="s">
        <v>61</v>
      </c>
      <c r="CQ6" s="842" t="s">
        <v>62</v>
      </c>
      <c r="CR6" s="842" t="s">
        <v>61</v>
      </c>
      <c r="CS6" s="842" t="s">
        <v>61</v>
      </c>
      <c r="CT6" s="842" t="s">
        <v>62</v>
      </c>
      <c r="CU6" s="842" t="s">
        <v>61</v>
      </c>
      <c r="CV6" s="842" t="s">
        <v>66</v>
      </c>
      <c r="CW6" s="842" t="s">
        <v>61</v>
      </c>
      <c r="CX6" s="842" t="s">
        <v>62</v>
      </c>
      <c r="CY6" s="842" t="s">
        <v>217</v>
      </c>
      <c r="CZ6" s="923" t="s">
        <v>62</v>
      </c>
      <c r="DA6" s="923" t="s">
        <v>62</v>
      </c>
      <c r="DB6" s="923" t="s">
        <v>62</v>
      </c>
      <c r="DC6" s="923" t="s">
        <v>62</v>
      </c>
      <c r="DD6" s="923" t="s">
        <v>61</v>
      </c>
      <c r="DE6" s="923" t="s">
        <v>61</v>
      </c>
      <c r="DF6" s="923" t="s">
        <v>62</v>
      </c>
      <c r="DG6" s="923" t="s">
        <v>62</v>
      </c>
      <c r="DH6" s="923" t="s">
        <v>62</v>
      </c>
      <c r="DI6" s="923" t="s">
        <v>62</v>
      </c>
      <c r="DJ6" s="923" t="s">
        <v>62</v>
      </c>
      <c r="DK6" s="923" t="s">
        <v>1936</v>
      </c>
      <c r="DL6" s="923" t="s">
        <v>62</v>
      </c>
      <c r="DM6" s="923" t="s">
        <v>62</v>
      </c>
      <c r="DN6" s="923" t="s">
        <v>62</v>
      </c>
      <c r="DO6" s="923" t="s">
        <v>62</v>
      </c>
      <c r="DP6" s="923" t="s">
        <v>62</v>
      </c>
      <c r="DQ6" s="923" t="s">
        <v>62</v>
      </c>
      <c r="DR6" s="923" t="s">
        <v>62</v>
      </c>
      <c r="DS6" s="923" t="s">
        <v>62</v>
      </c>
      <c r="DT6" s="923" t="s">
        <v>62</v>
      </c>
      <c r="DU6" s="923" t="s">
        <v>62</v>
      </c>
      <c r="DV6" s="923" t="s">
        <v>62</v>
      </c>
      <c r="DW6" s="923" t="s">
        <v>1936</v>
      </c>
      <c r="DX6" s="924" t="s">
        <v>66</v>
      </c>
      <c r="DY6" s="924" t="s">
        <v>66</v>
      </c>
      <c r="DZ6" s="924" t="s">
        <v>66</v>
      </c>
      <c r="EA6" s="924" t="s">
        <v>66</v>
      </c>
      <c r="EB6" s="924" t="s">
        <v>66</v>
      </c>
      <c r="EC6" s="924" t="s">
        <v>66</v>
      </c>
      <c r="ED6" s="924" t="s">
        <v>66</v>
      </c>
      <c r="EE6" s="924" t="s">
        <v>66</v>
      </c>
      <c r="EF6" s="924" t="s">
        <v>66</v>
      </c>
      <c r="EG6" s="924" t="s">
        <v>66</v>
      </c>
      <c r="EH6" s="924" t="s">
        <v>66</v>
      </c>
      <c r="EI6" s="924" t="s">
        <v>1936</v>
      </c>
      <c r="EJ6" s="1276" t="s">
        <v>1938</v>
      </c>
      <c r="EK6" s="1159"/>
      <c r="EL6" s="1301" t="s">
        <v>61</v>
      </c>
      <c r="EM6" s="840" t="s">
        <v>218</v>
      </c>
      <c r="EN6" s="840" t="s">
        <v>714</v>
      </c>
      <c r="EO6" s="840" t="s">
        <v>61</v>
      </c>
      <c r="EP6" s="840" t="s">
        <v>61</v>
      </c>
      <c r="EQ6" s="840" t="s">
        <v>62</v>
      </c>
      <c r="ER6" s="840" t="s">
        <v>205</v>
      </c>
      <c r="ES6" s="840" t="s">
        <v>205</v>
      </c>
      <c r="ET6" s="840" t="s">
        <v>61</v>
      </c>
      <c r="EU6" s="840" t="s">
        <v>715</v>
      </c>
      <c r="EV6" s="840" t="s">
        <v>62</v>
      </c>
      <c r="EW6" s="840" t="s">
        <v>205</v>
      </c>
      <c r="EX6" s="840" t="s">
        <v>205</v>
      </c>
      <c r="EY6" s="840" t="s">
        <v>203</v>
      </c>
      <c r="EZ6" s="840" t="s">
        <v>205</v>
      </c>
      <c r="FA6" s="840" t="s">
        <v>200</v>
      </c>
      <c r="FB6" s="840" t="s">
        <v>205</v>
      </c>
      <c r="FC6" s="840" t="s">
        <v>205</v>
      </c>
      <c r="FD6" s="840" t="s">
        <v>203</v>
      </c>
      <c r="FE6" s="840" t="s">
        <v>203</v>
      </c>
      <c r="FF6" s="840" t="s">
        <v>199</v>
      </c>
      <c r="FG6" s="840" t="s">
        <v>199</v>
      </c>
      <c r="FH6" s="840" t="s">
        <v>205</v>
      </c>
      <c r="FI6" s="840" t="s">
        <v>203</v>
      </c>
      <c r="FJ6" s="840" t="s">
        <v>205</v>
      </c>
      <c r="FK6" s="840" t="s">
        <v>203</v>
      </c>
      <c r="FL6" s="840" t="s">
        <v>205</v>
      </c>
      <c r="FM6" s="840" t="s">
        <v>205</v>
      </c>
      <c r="FN6" s="840" t="s">
        <v>716</v>
      </c>
      <c r="FO6" s="840" t="s">
        <v>62</v>
      </c>
      <c r="FP6" s="840" t="s">
        <v>1936</v>
      </c>
      <c r="FQ6" s="840" t="s">
        <v>205</v>
      </c>
      <c r="FR6" s="840" t="s">
        <v>62</v>
      </c>
      <c r="FS6" s="840" t="s">
        <v>1936</v>
      </c>
      <c r="FT6" s="840" t="s">
        <v>205</v>
      </c>
      <c r="FU6" s="840" t="s">
        <v>62</v>
      </c>
      <c r="FV6" s="840" t="s">
        <v>1936</v>
      </c>
      <c r="FW6" s="841" t="s">
        <v>205</v>
      </c>
      <c r="FX6" s="841" t="s">
        <v>62</v>
      </c>
      <c r="FY6" s="841" t="s">
        <v>62</v>
      </c>
      <c r="FZ6" s="841" t="s">
        <v>205</v>
      </c>
      <c r="GA6" s="841" t="s">
        <v>205</v>
      </c>
      <c r="GB6" s="841" t="s">
        <v>61</v>
      </c>
      <c r="GC6" s="841" t="s">
        <v>61</v>
      </c>
      <c r="GD6" s="841" t="s">
        <v>62</v>
      </c>
      <c r="GE6" s="841" t="s">
        <v>62</v>
      </c>
      <c r="GF6" s="841" t="s">
        <v>62</v>
      </c>
      <c r="GG6" s="841" t="s">
        <v>62</v>
      </c>
      <c r="GH6" s="841" t="s">
        <v>62</v>
      </c>
      <c r="GI6" s="841" t="s">
        <v>62</v>
      </c>
      <c r="GJ6" s="841" t="s">
        <v>62</v>
      </c>
      <c r="GK6" s="841" t="s">
        <v>62</v>
      </c>
      <c r="GL6" s="841" t="s">
        <v>205</v>
      </c>
      <c r="GM6" s="841">
        <v>2013</v>
      </c>
      <c r="GN6" s="841" t="s">
        <v>221</v>
      </c>
      <c r="GO6" s="841" t="s">
        <v>219</v>
      </c>
      <c r="GP6" s="841">
        <v>2008</v>
      </c>
      <c r="GQ6" s="841" t="s">
        <v>61</v>
      </c>
      <c r="GR6" s="841" t="s">
        <v>62</v>
      </c>
      <c r="GS6" s="841" t="s">
        <v>62</v>
      </c>
      <c r="GT6" s="841" t="s">
        <v>62</v>
      </c>
      <c r="GU6" s="1304" t="s">
        <v>1936</v>
      </c>
      <c r="GV6" s="938"/>
      <c r="GW6" s="1307" t="s">
        <v>62</v>
      </c>
      <c r="GX6" s="892" t="s">
        <v>205</v>
      </c>
      <c r="GY6" s="892" t="s">
        <v>205</v>
      </c>
      <c r="GZ6" s="892" t="s">
        <v>205</v>
      </c>
      <c r="HA6" s="892" t="s">
        <v>205</v>
      </c>
      <c r="HB6" s="892" t="s">
        <v>62</v>
      </c>
      <c r="HC6" s="892" t="s">
        <v>62</v>
      </c>
      <c r="HD6" s="892" t="s">
        <v>205</v>
      </c>
      <c r="HE6" s="892" t="s">
        <v>205</v>
      </c>
      <c r="HF6" s="892" t="s">
        <v>205</v>
      </c>
      <c r="HG6" s="892" t="s">
        <v>710</v>
      </c>
      <c r="HH6" s="892" t="s">
        <v>222</v>
      </c>
      <c r="HI6" s="892" t="s">
        <v>61</v>
      </c>
      <c r="HJ6" s="1311" t="s">
        <v>62</v>
      </c>
      <c r="HK6" s="890" t="s">
        <v>718</v>
      </c>
      <c r="HL6" s="1315" t="s">
        <v>45</v>
      </c>
    </row>
    <row r="7" spans="1:220" ht="39.950000000000003" customHeight="1">
      <c r="A7" s="1200" t="s">
        <v>726</v>
      </c>
      <c r="B7" s="1207"/>
      <c r="C7" s="1204" t="s">
        <v>61</v>
      </c>
      <c r="D7" s="894" t="s">
        <v>225</v>
      </c>
      <c r="E7" s="894" t="s">
        <v>61</v>
      </c>
      <c r="F7" s="894" t="s">
        <v>226</v>
      </c>
      <c r="G7" s="894" t="s">
        <v>61</v>
      </c>
      <c r="H7" s="894" t="s">
        <v>227</v>
      </c>
      <c r="I7" s="894" t="s">
        <v>62</v>
      </c>
      <c r="J7" s="894" t="s">
        <v>1936</v>
      </c>
      <c r="K7" s="894" t="s">
        <v>61</v>
      </c>
      <c r="L7" s="894" t="s">
        <v>228</v>
      </c>
      <c r="M7" s="894" t="s">
        <v>61</v>
      </c>
      <c r="N7" s="894" t="s">
        <v>220</v>
      </c>
      <c r="O7" s="894" t="s">
        <v>61</v>
      </c>
      <c r="P7" s="894" t="s">
        <v>229</v>
      </c>
      <c r="Q7" s="894" t="s">
        <v>61</v>
      </c>
      <c r="R7" s="894" t="s">
        <v>230</v>
      </c>
      <c r="S7" s="894" t="s">
        <v>62</v>
      </c>
      <c r="T7" s="894" t="s">
        <v>1936</v>
      </c>
      <c r="U7" s="894" t="s">
        <v>61</v>
      </c>
      <c r="V7" s="894" t="s">
        <v>231</v>
      </c>
      <c r="W7" s="894" t="s">
        <v>60</v>
      </c>
      <c r="X7" s="894" t="s">
        <v>61</v>
      </c>
      <c r="Y7" s="894" t="s">
        <v>61</v>
      </c>
      <c r="Z7" s="894" t="s">
        <v>232</v>
      </c>
      <c r="AA7" s="1210" t="s">
        <v>233</v>
      </c>
      <c r="AB7" s="943"/>
      <c r="AC7" s="1295" t="s">
        <v>91</v>
      </c>
      <c r="AD7" s="835" t="s">
        <v>90</v>
      </c>
      <c r="AE7" s="836">
        <v>40000000</v>
      </c>
      <c r="AF7" s="835" t="s">
        <v>720</v>
      </c>
      <c r="AG7" s="835" t="s">
        <v>719</v>
      </c>
      <c r="AH7" s="835" t="s">
        <v>61</v>
      </c>
      <c r="AI7" s="836" t="s">
        <v>61</v>
      </c>
      <c r="AJ7" s="836">
        <v>0</v>
      </c>
      <c r="AK7" s="835" t="s">
        <v>1936</v>
      </c>
      <c r="AL7" s="835" t="s">
        <v>1936</v>
      </c>
      <c r="AM7" s="835" t="s">
        <v>1936</v>
      </c>
      <c r="AN7" s="836">
        <v>40000000</v>
      </c>
      <c r="AO7" s="835" t="s">
        <v>720</v>
      </c>
      <c r="AP7" s="835" t="s">
        <v>234</v>
      </c>
      <c r="AQ7" s="835" t="s">
        <v>1936</v>
      </c>
      <c r="AR7" s="1223">
        <v>40000000</v>
      </c>
      <c r="AS7" s="835" t="s">
        <v>1936</v>
      </c>
      <c r="AT7" s="835" t="s">
        <v>61</v>
      </c>
      <c r="AU7" s="835" t="s">
        <v>62</v>
      </c>
      <c r="AV7" s="835" t="s">
        <v>1936</v>
      </c>
      <c r="AW7" s="836" t="s">
        <v>1936</v>
      </c>
      <c r="AX7" s="837" t="s">
        <v>1936</v>
      </c>
      <c r="AY7" s="836" t="s">
        <v>1936</v>
      </c>
      <c r="AZ7" s="835" t="s">
        <v>1936</v>
      </c>
      <c r="BA7" s="835" t="s">
        <v>61</v>
      </c>
      <c r="BB7" s="836" t="s">
        <v>1936</v>
      </c>
      <c r="BC7" s="836">
        <v>34000000</v>
      </c>
      <c r="BD7" s="837" t="s">
        <v>720</v>
      </c>
      <c r="BE7" s="836" t="s">
        <v>721</v>
      </c>
      <c r="BF7" s="835" t="s">
        <v>1936</v>
      </c>
      <c r="BG7" s="1223">
        <v>34000000</v>
      </c>
      <c r="BH7" s="835" t="s">
        <v>1936</v>
      </c>
      <c r="BI7" s="835" t="s">
        <v>62</v>
      </c>
      <c r="BJ7" s="836" t="s">
        <v>1936</v>
      </c>
      <c r="BK7" s="836" t="s">
        <v>1936</v>
      </c>
      <c r="BL7" s="836" t="s">
        <v>1936</v>
      </c>
      <c r="BM7" s="836" t="s">
        <v>1936</v>
      </c>
      <c r="BN7" s="835" t="s">
        <v>1936</v>
      </c>
      <c r="BO7" s="835" t="s">
        <v>62</v>
      </c>
      <c r="BP7" s="836" t="s">
        <v>1936</v>
      </c>
      <c r="BQ7" s="837" t="s">
        <v>1936</v>
      </c>
      <c r="BR7" s="837" t="s">
        <v>1936</v>
      </c>
      <c r="BS7" s="836" t="s">
        <v>1936</v>
      </c>
      <c r="BT7" s="835" t="s">
        <v>62</v>
      </c>
      <c r="BU7" s="836" t="s">
        <v>1936</v>
      </c>
      <c r="BV7" s="835" t="s">
        <v>1936</v>
      </c>
      <c r="BW7" s="836" t="s">
        <v>1936</v>
      </c>
      <c r="BX7" s="836" t="s">
        <v>1936</v>
      </c>
      <c r="BY7" s="1223">
        <v>0</v>
      </c>
      <c r="BZ7" s="836" t="s">
        <v>1936</v>
      </c>
      <c r="CA7" s="839">
        <v>1</v>
      </c>
      <c r="CB7" s="835" t="s">
        <v>101</v>
      </c>
      <c r="CC7" s="839">
        <v>0</v>
      </c>
      <c r="CD7" s="835" t="s">
        <v>101</v>
      </c>
      <c r="CE7" s="839">
        <v>0.85</v>
      </c>
      <c r="CF7" s="835" t="s">
        <v>114</v>
      </c>
      <c r="CG7" s="835" t="s">
        <v>1936</v>
      </c>
      <c r="CH7" s="835" t="s">
        <v>101</v>
      </c>
      <c r="CI7" s="835" t="s">
        <v>1936</v>
      </c>
      <c r="CJ7" s="835" t="s">
        <v>1936</v>
      </c>
      <c r="CK7" s="835" t="s">
        <v>1936</v>
      </c>
      <c r="CL7" s="1280" t="s">
        <v>1936</v>
      </c>
      <c r="CM7" s="1278"/>
      <c r="CN7" s="1298" t="s">
        <v>61</v>
      </c>
      <c r="CO7" s="842" t="s">
        <v>61</v>
      </c>
      <c r="CP7" s="842" t="s">
        <v>61</v>
      </c>
      <c r="CQ7" s="842" t="s">
        <v>62</v>
      </c>
      <c r="CR7" s="842" t="s">
        <v>62</v>
      </c>
      <c r="CS7" s="842" t="s">
        <v>61</v>
      </c>
      <c r="CT7" s="842" t="s">
        <v>62</v>
      </c>
      <c r="CU7" s="842" t="s">
        <v>61</v>
      </c>
      <c r="CV7" s="842" t="s">
        <v>61</v>
      </c>
      <c r="CW7" s="842" t="s">
        <v>61</v>
      </c>
      <c r="CX7" s="842" t="s">
        <v>62</v>
      </c>
      <c r="CY7" s="842" t="s">
        <v>1936</v>
      </c>
      <c r="CZ7" s="923" t="s">
        <v>61</v>
      </c>
      <c r="DA7" s="923" t="s">
        <v>62</v>
      </c>
      <c r="DB7" s="923" t="s">
        <v>61</v>
      </c>
      <c r="DC7" s="923" t="s">
        <v>61</v>
      </c>
      <c r="DD7" s="923" t="s">
        <v>61</v>
      </c>
      <c r="DE7" s="923" t="s">
        <v>61</v>
      </c>
      <c r="DF7" s="923" t="s">
        <v>62</v>
      </c>
      <c r="DG7" s="923" t="s">
        <v>61</v>
      </c>
      <c r="DH7" s="923" t="s">
        <v>61</v>
      </c>
      <c r="DI7" s="923" t="s">
        <v>61</v>
      </c>
      <c r="DJ7" s="923" t="s">
        <v>62</v>
      </c>
      <c r="DK7" s="923" t="s">
        <v>1936</v>
      </c>
      <c r="DL7" s="923" t="s">
        <v>61</v>
      </c>
      <c r="DM7" s="923" t="s">
        <v>61</v>
      </c>
      <c r="DN7" s="923" t="s">
        <v>61</v>
      </c>
      <c r="DO7" s="923" t="s">
        <v>61</v>
      </c>
      <c r="DP7" s="923" t="s">
        <v>61</v>
      </c>
      <c r="DQ7" s="923" t="s">
        <v>61</v>
      </c>
      <c r="DR7" s="923" t="s">
        <v>62</v>
      </c>
      <c r="DS7" s="923" t="s">
        <v>61</v>
      </c>
      <c r="DT7" s="923" t="s">
        <v>61</v>
      </c>
      <c r="DU7" s="923" t="s">
        <v>61</v>
      </c>
      <c r="DV7" s="923" t="s">
        <v>62</v>
      </c>
      <c r="DW7" s="923" t="s">
        <v>1936</v>
      </c>
      <c r="DX7" s="924" t="s">
        <v>61</v>
      </c>
      <c r="DY7" s="924" t="s">
        <v>61</v>
      </c>
      <c r="DZ7" s="924" t="s">
        <v>61</v>
      </c>
      <c r="EA7" s="924" t="s">
        <v>61</v>
      </c>
      <c r="EB7" s="924" t="s">
        <v>61</v>
      </c>
      <c r="EC7" s="924" t="s">
        <v>61</v>
      </c>
      <c r="ED7" s="924" t="s">
        <v>62</v>
      </c>
      <c r="EE7" s="924" t="s">
        <v>61</v>
      </c>
      <c r="EF7" s="924" t="s">
        <v>62</v>
      </c>
      <c r="EG7" s="924" t="s">
        <v>62</v>
      </c>
      <c r="EH7" s="924" t="s">
        <v>62</v>
      </c>
      <c r="EI7" s="924" t="s">
        <v>1936</v>
      </c>
      <c r="EJ7" s="1276" t="s">
        <v>1936</v>
      </c>
      <c r="EK7" s="1159"/>
      <c r="EL7" s="1301" t="s">
        <v>61</v>
      </c>
      <c r="EM7" s="840" t="s">
        <v>235</v>
      </c>
      <c r="EN7" s="840" t="s">
        <v>722</v>
      </c>
      <c r="EO7" s="840" t="s">
        <v>61</v>
      </c>
      <c r="EP7" s="840" t="s">
        <v>61</v>
      </c>
      <c r="EQ7" s="840" t="s">
        <v>61</v>
      </c>
      <c r="ER7" s="840" t="s">
        <v>236</v>
      </c>
      <c r="ES7" s="840" t="s">
        <v>237</v>
      </c>
      <c r="ET7" s="840" t="s">
        <v>61</v>
      </c>
      <c r="EU7" s="840" t="s">
        <v>723</v>
      </c>
      <c r="EV7" s="840" t="s">
        <v>61</v>
      </c>
      <c r="EW7" s="840" t="s">
        <v>238</v>
      </c>
      <c r="EX7" s="840" t="s">
        <v>199</v>
      </c>
      <c r="EY7" s="840" t="s">
        <v>199</v>
      </c>
      <c r="EZ7" s="840" t="s">
        <v>199</v>
      </c>
      <c r="FA7" s="840" t="s">
        <v>239</v>
      </c>
      <c r="FB7" s="840" t="s">
        <v>203</v>
      </c>
      <c r="FC7" s="840" t="s">
        <v>203</v>
      </c>
      <c r="FD7" s="840" t="s">
        <v>200</v>
      </c>
      <c r="FE7" s="840" t="s">
        <v>203</v>
      </c>
      <c r="FF7" s="840" t="s">
        <v>199</v>
      </c>
      <c r="FG7" s="840" t="s">
        <v>199</v>
      </c>
      <c r="FH7" s="840" t="s">
        <v>200</v>
      </c>
      <c r="FI7" s="840" t="s">
        <v>199</v>
      </c>
      <c r="FJ7" s="840" t="s">
        <v>203</v>
      </c>
      <c r="FK7" s="840" t="s">
        <v>203</v>
      </c>
      <c r="FL7" s="840" t="s">
        <v>205</v>
      </c>
      <c r="FM7" s="840" t="s">
        <v>205</v>
      </c>
      <c r="FN7" s="840" t="s">
        <v>1936</v>
      </c>
      <c r="FO7" s="840" t="s">
        <v>61</v>
      </c>
      <c r="FP7" s="840" t="s">
        <v>240</v>
      </c>
      <c r="FQ7" s="840" t="s">
        <v>61</v>
      </c>
      <c r="FR7" s="840" t="s">
        <v>62</v>
      </c>
      <c r="FS7" s="840" t="s">
        <v>1936</v>
      </c>
      <c r="FT7" s="840" t="s">
        <v>1936</v>
      </c>
      <c r="FU7" s="840" t="s">
        <v>61</v>
      </c>
      <c r="FV7" s="840" t="s">
        <v>724</v>
      </c>
      <c r="FW7" s="841" t="s">
        <v>61</v>
      </c>
      <c r="FX7" s="841" t="s">
        <v>62</v>
      </c>
      <c r="FY7" s="841" t="s">
        <v>62</v>
      </c>
      <c r="FZ7" s="841" t="s">
        <v>205</v>
      </c>
      <c r="GA7" s="841" t="s">
        <v>205</v>
      </c>
      <c r="GB7" s="841" t="s">
        <v>61</v>
      </c>
      <c r="GC7" s="841" t="s">
        <v>61</v>
      </c>
      <c r="GD7" s="841" t="s">
        <v>61</v>
      </c>
      <c r="GE7" s="841" t="s">
        <v>61</v>
      </c>
      <c r="GF7" s="841" t="s">
        <v>61</v>
      </c>
      <c r="GG7" s="841" t="s">
        <v>61</v>
      </c>
      <c r="GH7" s="841" t="s">
        <v>62</v>
      </c>
      <c r="GI7" s="841" t="s">
        <v>61</v>
      </c>
      <c r="GJ7" s="841" t="s">
        <v>62</v>
      </c>
      <c r="GK7" s="841" t="s">
        <v>62</v>
      </c>
      <c r="GL7" s="841" t="s">
        <v>205</v>
      </c>
      <c r="GM7" s="841">
        <v>2011</v>
      </c>
      <c r="GN7" s="841" t="s">
        <v>241</v>
      </c>
      <c r="GO7" s="841" t="s">
        <v>1936</v>
      </c>
      <c r="GP7" s="841">
        <v>2011</v>
      </c>
      <c r="GQ7" s="841" t="s">
        <v>61</v>
      </c>
      <c r="GR7" s="841" t="s">
        <v>62</v>
      </c>
      <c r="GS7" s="841" t="s">
        <v>61</v>
      </c>
      <c r="GT7" s="841" t="s">
        <v>62</v>
      </c>
      <c r="GU7" s="1304" t="s">
        <v>1936</v>
      </c>
      <c r="GV7" s="939"/>
      <c r="GW7" s="1307" t="s">
        <v>62</v>
      </c>
      <c r="GX7" s="892" t="s">
        <v>62</v>
      </c>
      <c r="GY7" s="892" t="s">
        <v>205</v>
      </c>
      <c r="GZ7" s="892" t="s">
        <v>62</v>
      </c>
      <c r="HA7" s="892" t="s">
        <v>62</v>
      </c>
      <c r="HB7" s="892" t="s">
        <v>62</v>
      </c>
      <c r="HC7" s="892" t="s">
        <v>62</v>
      </c>
      <c r="HD7" s="892" t="s">
        <v>205</v>
      </c>
      <c r="HE7" s="892" t="s">
        <v>62</v>
      </c>
      <c r="HF7" s="892" t="s">
        <v>205</v>
      </c>
      <c r="HG7" s="892" t="s">
        <v>538</v>
      </c>
      <c r="HH7" s="892" t="s">
        <v>242</v>
      </c>
      <c r="HI7" s="892" t="s">
        <v>62</v>
      </c>
      <c r="HJ7" s="1311" t="s">
        <v>62</v>
      </c>
      <c r="HK7" s="890" t="s">
        <v>725</v>
      </c>
      <c r="HL7" s="1315" t="s">
        <v>45</v>
      </c>
    </row>
    <row r="8" spans="1:220" ht="39.950000000000003" customHeight="1">
      <c r="A8" s="1200" t="s">
        <v>1154</v>
      </c>
      <c r="B8" s="1207"/>
      <c r="C8" s="1204" t="s">
        <v>61</v>
      </c>
      <c r="D8" s="894" t="s">
        <v>343</v>
      </c>
      <c r="E8" s="894" t="s">
        <v>61</v>
      </c>
      <c r="F8" s="894" t="s">
        <v>1037</v>
      </c>
      <c r="G8" s="894" t="s">
        <v>61</v>
      </c>
      <c r="H8" s="894" t="s">
        <v>1038</v>
      </c>
      <c r="I8" s="894" t="s">
        <v>66</v>
      </c>
      <c r="J8" s="894" t="s">
        <v>1936</v>
      </c>
      <c r="K8" s="894" t="s">
        <v>61</v>
      </c>
      <c r="L8" s="894" t="s">
        <v>1039</v>
      </c>
      <c r="M8" s="894" t="s">
        <v>61</v>
      </c>
      <c r="N8" s="894" t="s">
        <v>220</v>
      </c>
      <c r="O8" s="894" t="s">
        <v>61</v>
      </c>
      <c r="P8" s="894" t="s">
        <v>1040</v>
      </c>
      <c r="Q8" s="894" t="s">
        <v>61</v>
      </c>
      <c r="R8" s="894" t="s">
        <v>1041</v>
      </c>
      <c r="S8" s="894" t="s">
        <v>62</v>
      </c>
      <c r="T8" s="894" t="s">
        <v>1936</v>
      </c>
      <c r="U8" s="894" t="s">
        <v>61</v>
      </c>
      <c r="V8" s="894" t="s">
        <v>339</v>
      </c>
      <c r="W8" s="894" t="s">
        <v>60</v>
      </c>
      <c r="X8" s="894" t="s">
        <v>66</v>
      </c>
      <c r="Y8" s="894" t="s">
        <v>66</v>
      </c>
      <c r="Z8" s="894" t="s">
        <v>1936</v>
      </c>
      <c r="AA8" s="1210" t="s">
        <v>1936</v>
      </c>
      <c r="AB8" s="943"/>
      <c r="AC8" s="1295" t="s">
        <v>85</v>
      </c>
      <c r="AD8" s="835" t="s">
        <v>96</v>
      </c>
      <c r="AE8" s="836">
        <v>1522261</v>
      </c>
      <c r="AF8" s="835" t="s">
        <v>538</v>
      </c>
      <c r="AG8" s="835" t="s">
        <v>1042</v>
      </c>
      <c r="AH8" s="835" t="s">
        <v>61</v>
      </c>
      <c r="AI8" s="836" t="s">
        <v>61</v>
      </c>
      <c r="AJ8" s="836">
        <v>40000</v>
      </c>
      <c r="AK8" s="835" t="s">
        <v>538</v>
      </c>
      <c r="AL8" s="835" t="s">
        <v>1043</v>
      </c>
      <c r="AM8" s="835" t="s">
        <v>1936</v>
      </c>
      <c r="AN8" s="836" t="s">
        <v>1936</v>
      </c>
      <c r="AO8" s="835" t="s">
        <v>1936</v>
      </c>
      <c r="AP8" s="835" t="s">
        <v>1936</v>
      </c>
      <c r="AQ8" s="835" t="s">
        <v>1936</v>
      </c>
      <c r="AR8" s="1223">
        <v>40000</v>
      </c>
      <c r="AS8" s="835" t="s">
        <v>1936</v>
      </c>
      <c r="AT8" s="835" t="s">
        <v>61</v>
      </c>
      <c r="AU8" s="835" t="s">
        <v>61</v>
      </c>
      <c r="AV8" s="835" t="s">
        <v>1045</v>
      </c>
      <c r="AW8" s="836">
        <v>40000</v>
      </c>
      <c r="AX8" s="837" t="s">
        <v>538</v>
      </c>
      <c r="AY8" s="836" t="s">
        <v>1044</v>
      </c>
      <c r="AZ8" s="835" t="s">
        <v>1936</v>
      </c>
      <c r="BA8" s="835" t="s">
        <v>62</v>
      </c>
      <c r="BB8" s="836" t="s">
        <v>1936</v>
      </c>
      <c r="BC8" s="836" t="s">
        <v>1936</v>
      </c>
      <c r="BD8" s="837" t="s">
        <v>1936</v>
      </c>
      <c r="BE8" s="836" t="s">
        <v>1936</v>
      </c>
      <c r="BF8" s="835" t="s">
        <v>1936</v>
      </c>
      <c r="BG8" s="1223">
        <v>40000</v>
      </c>
      <c r="BH8" s="835" t="s">
        <v>1936</v>
      </c>
      <c r="BI8" s="835" t="s">
        <v>61</v>
      </c>
      <c r="BJ8" s="836" t="s">
        <v>1047</v>
      </c>
      <c r="BK8" s="836">
        <v>1006894</v>
      </c>
      <c r="BL8" s="836" t="s">
        <v>538</v>
      </c>
      <c r="BM8" s="836" t="s">
        <v>1046</v>
      </c>
      <c r="BN8" s="835" t="s">
        <v>1936</v>
      </c>
      <c r="BO8" s="835" t="s">
        <v>66</v>
      </c>
      <c r="BP8" s="836" t="s">
        <v>1936</v>
      </c>
      <c r="BQ8" s="837" t="s">
        <v>1936</v>
      </c>
      <c r="BR8" s="837" t="s">
        <v>1936</v>
      </c>
      <c r="BS8" s="836" t="s">
        <v>1936</v>
      </c>
      <c r="BT8" s="835" t="s">
        <v>66</v>
      </c>
      <c r="BU8" s="836" t="s">
        <v>1936</v>
      </c>
      <c r="BV8" s="835" t="s">
        <v>1936</v>
      </c>
      <c r="BW8" s="836" t="s">
        <v>1936</v>
      </c>
      <c r="BX8" s="836" t="s">
        <v>1936</v>
      </c>
      <c r="BY8" s="1223">
        <v>1006894</v>
      </c>
      <c r="BZ8" s="836" t="s">
        <v>1936</v>
      </c>
      <c r="CA8" s="839">
        <v>3.8208261772443054E-2</v>
      </c>
      <c r="CB8" s="835" t="s">
        <v>101</v>
      </c>
      <c r="CC8" s="839">
        <v>1</v>
      </c>
      <c r="CD8" s="835" t="s">
        <v>101</v>
      </c>
      <c r="CE8" s="839">
        <v>0.68772306457302657</v>
      </c>
      <c r="CF8" s="835" t="s">
        <v>114</v>
      </c>
      <c r="CG8" s="835" t="s">
        <v>1936</v>
      </c>
      <c r="CH8" s="835" t="s">
        <v>101</v>
      </c>
      <c r="CI8" s="835" t="s">
        <v>1</v>
      </c>
      <c r="CJ8" s="835" t="s">
        <v>1048</v>
      </c>
      <c r="CK8" s="835" t="s">
        <v>61</v>
      </c>
      <c r="CL8" s="1280" t="s">
        <v>1936</v>
      </c>
      <c r="CM8" s="1278"/>
      <c r="CN8" s="1298" t="s">
        <v>61</v>
      </c>
      <c r="CO8" s="842" t="s">
        <v>61</v>
      </c>
      <c r="CP8" s="842" t="s">
        <v>61</v>
      </c>
      <c r="CQ8" s="842" t="s">
        <v>61</v>
      </c>
      <c r="CR8" s="842" t="s">
        <v>61</v>
      </c>
      <c r="CS8" s="842" t="s">
        <v>61</v>
      </c>
      <c r="CT8" s="842" t="s">
        <v>61</v>
      </c>
      <c r="CU8" s="842" t="s">
        <v>61</v>
      </c>
      <c r="CV8" s="842" t="s">
        <v>62</v>
      </c>
      <c r="CW8" s="842" t="s">
        <v>62</v>
      </c>
      <c r="CX8" s="842" t="s">
        <v>61</v>
      </c>
      <c r="CY8" s="842" t="s">
        <v>217</v>
      </c>
      <c r="CZ8" s="923" t="s">
        <v>61</v>
      </c>
      <c r="DA8" s="923" t="s">
        <v>61</v>
      </c>
      <c r="DB8" s="923" t="s">
        <v>61</v>
      </c>
      <c r="DC8" s="923" t="s">
        <v>61</v>
      </c>
      <c r="DD8" s="923" t="s">
        <v>61</v>
      </c>
      <c r="DE8" s="923" t="s">
        <v>61</v>
      </c>
      <c r="DF8" s="923" t="s">
        <v>61</v>
      </c>
      <c r="DG8" s="923" t="s">
        <v>61</v>
      </c>
      <c r="DH8" s="923" t="s">
        <v>61</v>
      </c>
      <c r="DI8" s="923" t="s">
        <v>61</v>
      </c>
      <c r="DJ8" s="923" t="s">
        <v>61</v>
      </c>
      <c r="DK8" s="923" t="s">
        <v>1936</v>
      </c>
      <c r="DL8" s="923" t="s">
        <v>61</v>
      </c>
      <c r="DM8" s="923" t="s">
        <v>61</v>
      </c>
      <c r="DN8" s="923" t="s">
        <v>61</v>
      </c>
      <c r="DO8" s="923" t="s">
        <v>61</v>
      </c>
      <c r="DP8" s="923" t="s">
        <v>61</v>
      </c>
      <c r="DQ8" s="923" t="s">
        <v>61</v>
      </c>
      <c r="DR8" s="923" t="s">
        <v>61</v>
      </c>
      <c r="DS8" s="923" t="s">
        <v>61</v>
      </c>
      <c r="DT8" s="923" t="s">
        <v>62</v>
      </c>
      <c r="DU8" s="923" t="s">
        <v>62</v>
      </c>
      <c r="DV8" s="923" t="s">
        <v>61</v>
      </c>
      <c r="DW8" s="923" t="s">
        <v>217</v>
      </c>
      <c r="DX8" s="924" t="s">
        <v>61</v>
      </c>
      <c r="DY8" s="924" t="s">
        <v>61</v>
      </c>
      <c r="DZ8" s="924" t="s">
        <v>61</v>
      </c>
      <c r="EA8" s="924" t="s">
        <v>61</v>
      </c>
      <c r="EB8" s="924" t="s">
        <v>61</v>
      </c>
      <c r="EC8" s="924" t="s">
        <v>61</v>
      </c>
      <c r="ED8" s="924" t="s">
        <v>61</v>
      </c>
      <c r="EE8" s="924" t="s">
        <v>61</v>
      </c>
      <c r="EF8" s="924" t="s">
        <v>62</v>
      </c>
      <c r="EG8" s="924" t="s">
        <v>62</v>
      </c>
      <c r="EH8" s="924" t="s">
        <v>61</v>
      </c>
      <c r="EI8" s="924" t="s">
        <v>217</v>
      </c>
      <c r="EJ8" s="1276" t="s">
        <v>1936</v>
      </c>
      <c r="EK8" s="1159"/>
      <c r="EL8" s="1301" t="s">
        <v>61</v>
      </c>
      <c r="EM8" s="840" t="s">
        <v>371</v>
      </c>
      <c r="EN8" s="840" t="s">
        <v>340</v>
      </c>
      <c r="EO8" s="840" t="s">
        <v>61</v>
      </c>
      <c r="EP8" s="840" t="s">
        <v>61</v>
      </c>
      <c r="EQ8" s="840" t="s">
        <v>61</v>
      </c>
      <c r="ER8" s="840" t="s">
        <v>224</v>
      </c>
      <c r="ES8" s="840" t="s">
        <v>66</v>
      </c>
      <c r="ET8" s="840" t="s">
        <v>62</v>
      </c>
      <c r="EU8" s="840" t="s">
        <v>1936</v>
      </c>
      <c r="EV8" s="840" t="s">
        <v>62</v>
      </c>
      <c r="EW8" s="840" t="s">
        <v>1936</v>
      </c>
      <c r="EX8" s="840" t="s">
        <v>199</v>
      </c>
      <c r="EY8" s="840" t="s">
        <v>200</v>
      </c>
      <c r="EZ8" s="840" t="s">
        <v>200</v>
      </c>
      <c r="FA8" s="840" t="s">
        <v>200</v>
      </c>
      <c r="FB8" s="840" t="s">
        <v>201</v>
      </c>
      <c r="FC8" s="840" t="s">
        <v>201</v>
      </c>
      <c r="FD8" s="840" t="s">
        <v>201</v>
      </c>
      <c r="FE8" s="840" t="s">
        <v>201</v>
      </c>
      <c r="FF8" s="840" t="s">
        <v>199</v>
      </c>
      <c r="FG8" s="840" t="s">
        <v>200</v>
      </c>
      <c r="FH8" s="840" t="s">
        <v>200</v>
      </c>
      <c r="FI8" s="840" t="s">
        <v>200</v>
      </c>
      <c r="FJ8" s="840" t="s">
        <v>203</v>
      </c>
      <c r="FK8" s="840" t="s">
        <v>203</v>
      </c>
      <c r="FL8" s="840" t="s">
        <v>199</v>
      </c>
      <c r="FM8" s="840" t="s">
        <v>200</v>
      </c>
      <c r="FN8" s="840" t="s">
        <v>1049</v>
      </c>
      <c r="FO8" s="840" t="s">
        <v>62</v>
      </c>
      <c r="FP8" s="840" t="s">
        <v>1936</v>
      </c>
      <c r="FQ8" s="840" t="s">
        <v>1936</v>
      </c>
      <c r="FR8" s="840" t="s">
        <v>62</v>
      </c>
      <c r="FS8" s="840" t="s">
        <v>1936</v>
      </c>
      <c r="FT8" s="840" t="s">
        <v>1936</v>
      </c>
      <c r="FU8" s="840" t="s">
        <v>62</v>
      </c>
      <c r="FV8" s="840" t="s">
        <v>1936</v>
      </c>
      <c r="FW8" s="841" t="s">
        <v>1936</v>
      </c>
      <c r="FX8" s="841" t="s">
        <v>62</v>
      </c>
      <c r="FY8" s="841" t="s">
        <v>61</v>
      </c>
      <c r="FZ8" s="841" t="s">
        <v>62</v>
      </c>
      <c r="GA8" s="841" t="s">
        <v>205</v>
      </c>
      <c r="GB8" s="841" t="s">
        <v>61</v>
      </c>
      <c r="GC8" s="841" t="s">
        <v>61</v>
      </c>
      <c r="GD8" s="841" t="s">
        <v>61</v>
      </c>
      <c r="GE8" s="841" t="s">
        <v>61</v>
      </c>
      <c r="GF8" s="841" t="s">
        <v>61</v>
      </c>
      <c r="GG8" s="841" t="s">
        <v>61</v>
      </c>
      <c r="GH8" s="841" t="s">
        <v>61</v>
      </c>
      <c r="GI8" s="841" t="s">
        <v>62</v>
      </c>
      <c r="GJ8" s="841" t="s">
        <v>61</v>
      </c>
      <c r="GK8" s="841" t="s">
        <v>62</v>
      </c>
      <c r="GL8" s="841" t="s">
        <v>205</v>
      </c>
      <c r="GM8" s="841">
        <v>2012</v>
      </c>
      <c r="GN8" s="841" t="s">
        <v>1050</v>
      </c>
      <c r="GO8" s="841" t="s">
        <v>1936</v>
      </c>
      <c r="GP8" s="841">
        <v>2011</v>
      </c>
      <c r="GQ8" s="841" t="s">
        <v>62</v>
      </c>
      <c r="GR8" s="841" t="s">
        <v>62</v>
      </c>
      <c r="GS8" s="841" t="s">
        <v>62</v>
      </c>
      <c r="GT8" s="841" t="s">
        <v>62</v>
      </c>
      <c r="GU8" s="1304" t="s">
        <v>1936</v>
      </c>
      <c r="GV8" s="939"/>
      <c r="GW8" s="1307" t="s">
        <v>62</v>
      </c>
      <c r="GX8" s="892" t="s">
        <v>62</v>
      </c>
      <c r="GY8" s="892" t="s">
        <v>62</v>
      </c>
      <c r="GZ8" s="892" t="s">
        <v>62</v>
      </c>
      <c r="HA8" s="892" t="s">
        <v>62</v>
      </c>
      <c r="HB8" s="892" t="s">
        <v>62</v>
      </c>
      <c r="HC8" s="892" t="s">
        <v>62</v>
      </c>
      <c r="HD8" s="892" t="s">
        <v>62</v>
      </c>
      <c r="HE8" s="892" t="s">
        <v>62</v>
      </c>
      <c r="HF8" s="892" t="s">
        <v>62</v>
      </c>
      <c r="HG8" s="892" t="s">
        <v>711</v>
      </c>
      <c r="HH8" s="892" t="s">
        <v>1936</v>
      </c>
      <c r="HI8" s="892" t="s">
        <v>61</v>
      </c>
      <c r="HJ8" s="1311" t="s">
        <v>62</v>
      </c>
      <c r="HK8" s="890" t="s">
        <v>1052</v>
      </c>
      <c r="HL8" s="1315" t="s">
        <v>1151</v>
      </c>
    </row>
    <row r="9" spans="1:220" ht="39.950000000000003" customHeight="1">
      <c r="A9" s="1200" t="s">
        <v>1820</v>
      </c>
      <c r="B9" s="1207"/>
      <c r="C9" s="1204" t="s">
        <v>61</v>
      </c>
      <c r="D9" s="894" t="s">
        <v>1794</v>
      </c>
      <c r="E9" s="894" t="s">
        <v>61</v>
      </c>
      <c r="F9" s="894" t="s">
        <v>1795</v>
      </c>
      <c r="G9" s="894" t="s">
        <v>61</v>
      </c>
      <c r="H9" s="894" t="s">
        <v>1796</v>
      </c>
      <c r="I9" s="894" t="s">
        <v>62</v>
      </c>
      <c r="J9" s="894" t="s">
        <v>1936</v>
      </c>
      <c r="K9" s="894" t="s">
        <v>61</v>
      </c>
      <c r="L9" s="894" t="s">
        <v>1797</v>
      </c>
      <c r="M9" s="894" t="s">
        <v>61</v>
      </c>
      <c r="N9" s="894" t="s">
        <v>1798</v>
      </c>
      <c r="O9" s="894" t="s">
        <v>61</v>
      </c>
      <c r="P9" s="894" t="s">
        <v>1799</v>
      </c>
      <c r="Q9" s="894" t="s">
        <v>61</v>
      </c>
      <c r="R9" s="894" t="s">
        <v>1800</v>
      </c>
      <c r="S9" s="894" t="s">
        <v>61</v>
      </c>
      <c r="T9" s="894" t="s">
        <v>1801</v>
      </c>
      <c r="U9" s="894" t="s">
        <v>61</v>
      </c>
      <c r="V9" s="894" t="s">
        <v>1936</v>
      </c>
      <c r="W9" s="894" t="s">
        <v>60</v>
      </c>
      <c r="X9" s="894" t="s">
        <v>61</v>
      </c>
      <c r="Y9" s="894" t="s">
        <v>61</v>
      </c>
      <c r="Z9" s="894" t="s">
        <v>1802</v>
      </c>
      <c r="AA9" s="1210" t="s">
        <v>342</v>
      </c>
      <c r="AB9" s="943"/>
      <c r="AC9" s="1295" t="s">
        <v>85</v>
      </c>
      <c r="AD9" s="835" t="s">
        <v>96</v>
      </c>
      <c r="AE9" s="836">
        <v>6392581</v>
      </c>
      <c r="AF9" s="835" t="s">
        <v>538</v>
      </c>
      <c r="AG9" s="835" t="s">
        <v>1803</v>
      </c>
      <c r="AH9" s="835" t="s">
        <v>61</v>
      </c>
      <c r="AI9" s="836" t="s">
        <v>61</v>
      </c>
      <c r="AJ9" s="836">
        <v>2478874</v>
      </c>
      <c r="AK9" s="835" t="s">
        <v>1682</v>
      </c>
      <c r="AL9" s="835" t="s">
        <v>1804</v>
      </c>
      <c r="AM9" s="835" t="s">
        <v>1936</v>
      </c>
      <c r="AN9" s="836" t="s">
        <v>1936</v>
      </c>
      <c r="AO9" s="835" t="s">
        <v>1936</v>
      </c>
      <c r="AP9" s="835" t="s">
        <v>1936</v>
      </c>
      <c r="AQ9" s="835" t="s">
        <v>1936</v>
      </c>
      <c r="AR9" s="1223">
        <v>2478874</v>
      </c>
      <c r="AS9" s="835" t="s">
        <v>1936</v>
      </c>
      <c r="AT9" s="835" t="s">
        <v>61</v>
      </c>
      <c r="AU9" s="835" t="s">
        <v>61</v>
      </c>
      <c r="AV9" s="835" t="s">
        <v>1806</v>
      </c>
      <c r="AW9" s="836">
        <v>2478874</v>
      </c>
      <c r="AX9" s="837" t="s">
        <v>538</v>
      </c>
      <c r="AY9" s="836" t="s">
        <v>1805</v>
      </c>
      <c r="AZ9" s="835" t="s">
        <v>1936</v>
      </c>
      <c r="BA9" s="835" t="s">
        <v>62</v>
      </c>
      <c r="BB9" s="836" t="s">
        <v>706</v>
      </c>
      <c r="BC9" s="836" t="s">
        <v>1936</v>
      </c>
      <c r="BD9" s="837" t="s">
        <v>1936</v>
      </c>
      <c r="BE9" s="836" t="s">
        <v>1936</v>
      </c>
      <c r="BF9" s="835" t="s">
        <v>1936</v>
      </c>
      <c r="BG9" s="1223">
        <v>2478874</v>
      </c>
      <c r="BH9" s="835" t="s">
        <v>1936</v>
      </c>
      <c r="BI9" s="835" t="s">
        <v>61</v>
      </c>
      <c r="BJ9" s="836" t="s">
        <v>1809</v>
      </c>
      <c r="BK9" s="836">
        <v>3062751</v>
      </c>
      <c r="BL9" s="836" t="s">
        <v>538</v>
      </c>
      <c r="BM9" s="836" t="s">
        <v>1807</v>
      </c>
      <c r="BN9" s="835" t="s">
        <v>1808</v>
      </c>
      <c r="BO9" s="835" t="s">
        <v>62</v>
      </c>
      <c r="BP9" s="836" t="s">
        <v>1936</v>
      </c>
      <c r="BQ9" s="837" t="s">
        <v>1936</v>
      </c>
      <c r="BR9" s="837" t="s">
        <v>1936</v>
      </c>
      <c r="BS9" s="836" t="s">
        <v>1810</v>
      </c>
      <c r="BT9" s="835" t="s">
        <v>62</v>
      </c>
      <c r="BU9" s="836" t="s">
        <v>1936</v>
      </c>
      <c r="BV9" s="835" t="s">
        <v>1936</v>
      </c>
      <c r="BW9" s="836" t="s">
        <v>1936</v>
      </c>
      <c r="BX9" s="836" t="s">
        <v>1936</v>
      </c>
      <c r="BY9" s="1223">
        <v>3062751</v>
      </c>
      <c r="BZ9" s="836" t="s">
        <v>1936</v>
      </c>
      <c r="CA9" s="839">
        <v>0.44731897232310019</v>
      </c>
      <c r="CB9" s="835" t="s">
        <v>101</v>
      </c>
      <c r="CC9" s="839">
        <v>1</v>
      </c>
      <c r="CD9" s="835" t="s">
        <v>101</v>
      </c>
      <c r="CE9" s="839">
        <v>0.86688381422151706</v>
      </c>
      <c r="CF9" s="835" t="s">
        <v>114</v>
      </c>
      <c r="CG9" s="835" t="s">
        <v>1936</v>
      </c>
      <c r="CH9" s="835" t="s">
        <v>101</v>
      </c>
      <c r="CI9" s="835" t="s">
        <v>1</v>
      </c>
      <c r="CJ9" s="835" t="s">
        <v>1811</v>
      </c>
      <c r="CK9" s="835" t="s">
        <v>61</v>
      </c>
      <c r="CL9" s="1280" t="s">
        <v>1821</v>
      </c>
      <c r="CM9" s="1278"/>
      <c r="CN9" s="1298" t="s">
        <v>61</v>
      </c>
      <c r="CO9" s="842" t="s">
        <v>61</v>
      </c>
      <c r="CP9" s="842" t="s">
        <v>61</v>
      </c>
      <c r="CQ9" s="842" t="s">
        <v>61</v>
      </c>
      <c r="CR9" s="842" t="s">
        <v>61</v>
      </c>
      <c r="CS9" s="842" t="s">
        <v>61</v>
      </c>
      <c r="CT9" s="842" t="s">
        <v>61</v>
      </c>
      <c r="CU9" s="842" t="s">
        <v>61</v>
      </c>
      <c r="CV9" s="842" t="s">
        <v>66</v>
      </c>
      <c r="CW9" s="842" t="s">
        <v>61</v>
      </c>
      <c r="CX9" s="842" t="s">
        <v>62</v>
      </c>
      <c r="CY9" s="842" t="s">
        <v>1936</v>
      </c>
      <c r="CZ9" s="923" t="s">
        <v>61</v>
      </c>
      <c r="DA9" s="923" t="s">
        <v>61</v>
      </c>
      <c r="DB9" s="923" t="s">
        <v>61</v>
      </c>
      <c r="DC9" s="923" t="s">
        <v>61</v>
      </c>
      <c r="DD9" s="923" t="s">
        <v>61</v>
      </c>
      <c r="DE9" s="923" t="s">
        <v>61</v>
      </c>
      <c r="DF9" s="923" t="s">
        <v>61</v>
      </c>
      <c r="DG9" s="923" t="s">
        <v>62</v>
      </c>
      <c r="DH9" s="923" t="s">
        <v>61</v>
      </c>
      <c r="DI9" s="923" t="s">
        <v>61</v>
      </c>
      <c r="DJ9" s="923" t="s">
        <v>61</v>
      </c>
      <c r="DK9" s="923" t="s">
        <v>1936</v>
      </c>
      <c r="DL9" s="923" t="s">
        <v>61</v>
      </c>
      <c r="DM9" s="923" t="s">
        <v>61</v>
      </c>
      <c r="DN9" s="923" t="s">
        <v>61</v>
      </c>
      <c r="DO9" s="923" t="s">
        <v>61</v>
      </c>
      <c r="DP9" s="923" t="s">
        <v>61</v>
      </c>
      <c r="DQ9" s="923" t="s">
        <v>61</v>
      </c>
      <c r="DR9" s="923" t="s">
        <v>61</v>
      </c>
      <c r="DS9" s="923" t="s">
        <v>61</v>
      </c>
      <c r="DT9" s="923" t="s">
        <v>61</v>
      </c>
      <c r="DU9" s="923" t="s">
        <v>61</v>
      </c>
      <c r="DV9" s="923" t="s">
        <v>61</v>
      </c>
      <c r="DW9" s="923" t="s">
        <v>217</v>
      </c>
      <c r="DX9" s="924" t="s">
        <v>61</v>
      </c>
      <c r="DY9" s="924" t="s">
        <v>62</v>
      </c>
      <c r="DZ9" s="924" t="s">
        <v>62</v>
      </c>
      <c r="EA9" s="924" t="s">
        <v>62</v>
      </c>
      <c r="EB9" s="924" t="s">
        <v>62</v>
      </c>
      <c r="EC9" s="924" t="s">
        <v>61</v>
      </c>
      <c r="ED9" s="924" t="s">
        <v>61</v>
      </c>
      <c r="EE9" s="924" t="s">
        <v>62</v>
      </c>
      <c r="EF9" s="924" t="s">
        <v>62</v>
      </c>
      <c r="EG9" s="924" t="s">
        <v>62</v>
      </c>
      <c r="EH9" s="924" t="s">
        <v>62</v>
      </c>
      <c r="EI9" s="924" t="s">
        <v>1936</v>
      </c>
      <c r="EJ9" s="1276" t="s">
        <v>1936</v>
      </c>
      <c r="EK9" s="1159"/>
      <c r="EL9" s="1301" t="s">
        <v>61</v>
      </c>
      <c r="EM9" s="840" t="s">
        <v>1812</v>
      </c>
      <c r="EN9" s="840" t="s">
        <v>1813</v>
      </c>
      <c r="EO9" s="840" t="s">
        <v>61</v>
      </c>
      <c r="EP9" s="840" t="s">
        <v>61</v>
      </c>
      <c r="EQ9" s="840" t="s">
        <v>61</v>
      </c>
      <c r="ER9" s="840" t="s">
        <v>84</v>
      </c>
      <c r="ES9" s="840" t="s">
        <v>1814</v>
      </c>
      <c r="ET9" s="840" t="s">
        <v>62</v>
      </c>
      <c r="EU9" s="840" t="s">
        <v>1936</v>
      </c>
      <c r="EV9" s="840" t="s">
        <v>61</v>
      </c>
      <c r="EW9" s="840" t="s">
        <v>1936</v>
      </c>
      <c r="EX9" s="840" t="s">
        <v>1680</v>
      </c>
      <c r="EY9" s="840" t="s">
        <v>202</v>
      </c>
      <c r="EZ9" s="840" t="s">
        <v>1816</v>
      </c>
      <c r="FA9" s="840" t="s">
        <v>202</v>
      </c>
      <c r="FB9" s="840" t="s">
        <v>202</v>
      </c>
      <c r="FC9" s="840" t="s">
        <v>203</v>
      </c>
      <c r="FD9" s="840" t="s">
        <v>202</v>
      </c>
      <c r="FE9" s="840" t="s">
        <v>203</v>
      </c>
      <c r="FF9" s="840" t="s">
        <v>1680</v>
      </c>
      <c r="FG9" s="840" t="s">
        <v>202</v>
      </c>
      <c r="FH9" s="840" t="s">
        <v>205</v>
      </c>
      <c r="FI9" s="840" t="s">
        <v>202</v>
      </c>
      <c r="FJ9" s="840" t="s">
        <v>203</v>
      </c>
      <c r="FK9" s="840" t="s">
        <v>203</v>
      </c>
      <c r="FL9" s="840" t="s">
        <v>1680</v>
      </c>
      <c r="FM9" s="840" t="s">
        <v>202</v>
      </c>
      <c r="FN9" s="840" t="s">
        <v>1936</v>
      </c>
      <c r="FO9" s="840" t="s">
        <v>62</v>
      </c>
      <c r="FP9" s="840" t="s">
        <v>1936</v>
      </c>
      <c r="FQ9" s="840" t="s">
        <v>1936</v>
      </c>
      <c r="FR9" s="840" t="s">
        <v>62</v>
      </c>
      <c r="FS9" s="840" t="s">
        <v>1936</v>
      </c>
      <c r="FT9" s="840" t="s">
        <v>1936</v>
      </c>
      <c r="FU9" s="840" t="s">
        <v>62</v>
      </c>
      <c r="FV9" s="840" t="s">
        <v>1936</v>
      </c>
      <c r="FW9" s="841" t="s">
        <v>1936</v>
      </c>
      <c r="FX9" s="841" t="s">
        <v>62</v>
      </c>
      <c r="FY9" s="841" t="s">
        <v>61</v>
      </c>
      <c r="FZ9" s="841" t="s">
        <v>62</v>
      </c>
      <c r="GA9" s="841" t="s">
        <v>1936</v>
      </c>
      <c r="GB9" s="841" t="s">
        <v>61</v>
      </c>
      <c r="GC9" s="841" t="s">
        <v>61</v>
      </c>
      <c r="GD9" s="841" t="s">
        <v>61</v>
      </c>
      <c r="GE9" s="841" t="s">
        <v>61</v>
      </c>
      <c r="GF9" s="841" t="s">
        <v>61</v>
      </c>
      <c r="GG9" s="841" t="s">
        <v>61</v>
      </c>
      <c r="GH9" s="841" t="s">
        <v>61</v>
      </c>
      <c r="GI9" s="841" t="s">
        <v>62</v>
      </c>
      <c r="GJ9" s="841" t="s">
        <v>62</v>
      </c>
      <c r="GK9" s="841" t="s">
        <v>62</v>
      </c>
      <c r="GL9" s="841" t="s">
        <v>205</v>
      </c>
      <c r="GM9" s="841">
        <v>2014</v>
      </c>
      <c r="GN9" s="841" t="s">
        <v>1817</v>
      </c>
      <c r="GO9" s="841" t="s">
        <v>1936</v>
      </c>
      <c r="GP9" s="841">
        <v>2005</v>
      </c>
      <c r="GQ9" s="841" t="s">
        <v>61</v>
      </c>
      <c r="GR9" s="841" t="s">
        <v>62</v>
      </c>
      <c r="GS9" s="841" t="s">
        <v>62</v>
      </c>
      <c r="GT9" s="841" t="s">
        <v>62</v>
      </c>
      <c r="GU9" s="1304" t="s">
        <v>1818</v>
      </c>
      <c r="GV9" s="939"/>
      <c r="GW9" s="1307" t="s">
        <v>62</v>
      </c>
      <c r="GX9" s="892" t="s">
        <v>62</v>
      </c>
      <c r="GY9" s="892" t="s">
        <v>62</v>
      </c>
      <c r="GZ9" s="892" t="s">
        <v>62</v>
      </c>
      <c r="HA9" s="892" t="s">
        <v>62</v>
      </c>
      <c r="HB9" s="892" t="s">
        <v>62</v>
      </c>
      <c r="HC9" s="892" t="s">
        <v>62</v>
      </c>
      <c r="HD9" s="892" t="s">
        <v>62</v>
      </c>
      <c r="HE9" s="892" t="s">
        <v>205</v>
      </c>
      <c r="HF9" s="892" t="s">
        <v>62</v>
      </c>
      <c r="HG9" s="892" t="s">
        <v>538</v>
      </c>
      <c r="HH9" s="892" t="s">
        <v>1819</v>
      </c>
      <c r="HI9" s="892" t="s">
        <v>62</v>
      </c>
      <c r="HJ9" s="1311" t="s">
        <v>62</v>
      </c>
      <c r="HK9" s="890" t="s">
        <v>1936</v>
      </c>
      <c r="HL9" s="1315" t="s">
        <v>1151</v>
      </c>
    </row>
    <row r="10" spans="1:220" ht="39.950000000000003" customHeight="1">
      <c r="A10" s="1200" t="s">
        <v>1155</v>
      </c>
      <c r="B10" s="1207"/>
      <c r="C10" s="1204" t="s">
        <v>61</v>
      </c>
      <c r="D10" s="894" t="s">
        <v>415</v>
      </c>
      <c r="E10" s="894" t="s">
        <v>61</v>
      </c>
      <c r="F10" s="894" t="s">
        <v>416</v>
      </c>
      <c r="G10" s="894" t="s">
        <v>61</v>
      </c>
      <c r="H10" s="894" t="s">
        <v>417</v>
      </c>
      <c r="I10" s="894" t="s">
        <v>62</v>
      </c>
      <c r="J10" s="894" t="s">
        <v>1936</v>
      </c>
      <c r="K10" s="894" t="s">
        <v>61</v>
      </c>
      <c r="L10" s="894" t="s">
        <v>673</v>
      </c>
      <c r="M10" s="894" t="s">
        <v>61</v>
      </c>
      <c r="N10" s="894" t="s">
        <v>399</v>
      </c>
      <c r="O10" s="894" t="s">
        <v>61</v>
      </c>
      <c r="P10" s="894" t="s">
        <v>664</v>
      </c>
      <c r="Q10" s="894" t="s">
        <v>61</v>
      </c>
      <c r="R10" s="894" t="s">
        <v>674</v>
      </c>
      <c r="S10" s="894" t="s">
        <v>62</v>
      </c>
      <c r="T10" s="894" t="s">
        <v>1936</v>
      </c>
      <c r="U10" s="894" t="s">
        <v>61</v>
      </c>
      <c r="V10" s="894" t="s">
        <v>418</v>
      </c>
      <c r="W10" s="894" t="s">
        <v>64</v>
      </c>
      <c r="X10" s="894" t="s">
        <v>62</v>
      </c>
      <c r="Y10" s="894" t="s">
        <v>62</v>
      </c>
      <c r="Z10" s="894" t="s">
        <v>205</v>
      </c>
      <c r="AA10" s="1210" t="s">
        <v>205</v>
      </c>
      <c r="AB10" s="943"/>
      <c r="AC10" s="1295" t="s">
        <v>85</v>
      </c>
      <c r="AD10" s="835" t="s">
        <v>96</v>
      </c>
      <c r="AE10" s="836">
        <v>3589869</v>
      </c>
      <c r="AF10" s="835" t="s">
        <v>538</v>
      </c>
      <c r="AG10" s="835" t="s">
        <v>419</v>
      </c>
      <c r="AH10" s="835" t="s">
        <v>61</v>
      </c>
      <c r="AI10" s="836" t="s">
        <v>61</v>
      </c>
      <c r="AJ10" s="836">
        <v>59519.199999999997</v>
      </c>
      <c r="AK10" s="835" t="s">
        <v>538</v>
      </c>
      <c r="AL10" s="835" t="s">
        <v>420</v>
      </c>
      <c r="AM10" s="835" t="s">
        <v>1936</v>
      </c>
      <c r="AN10" s="836">
        <v>1500000</v>
      </c>
      <c r="AO10" s="835" t="s">
        <v>538</v>
      </c>
      <c r="AP10" s="835" t="s">
        <v>420</v>
      </c>
      <c r="AQ10" s="835" t="s">
        <v>1936</v>
      </c>
      <c r="AR10" s="1223">
        <v>1559519.2</v>
      </c>
      <c r="AS10" s="835" t="s">
        <v>1936</v>
      </c>
      <c r="AT10" s="835" t="s">
        <v>61</v>
      </c>
      <c r="AU10" s="835" t="s">
        <v>61</v>
      </c>
      <c r="AV10" s="835" t="s">
        <v>421</v>
      </c>
      <c r="AW10" s="836">
        <v>59519</v>
      </c>
      <c r="AX10" s="837" t="s">
        <v>538</v>
      </c>
      <c r="AY10" s="836" t="s">
        <v>420</v>
      </c>
      <c r="AZ10" s="835" t="s">
        <v>679</v>
      </c>
      <c r="BA10" s="835" t="s">
        <v>61</v>
      </c>
      <c r="BB10" s="836" t="s">
        <v>680</v>
      </c>
      <c r="BC10" s="836">
        <v>1326387</v>
      </c>
      <c r="BD10" s="837" t="s">
        <v>538</v>
      </c>
      <c r="BE10" s="836" t="s">
        <v>420</v>
      </c>
      <c r="BF10" s="835" t="s">
        <v>1936</v>
      </c>
      <c r="BG10" s="1223">
        <v>1385906</v>
      </c>
      <c r="BH10" s="835" t="s">
        <v>1936</v>
      </c>
      <c r="BI10" s="835" t="s">
        <v>61</v>
      </c>
      <c r="BJ10" s="836" t="s">
        <v>681</v>
      </c>
      <c r="BK10" s="836">
        <v>1385906</v>
      </c>
      <c r="BL10" s="836" t="s">
        <v>538</v>
      </c>
      <c r="BM10" s="836" t="s">
        <v>420</v>
      </c>
      <c r="BN10" s="835" t="s">
        <v>1936</v>
      </c>
      <c r="BO10" s="835" t="s">
        <v>61</v>
      </c>
      <c r="BP10" s="836">
        <v>473844.36</v>
      </c>
      <c r="BQ10" s="837" t="s">
        <v>538</v>
      </c>
      <c r="BR10" s="837" t="s">
        <v>420</v>
      </c>
      <c r="BS10" s="836" t="s">
        <v>1936</v>
      </c>
      <c r="BT10" s="835" t="s">
        <v>62</v>
      </c>
      <c r="BU10" s="836">
        <v>0</v>
      </c>
      <c r="BV10" s="835" t="s">
        <v>538</v>
      </c>
      <c r="BW10" s="836" t="s">
        <v>420</v>
      </c>
      <c r="BX10" s="836" t="s">
        <v>1936</v>
      </c>
      <c r="BY10" s="1223">
        <v>1859750.3599999999</v>
      </c>
      <c r="BZ10" s="836" t="s">
        <v>1936</v>
      </c>
      <c r="CA10" s="839">
        <v>0.42700330727557367</v>
      </c>
      <c r="CB10" s="835" t="s">
        <v>101</v>
      </c>
      <c r="CC10" s="839">
        <v>4.2945914080752955E-2</v>
      </c>
      <c r="CD10" s="835" t="s">
        <v>101</v>
      </c>
      <c r="CE10" s="839">
        <v>0.90411554293485352</v>
      </c>
      <c r="CF10" s="835" t="s">
        <v>114</v>
      </c>
      <c r="CG10" s="835" t="s">
        <v>62</v>
      </c>
      <c r="CH10" s="835" t="s">
        <v>101</v>
      </c>
      <c r="CI10" s="835" t="s">
        <v>1</v>
      </c>
      <c r="CJ10" s="835" t="s">
        <v>422</v>
      </c>
      <c r="CK10" s="835" t="s">
        <v>62</v>
      </c>
      <c r="CL10" s="1280" t="s">
        <v>682</v>
      </c>
      <c r="CM10" s="1278"/>
      <c r="CN10" s="1298" t="s">
        <v>61</v>
      </c>
      <c r="CO10" s="842" t="s">
        <v>61</v>
      </c>
      <c r="CP10" s="842" t="s">
        <v>62</v>
      </c>
      <c r="CQ10" s="842" t="s">
        <v>62</v>
      </c>
      <c r="CR10" s="842" t="s">
        <v>62</v>
      </c>
      <c r="CS10" s="842" t="s">
        <v>61</v>
      </c>
      <c r="CT10" s="842" t="s">
        <v>62</v>
      </c>
      <c r="CU10" s="842" t="s">
        <v>61</v>
      </c>
      <c r="CV10" s="842" t="s">
        <v>62</v>
      </c>
      <c r="CW10" s="842" t="s">
        <v>62</v>
      </c>
      <c r="CX10" s="842" t="s">
        <v>62</v>
      </c>
      <c r="CY10" s="842" t="s">
        <v>1936</v>
      </c>
      <c r="CZ10" s="923" t="s">
        <v>61</v>
      </c>
      <c r="DA10" s="923" t="s">
        <v>61</v>
      </c>
      <c r="DB10" s="923" t="s">
        <v>61</v>
      </c>
      <c r="DC10" s="923" t="s">
        <v>61</v>
      </c>
      <c r="DD10" s="923" t="s">
        <v>61</v>
      </c>
      <c r="DE10" s="923" t="s">
        <v>61</v>
      </c>
      <c r="DF10" s="923" t="s">
        <v>61</v>
      </c>
      <c r="DG10" s="923" t="s">
        <v>61</v>
      </c>
      <c r="DH10" s="923" t="s">
        <v>61</v>
      </c>
      <c r="DI10" s="923" t="s">
        <v>61</v>
      </c>
      <c r="DJ10" s="923" t="s">
        <v>61</v>
      </c>
      <c r="DK10" s="923" t="s">
        <v>1936</v>
      </c>
      <c r="DL10" s="923" t="s">
        <v>61</v>
      </c>
      <c r="DM10" s="923" t="s">
        <v>61</v>
      </c>
      <c r="DN10" s="923" t="s">
        <v>61</v>
      </c>
      <c r="DO10" s="923" t="s">
        <v>61</v>
      </c>
      <c r="DP10" s="923" t="s">
        <v>61</v>
      </c>
      <c r="DQ10" s="923" t="s">
        <v>61</v>
      </c>
      <c r="DR10" s="923" t="s">
        <v>61</v>
      </c>
      <c r="DS10" s="923" t="s">
        <v>61</v>
      </c>
      <c r="DT10" s="923" t="s">
        <v>61</v>
      </c>
      <c r="DU10" s="923" t="s">
        <v>62</v>
      </c>
      <c r="DV10" s="923" t="s">
        <v>61</v>
      </c>
      <c r="DW10" s="923" t="s">
        <v>1936</v>
      </c>
      <c r="DX10" s="924" t="s">
        <v>62</v>
      </c>
      <c r="DY10" s="924" t="s">
        <v>62</v>
      </c>
      <c r="DZ10" s="924" t="s">
        <v>62</v>
      </c>
      <c r="EA10" s="924" t="s">
        <v>62</v>
      </c>
      <c r="EB10" s="924" t="s">
        <v>62</v>
      </c>
      <c r="EC10" s="924" t="s">
        <v>61</v>
      </c>
      <c r="ED10" s="924" t="s">
        <v>62</v>
      </c>
      <c r="EE10" s="924" t="s">
        <v>62</v>
      </c>
      <c r="EF10" s="924" t="s">
        <v>62</v>
      </c>
      <c r="EG10" s="924" t="s">
        <v>62</v>
      </c>
      <c r="EH10" s="924" t="s">
        <v>62</v>
      </c>
      <c r="EI10" s="924" t="s">
        <v>1936</v>
      </c>
      <c r="EJ10" s="1276" t="s">
        <v>683</v>
      </c>
      <c r="EK10" s="1159"/>
      <c r="EL10" s="1301" t="s">
        <v>61</v>
      </c>
      <c r="EM10" s="840" t="s">
        <v>423</v>
      </c>
      <c r="EN10" s="840" t="s">
        <v>424</v>
      </c>
      <c r="EO10" s="840" t="s">
        <v>61</v>
      </c>
      <c r="EP10" s="840" t="s">
        <v>61</v>
      </c>
      <c r="EQ10" s="840" t="s">
        <v>62</v>
      </c>
      <c r="ER10" s="840" t="s">
        <v>205</v>
      </c>
      <c r="ES10" s="840" t="s">
        <v>205</v>
      </c>
      <c r="ET10" s="840" t="s">
        <v>62</v>
      </c>
      <c r="EU10" s="840" t="s">
        <v>1936</v>
      </c>
      <c r="EV10" s="840" t="s">
        <v>61</v>
      </c>
      <c r="EW10" s="840" t="s">
        <v>1936</v>
      </c>
      <c r="EX10" s="840" t="s">
        <v>200</v>
      </c>
      <c r="EY10" s="840" t="s">
        <v>202</v>
      </c>
      <c r="EZ10" s="840" t="s">
        <v>200</v>
      </c>
      <c r="FA10" s="840" t="s">
        <v>205</v>
      </c>
      <c r="FB10" s="840" t="s">
        <v>204</v>
      </c>
      <c r="FC10" s="840" t="s">
        <v>205</v>
      </c>
      <c r="FD10" s="840" t="s">
        <v>202</v>
      </c>
      <c r="FE10" s="840" t="s">
        <v>205</v>
      </c>
      <c r="FF10" s="840" t="s">
        <v>1680</v>
      </c>
      <c r="FG10" s="840" t="s">
        <v>202</v>
      </c>
      <c r="FH10" s="840" t="s">
        <v>200</v>
      </c>
      <c r="FI10" s="840" t="s">
        <v>202</v>
      </c>
      <c r="FJ10" s="840" t="s">
        <v>203</v>
      </c>
      <c r="FK10" s="840" t="s">
        <v>205</v>
      </c>
      <c r="FL10" s="840" t="s">
        <v>200</v>
      </c>
      <c r="FM10" s="840" t="s">
        <v>205</v>
      </c>
      <c r="FN10" s="840" t="s">
        <v>425</v>
      </c>
      <c r="FO10" s="840" t="s">
        <v>62</v>
      </c>
      <c r="FP10" s="840" t="s">
        <v>1936</v>
      </c>
      <c r="FQ10" s="840" t="s">
        <v>1936</v>
      </c>
      <c r="FR10" s="840" t="s">
        <v>62</v>
      </c>
      <c r="FS10" s="840" t="s">
        <v>1936</v>
      </c>
      <c r="FT10" s="840" t="s">
        <v>1936</v>
      </c>
      <c r="FU10" s="840" t="s">
        <v>62</v>
      </c>
      <c r="FV10" s="840" t="s">
        <v>1936</v>
      </c>
      <c r="FW10" s="841" t="s">
        <v>1936</v>
      </c>
      <c r="FX10" s="841" t="s">
        <v>62</v>
      </c>
      <c r="FY10" s="841" t="s">
        <v>62</v>
      </c>
      <c r="FZ10" s="841" t="s">
        <v>205</v>
      </c>
      <c r="GA10" s="841" t="s">
        <v>205</v>
      </c>
      <c r="GB10" s="841" t="s">
        <v>61</v>
      </c>
      <c r="GC10" s="841" t="s">
        <v>61</v>
      </c>
      <c r="GD10" s="841" t="s">
        <v>61</v>
      </c>
      <c r="GE10" s="841" t="s">
        <v>61</v>
      </c>
      <c r="GF10" s="841" t="s">
        <v>61</v>
      </c>
      <c r="GG10" s="841" t="s">
        <v>61</v>
      </c>
      <c r="GH10" s="841" t="s">
        <v>61</v>
      </c>
      <c r="GI10" s="841" t="s">
        <v>61</v>
      </c>
      <c r="GJ10" s="841" t="s">
        <v>62</v>
      </c>
      <c r="GK10" s="841" t="s">
        <v>62</v>
      </c>
      <c r="GL10" s="841" t="s">
        <v>1936</v>
      </c>
      <c r="GM10" s="841">
        <v>2011</v>
      </c>
      <c r="GN10" s="841" t="s">
        <v>426</v>
      </c>
      <c r="GO10" s="841" t="s">
        <v>427</v>
      </c>
      <c r="GP10" s="841">
        <v>2012</v>
      </c>
      <c r="GQ10" s="841" t="s">
        <v>62</v>
      </c>
      <c r="GR10" s="841" t="s">
        <v>61</v>
      </c>
      <c r="GS10" s="841" t="s">
        <v>61</v>
      </c>
      <c r="GT10" s="841" t="s">
        <v>62</v>
      </c>
      <c r="GU10" s="1304" t="s">
        <v>1936</v>
      </c>
      <c r="GV10" s="938"/>
      <c r="GW10" s="1307" t="s">
        <v>62</v>
      </c>
      <c r="GX10" s="892" t="s">
        <v>62</v>
      </c>
      <c r="GY10" s="892" t="s">
        <v>62</v>
      </c>
      <c r="GZ10" s="892" t="s">
        <v>62</v>
      </c>
      <c r="HA10" s="892" t="s">
        <v>62</v>
      </c>
      <c r="HB10" s="892" t="s">
        <v>62</v>
      </c>
      <c r="HC10" s="892" t="s">
        <v>62</v>
      </c>
      <c r="HD10" s="892" t="s">
        <v>62</v>
      </c>
      <c r="HE10" s="892" t="s">
        <v>62</v>
      </c>
      <c r="HF10" s="892" t="s">
        <v>62</v>
      </c>
      <c r="HG10" s="892" t="s">
        <v>538</v>
      </c>
      <c r="HH10" s="892" t="s">
        <v>686</v>
      </c>
      <c r="HI10" s="892" t="s">
        <v>62</v>
      </c>
      <c r="HJ10" s="1311" t="s">
        <v>62</v>
      </c>
      <c r="HK10" s="890" t="s">
        <v>1681</v>
      </c>
      <c r="HL10" s="1315" t="s">
        <v>1151</v>
      </c>
    </row>
    <row r="11" spans="1:220" ht="39.950000000000003" customHeight="1">
      <c r="A11" s="1200" t="s">
        <v>1225</v>
      </c>
      <c r="B11" s="1207"/>
      <c r="C11" s="1204" t="s">
        <v>61</v>
      </c>
      <c r="D11" s="894" t="s">
        <v>1209</v>
      </c>
      <c r="E11" s="894" t="s">
        <v>61</v>
      </c>
      <c r="F11" s="894" t="s">
        <v>1210</v>
      </c>
      <c r="G11" s="894" t="s">
        <v>61</v>
      </c>
      <c r="H11" s="894" t="s">
        <v>1211</v>
      </c>
      <c r="I11" s="894" t="s">
        <v>62</v>
      </c>
      <c r="J11" s="894" t="s">
        <v>1936</v>
      </c>
      <c r="K11" s="894" t="s">
        <v>62</v>
      </c>
      <c r="L11" s="894" t="s">
        <v>1936</v>
      </c>
      <c r="M11" s="894" t="s">
        <v>61</v>
      </c>
      <c r="N11" s="894" t="s">
        <v>509</v>
      </c>
      <c r="O11" s="894" t="s">
        <v>61</v>
      </c>
      <c r="P11" s="894" t="s">
        <v>1212</v>
      </c>
      <c r="Q11" s="894" t="s">
        <v>61</v>
      </c>
      <c r="R11" s="894" t="s">
        <v>1213</v>
      </c>
      <c r="S11" s="894" t="s">
        <v>62</v>
      </c>
      <c r="T11" s="894" t="s">
        <v>1936</v>
      </c>
      <c r="U11" s="894" t="s">
        <v>61</v>
      </c>
      <c r="V11" s="894" t="s">
        <v>1214</v>
      </c>
      <c r="W11" s="894" t="s">
        <v>63</v>
      </c>
      <c r="X11" s="894" t="s">
        <v>61</v>
      </c>
      <c r="Y11" s="894" t="s">
        <v>62</v>
      </c>
      <c r="Z11" s="894" t="s">
        <v>205</v>
      </c>
      <c r="AA11" s="1210" t="s">
        <v>205</v>
      </c>
      <c r="AB11" s="943"/>
      <c r="AC11" s="1295" t="s">
        <v>85</v>
      </c>
      <c r="AD11" s="835" t="s">
        <v>96</v>
      </c>
      <c r="AE11" s="836" t="s">
        <v>66</v>
      </c>
      <c r="AF11" s="835" t="s">
        <v>538</v>
      </c>
      <c r="AG11" s="835" t="s">
        <v>1215</v>
      </c>
      <c r="AH11" s="835" t="s">
        <v>61</v>
      </c>
      <c r="AI11" s="836" t="s">
        <v>62</v>
      </c>
      <c r="AJ11" s="836">
        <v>0</v>
      </c>
      <c r="AK11" s="835" t="s">
        <v>1936</v>
      </c>
      <c r="AL11" s="835" t="s">
        <v>1936</v>
      </c>
      <c r="AM11" s="835" t="s">
        <v>1936</v>
      </c>
      <c r="AN11" s="836">
        <v>0</v>
      </c>
      <c r="AO11" s="835" t="s">
        <v>1936</v>
      </c>
      <c r="AP11" s="835" t="s">
        <v>1936</v>
      </c>
      <c r="AQ11" s="835" t="s">
        <v>1936</v>
      </c>
      <c r="AR11" s="1223">
        <v>0</v>
      </c>
      <c r="AS11" s="835" t="s">
        <v>1936</v>
      </c>
      <c r="AT11" s="835" t="s">
        <v>62</v>
      </c>
      <c r="AU11" s="835" t="s">
        <v>62</v>
      </c>
      <c r="AV11" s="835" t="s">
        <v>1936</v>
      </c>
      <c r="AW11" s="836">
        <v>0</v>
      </c>
      <c r="AX11" s="837" t="s">
        <v>1936</v>
      </c>
      <c r="AY11" s="836" t="s">
        <v>1936</v>
      </c>
      <c r="AZ11" s="835" t="s">
        <v>1936</v>
      </c>
      <c r="BA11" s="835" t="s">
        <v>1936</v>
      </c>
      <c r="BB11" s="836" t="s">
        <v>1936</v>
      </c>
      <c r="BC11" s="836">
        <v>0</v>
      </c>
      <c r="BD11" s="837" t="s">
        <v>1936</v>
      </c>
      <c r="BE11" s="836" t="s">
        <v>1936</v>
      </c>
      <c r="BF11" s="835" t="s">
        <v>1936</v>
      </c>
      <c r="BG11" s="1223">
        <v>0</v>
      </c>
      <c r="BH11" s="835" t="s">
        <v>1936</v>
      </c>
      <c r="BI11" s="835" t="s">
        <v>61</v>
      </c>
      <c r="BJ11" s="1282" t="s">
        <v>1217</v>
      </c>
      <c r="BK11" s="836">
        <v>15091795</v>
      </c>
      <c r="BL11" s="836" t="s">
        <v>1216</v>
      </c>
      <c r="BM11" s="836" t="s">
        <v>1936</v>
      </c>
      <c r="BN11" s="835" t="s">
        <v>1936</v>
      </c>
      <c r="BO11" s="835" t="s">
        <v>61</v>
      </c>
      <c r="BP11" s="836">
        <v>92200</v>
      </c>
      <c r="BQ11" s="837" t="s">
        <v>538</v>
      </c>
      <c r="BR11" s="837" t="s">
        <v>1218</v>
      </c>
      <c r="BS11" s="836" t="s">
        <v>1936</v>
      </c>
      <c r="BT11" s="835" t="s">
        <v>62</v>
      </c>
      <c r="BU11" s="836" t="s">
        <v>1936</v>
      </c>
      <c r="BV11" s="835" t="s">
        <v>1936</v>
      </c>
      <c r="BW11" s="836" t="s">
        <v>1936</v>
      </c>
      <c r="BX11" s="836" t="s">
        <v>1936</v>
      </c>
      <c r="BY11" s="1223">
        <v>15183995</v>
      </c>
      <c r="BZ11" s="836" t="s">
        <v>1936</v>
      </c>
      <c r="CA11" s="839">
        <v>0</v>
      </c>
      <c r="CB11" s="835" t="s">
        <v>101</v>
      </c>
      <c r="CC11" s="839">
        <v>0</v>
      </c>
      <c r="CD11" s="835" t="s">
        <v>101</v>
      </c>
      <c r="CE11" s="839" t="s">
        <v>66</v>
      </c>
      <c r="CF11" s="835" t="s">
        <v>1662</v>
      </c>
      <c r="CG11" s="835" t="s">
        <v>66</v>
      </c>
      <c r="CH11" s="835" t="s">
        <v>101</v>
      </c>
      <c r="CI11" s="835" t="s">
        <v>205</v>
      </c>
      <c r="CJ11" s="835" t="s">
        <v>1936</v>
      </c>
      <c r="CK11" s="835" t="s">
        <v>1936</v>
      </c>
      <c r="CL11" s="1280" t="s">
        <v>1936</v>
      </c>
      <c r="CM11" s="1278"/>
      <c r="CN11" s="1298" t="s">
        <v>61</v>
      </c>
      <c r="CO11" s="842" t="s">
        <v>61</v>
      </c>
      <c r="CP11" s="842" t="s">
        <v>61</v>
      </c>
      <c r="CQ11" s="842" t="s">
        <v>62</v>
      </c>
      <c r="CR11" s="842" t="s">
        <v>62</v>
      </c>
      <c r="CS11" s="842" t="s">
        <v>61</v>
      </c>
      <c r="CT11" s="842" t="s">
        <v>61</v>
      </c>
      <c r="CU11" s="842" t="s">
        <v>61</v>
      </c>
      <c r="CV11" s="842" t="s">
        <v>62</v>
      </c>
      <c r="CW11" s="842" t="s">
        <v>62</v>
      </c>
      <c r="CX11" s="842" t="s">
        <v>62</v>
      </c>
      <c r="CY11" s="842" t="s">
        <v>1936</v>
      </c>
      <c r="CZ11" s="923" t="s">
        <v>61</v>
      </c>
      <c r="DA11" s="923" t="s">
        <v>62</v>
      </c>
      <c r="DB11" s="923" t="s">
        <v>61</v>
      </c>
      <c r="DC11" s="923" t="s">
        <v>61</v>
      </c>
      <c r="DD11" s="923" t="s">
        <v>61</v>
      </c>
      <c r="DE11" s="923" t="s">
        <v>61</v>
      </c>
      <c r="DF11" s="923" t="s">
        <v>61</v>
      </c>
      <c r="DG11" s="923" t="s">
        <v>62</v>
      </c>
      <c r="DH11" s="923" t="s">
        <v>61</v>
      </c>
      <c r="DI11" s="923" t="s">
        <v>61</v>
      </c>
      <c r="DJ11" s="923" t="s">
        <v>62</v>
      </c>
      <c r="DK11" s="923" t="s">
        <v>1936</v>
      </c>
      <c r="DL11" s="923" t="s">
        <v>61</v>
      </c>
      <c r="DM11" s="923" t="s">
        <v>62</v>
      </c>
      <c r="DN11" s="923" t="s">
        <v>61</v>
      </c>
      <c r="DO11" s="923" t="s">
        <v>61</v>
      </c>
      <c r="DP11" s="923" t="s">
        <v>61</v>
      </c>
      <c r="DQ11" s="923" t="s">
        <v>61</v>
      </c>
      <c r="DR11" s="923" t="s">
        <v>61</v>
      </c>
      <c r="DS11" s="923" t="s">
        <v>62</v>
      </c>
      <c r="DT11" s="923" t="s">
        <v>62</v>
      </c>
      <c r="DU11" s="923" t="s">
        <v>62</v>
      </c>
      <c r="DV11" s="923" t="s">
        <v>62</v>
      </c>
      <c r="DW11" s="923" t="s">
        <v>1936</v>
      </c>
      <c r="DX11" s="924" t="s">
        <v>61</v>
      </c>
      <c r="DY11" s="924" t="s">
        <v>62</v>
      </c>
      <c r="DZ11" s="924" t="s">
        <v>61</v>
      </c>
      <c r="EA11" s="924" t="s">
        <v>61</v>
      </c>
      <c r="EB11" s="924" t="s">
        <v>61</v>
      </c>
      <c r="EC11" s="924" t="s">
        <v>61</v>
      </c>
      <c r="ED11" s="924" t="s">
        <v>61</v>
      </c>
      <c r="EE11" s="924" t="s">
        <v>62</v>
      </c>
      <c r="EF11" s="924" t="s">
        <v>62</v>
      </c>
      <c r="EG11" s="924" t="s">
        <v>62</v>
      </c>
      <c r="EH11" s="924" t="s">
        <v>62</v>
      </c>
      <c r="EI11" s="924" t="s">
        <v>1936</v>
      </c>
      <c r="EJ11" s="1276" t="s">
        <v>1936</v>
      </c>
      <c r="EK11" s="1159"/>
      <c r="EL11" s="1301" t="s">
        <v>62</v>
      </c>
      <c r="EM11" s="840" t="s">
        <v>205</v>
      </c>
      <c r="EN11" s="840" t="s">
        <v>205</v>
      </c>
      <c r="EO11" s="840" t="s">
        <v>205</v>
      </c>
      <c r="EP11" s="840" t="s">
        <v>205</v>
      </c>
      <c r="EQ11" s="840" t="s">
        <v>61</v>
      </c>
      <c r="ER11" s="840" t="s">
        <v>1220</v>
      </c>
      <c r="ES11" s="840" t="s">
        <v>1936</v>
      </c>
      <c r="ET11" s="840" t="s">
        <v>66</v>
      </c>
      <c r="EU11" s="840" t="s">
        <v>1936</v>
      </c>
      <c r="EV11" s="840" t="s">
        <v>66</v>
      </c>
      <c r="EW11" s="840" t="s">
        <v>1936</v>
      </c>
      <c r="EX11" s="840" t="s">
        <v>200</v>
      </c>
      <c r="EY11" s="840" t="s">
        <v>200</v>
      </c>
      <c r="EZ11" s="840" t="s">
        <v>200</v>
      </c>
      <c r="FA11" s="840" t="s">
        <v>200</v>
      </c>
      <c r="FB11" s="840" t="s">
        <v>202</v>
      </c>
      <c r="FC11" s="840" t="s">
        <v>202</v>
      </c>
      <c r="FD11" s="840" t="s">
        <v>202</v>
      </c>
      <c r="FE11" s="840" t="s">
        <v>202</v>
      </c>
      <c r="FF11" s="840" t="s">
        <v>199</v>
      </c>
      <c r="FG11" s="840" t="s">
        <v>199</v>
      </c>
      <c r="FH11" s="840" t="s">
        <v>202</v>
      </c>
      <c r="FI11" s="840" t="s">
        <v>202</v>
      </c>
      <c r="FJ11" s="840" t="s">
        <v>1936</v>
      </c>
      <c r="FK11" s="840" t="s">
        <v>1936</v>
      </c>
      <c r="FL11" s="840" t="s">
        <v>205</v>
      </c>
      <c r="FM11" s="840" t="s">
        <v>205</v>
      </c>
      <c r="FN11" s="840" t="s">
        <v>1221</v>
      </c>
      <c r="FO11" s="840" t="s">
        <v>62</v>
      </c>
      <c r="FP11" s="840" t="s">
        <v>1936</v>
      </c>
      <c r="FQ11" s="840" t="s">
        <v>1936</v>
      </c>
      <c r="FR11" s="840" t="s">
        <v>62</v>
      </c>
      <c r="FS11" s="840" t="s">
        <v>1936</v>
      </c>
      <c r="FT11" s="840" t="s">
        <v>1936</v>
      </c>
      <c r="FU11" s="840" t="s">
        <v>62</v>
      </c>
      <c r="FV11" s="840" t="s">
        <v>1936</v>
      </c>
      <c r="FW11" s="841" t="s">
        <v>1936</v>
      </c>
      <c r="FX11" s="841" t="s">
        <v>61</v>
      </c>
      <c r="FY11" s="841" t="s">
        <v>61</v>
      </c>
      <c r="FZ11" s="841" t="s">
        <v>62</v>
      </c>
      <c r="GA11" s="841" t="s">
        <v>1936</v>
      </c>
      <c r="GB11" s="841" t="s">
        <v>61</v>
      </c>
      <c r="GC11" s="841" t="s">
        <v>61</v>
      </c>
      <c r="GD11" s="841" t="s">
        <v>61</v>
      </c>
      <c r="GE11" s="841" t="s">
        <v>61</v>
      </c>
      <c r="GF11" s="841" t="s">
        <v>61</v>
      </c>
      <c r="GG11" s="841" t="s">
        <v>61</v>
      </c>
      <c r="GH11" s="841" t="s">
        <v>61</v>
      </c>
      <c r="GI11" s="841" t="s">
        <v>61</v>
      </c>
      <c r="GJ11" s="841" t="s">
        <v>62</v>
      </c>
      <c r="GK11" s="841" t="s">
        <v>62</v>
      </c>
      <c r="GL11" s="841" t="s">
        <v>388</v>
      </c>
      <c r="GM11" s="841">
        <v>2010</v>
      </c>
      <c r="GN11" s="841" t="s">
        <v>546</v>
      </c>
      <c r="GO11" s="841" t="s">
        <v>1222</v>
      </c>
      <c r="GP11" s="841">
        <v>2003</v>
      </c>
      <c r="GQ11" s="841" t="s">
        <v>62</v>
      </c>
      <c r="GR11" s="841" t="s">
        <v>62</v>
      </c>
      <c r="GS11" s="841" t="s">
        <v>62</v>
      </c>
      <c r="GT11" s="841" t="s">
        <v>62</v>
      </c>
      <c r="GU11" s="1304" t="s">
        <v>1936</v>
      </c>
      <c r="GV11" s="938"/>
      <c r="GW11" s="1307" t="s">
        <v>61</v>
      </c>
      <c r="GX11" s="892" t="s">
        <v>61</v>
      </c>
      <c r="GY11" s="892" t="s">
        <v>61</v>
      </c>
      <c r="GZ11" s="892" t="s">
        <v>61</v>
      </c>
      <c r="HA11" s="892" t="s">
        <v>61</v>
      </c>
      <c r="HB11" s="892" t="s">
        <v>61</v>
      </c>
      <c r="HC11" s="892" t="s">
        <v>61</v>
      </c>
      <c r="HD11" s="892" t="s">
        <v>61</v>
      </c>
      <c r="HE11" s="892" t="s">
        <v>61</v>
      </c>
      <c r="HF11" s="892" t="s">
        <v>205</v>
      </c>
      <c r="HG11" s="1255" t="s">
        <v>1936</v>
      </c>
      <c r="HH11" s="892" t="s">
        <v>1223</v>
      </c>
      <c r="HI11" s="892" t="s">
        <v>61</v>
      </c>
      <c r="HJ11" s="1311" t="s">
        <v>61</v>
      </c>
      <c r="HK11" s="890" t="s">
        <v>1224</v>
      </c>
      <c r="HL11" s="1315" t="s">
        <v>1151</v>
      </c>
    </row>
    <row r="12" spans="1:220" ht="39.950000000000003" customHeight="1">
      <c r="A12" s="1200" t="s">
        <v>1036</v>
      </c>
      <c r="B12" s="1207"/>
      <c r="C12" s="1204" t="s">
        <v>61</v>
      </c>
      <c r="D12" s="894" t="s">
        <v>1015</v>
      </c>
      <c r="E12" s="894" t="s">
        <v>62</v>
      </c>
      <c r="F12" s="894" t="s">
        <v>1936</v>
      </c>
      <c r="G12" s="894" t="s">
        <v>62</v>
      </c>
      <c r="H12" s="894" t="s">
        <v>1936</v>
      </c>
      <c r="I12" s="894" t="s">
        <v>62</v>
      </c>
      <c r="J12" s="894" t="s">
        <v>1936</v>
      </c>
      <c r="K12" s="894" t="s">
        <v>61</v>
      </c>
      <c r="L12" s="894" t="s">
        <v>1016</v>
      </c>
      <c r="M12" s="894" t="s">
        <v>61</v>
      </c>
      <c r="N12" s="894" t="s">
        <v>220</v>
      </c>
      <c r="O12" s="894" t="s">
        <v>61</v>
      </c>
      <c r="P12" s="894" t="s">
        <v>1017</v>
      </c>
      <c r="Q12" s="894" t="s">
        <v>61</v>
      </c>
      <c r="R12" s="894" t="s">
        <v>1018</v>
      </c>
      <c r="S12" s="894" t="s">
        <v>62</v>
      </c>
      <c r="T12" s="894" t="s">
        <v>1936</v>
      </c>
      <c r="U12" s="894" t="s">
        <v>62</v>
      </c>
      <c r="V12" s="894" t="s">
        <v>1936</v>
      </c>
      <c r="W12" s="894" t="s">
        <v>60</v>
      </c>
      <c r="X12" s="894" t="s">
        <v>62</v>
      </c>
      <c r="Y12" s="894" t="s">
        <v>205</v>
      </c>
      <c r="Z12" s="894" t="s">
        <v>205</v>
      </c>
      <c r="AA12" s="1210" t="s">
        <v>205</v>
      </c>
      <c r="AB12" s="943"/>
      <c r="AC12" s="1295" t="s">
        <v>85</v>
      </c>
      <c r="AD12" s="835" t="s">
        <v>96</v>
      </c>
      <c r="AE12" s="836">
        <v>113592</v>
      </c>
      <c r="AF12" s="835" t="s">
        <v>538</v>
      </c>
      <c r="AG12" s="835" t="s">
        <v>1019</v>
      </c>
      <c r="AH12" s="835" t="s">
        <v>61</v>
      </c>
      <c r="AI12" s="836" t="s">
        <v>61</v>
      </c>
      <c r="AJ12" s="836">
        <v>23398</v>
      </c>
      <c r="AK12" s="835" t="s">
        <v>538</v>
      </c>
      <c r="AL12" s="835" t="s">
        <v>1020</v>
      </c>
      <c r="AM12" s="835" t="s">
        <v>1021</v>
      </c>
      <c r="AN12" s="836" t="s">
        <v>1936</v>
      </c>
      <c r="AO12" s="835" t="s">
        <v>1936</v>
      </c>
      <c r="AP12" s="835" t="s">
        <v>1936</v>
      </c>
      <c r="AQ12" s="835" t="s">
        <v>1936</v>
      </c>
      <c r="AR12" s="1223">
        <v>23398</v>
      </c>
      <c r="AS12" s="835" t="s">
        <v>1936</v>
      </c>
      <c r="AT12" s="835" t="s">
        <v>61</v>
      </c>
      <c r="AU12" s="835" t="s">
        <v>61</v>
      </c>
      <c r="AV12" s="835" t="s">
        <v>1936</v>
      </c>
      <c r="AW12" s="836">
        <v>28398</v>
      </c>
      <c r="AX12" s="837" t="s">
        <v>538</v>
      </c>
      <c r="AY12" s="836" t="s">
        <v>1022</v>
      </c>
      <c r="AZ12" s="835" t="s">
        <v>1936</v>
      </c>
      <c r="BA12" s="835" t="s">
        <v>1936</v>
      </c>
      <c r="BB12" s="836" t="s">
        <v>1936</v>
      </c>
      <c r="BC12" s="836" t="s">
        <v>1936</v>
      </c>
      <c r="BD12" s="837" t="s">
        <v>1936</v>
      </c>
      <c r="BE12" s="836" t="s">
        <v>1936</v>
      </c>
      <c r="BF12" s="835" t="s">
        <v>1936</v>
      </c>
      <c r="BG12" s="1223">
        <v>28398</v>
      </c>
      <c r="BH12" s="835" t="s">
        <v>1936</v>
      </c>
      <c r="BI12" s="835" t="s">
        <v>61</v>
      </c>
      <c r="BJ12" s="836" t="s">
        <v>220</v>
      </c>
      <c r="BK12" s="836">
        <v>113592</v>
      </c>
      <c r="BL12" s="836" t="s">
        <v>538</v>
      </c>
      <c r="BM12" s="836" t="s">
        <v>220</v>
      </c>
      <c r="BN12" s="835" t="s">
        <v>1936</v>
      </c>
      <c r="BO12" s="835" t="s">
        <v>66</v>
      </c>
      <c r="BP12" s="836" t="s">
        <v>1936</v>
      </c>
      <c r="BQ12" s="837" t="s">
        <v>1936</v>
      </c>
      <c r="BR12" s="837" t="s">
        <v>1936</v>
      </c>
      <c r="BS12" s="836" t="s">
        <v>1936</v>
      </c>
      <c r="BT12" s="835" t="s">
        <v>66</v>
      </c>
      <c r="BU12" s="836" t="s">
        <v>1936</v>
      </c>
      <c r="BV12" s="835" t="s">
        <v>1936</v>
      </c>
      <c r="BW12" s="836" t="s">
        <v>1936</v>
      </c>
      <c r="BX12" s="836" t="s">
        <v>1936</v>
      </c>
      <c r="BY12" s="1223">
        <v>113592</v>
      </c>
      <c r="BZ12" s="836" t="s">
        <v>1936</v>
      </c>
      <c r="CA12" s="839">
        <v>0.2</v>
      </c>
      <c r="CB12" s="835" t="s">
        <v>101</v>
      </c>
      <c r="CC12" s="839">
        <v>1</v>
      </c>
      <c r="CD12" s="835" t="s">
        <v>101</v>
      </c>
      <c r="CE12" s="839">
        <v>1.25</v>
      </c>
      <c r="CF12" s="835" t="s">
        <v>114</v>
      </c>
      <c r="CG12" s="835" t="s">
        <v>1936</v>
      </c>
      <c r="CH12" s="835" t="s">
        <v>101</v>
      </c>
      <c r="CI12" s="835" t="s">
        <v>65</v>
      </c>
      <c r="CJ12" s="835" t="s">
        <v>220</v>
      </c>
      <c r="CK12" s="835" t="s">
        <v>62</v>
      </c>
      <c r="CL12" s="1280" t="s">
        <v>1936</v>
      </c>
      <c r="CM12" s="1278"/>
      <c r="CN12" s="1298" t="s">
        <v>61</v>
      </c>
      <c r="CO12" s="842" t="s">
        <v>61</v>
      </c>
      <c r="CP12" s="842" t="s">
        <v>62</v>
      </c>
      <c r="CQ12" s="842" t="s">
        <v>62</v>
      </c>
      <c r="CR12" s="842" t="s">
        <v>61</v>
      </c>
      <c r="CS12" s="842" t="s">
        <v>61</v>
      </c>
      <c r="CT12" s="842" t="s">
        <v>62</v>
      </c>
      <c r="CU12" s="842" t="s">
        <v>61</v>
      </c>
      <c r="CV12" s="842" t="s">
        <v>62</v>
      </c>
      <c r="CW12" s="842" t="s">
        <v>62</v>
      </c>
      <c r="CX12" s="842" t="s">
        <v>205</v>
      </c>
      <c r="CY12" s="842" t="s">
        <v>1936</v>
      </c>
      <c r="CZ12" s="923" t="s">
        <v>61</v>
      </c>
      <c r="DA12" s="923" t="s">
        <v>61</v>
      </c>
      <c r="DB12" s="923" t="s">
        <v>61</v>
      </c>
      <c r="DC12" s="923" t="s">
        <v>61</v>
      </c>
      <c r="DD12" s="923" t="s">
        <v>61</v>
      </c>
      <c r="DE12" s="923" t="s">
        <v>61</v>
      </c>
      <c r="DF12" s="923" t="s">
        <v>61</v>
      </c>
      <c r="DG12" s="923" t="s">
        <v>62</v>
      </c>
      <c r="DH12" s="923" t="s">
        <v>61</v>
      </c>
      <c r="DI12" s="923" t="s">
        <v>61</v>
      </c>
      <c r="DJ12" s="923" t="s">
        <v>205</v>
      </c>
      <c r="DK12" s="923" t="s">
        <v>1936</v>
      </c>
      <c r="DL12" s="923" t="s">
        <v>61</v>
      </c>
      <c r="DM12" s="923" t="s">
        <v>61</v>
      </c>
      <c r="DN12" s="923" t="s">
        <v>61</v>
      </c>
      <c r="DO12" s="923" t="s">
        <v>61</v>
      </c>
      <c r="DP12" s="923" t="s">
        <v>61</v>
      </c>
      <c r="DQ12" s="923" t="s">
        <v>61</v>
      </c>
      <c r="DR12" s="923" t="s">
        <v>61</v>
      </c>
      <c r="DS12" s="923" t="s">
        <v>62</v>
      </c>
      <c r="DT12" s="923" t="s">
        <v>62</v>
      </c>
      <c r="DU12" s="923" t="s">
        <v>62</v>
      </c>
      <c r="DV12" s="923" t="s">
        <v>205</v>
      </c>
      <c r="DW12" s="923" t="s">
        <v>1936</v>
      </c>
      <c r="DX12" s="924" t="s">
        <v>205</v>
      </c>
      <c r="DY12" s="924" t="s">
        <v>205</v>
      </c>
      <c r="DZ12" s="924" t="s">
        <v>205</v>
      </c>
      <c r="EA12" s="924" t="s">
        <v>205</v>
      </c>
      <c r="EB12" s="924" t="s">
        <v>205</v>
      </c>
      <c r="EC12" s="924" t="s">
        <v>205</v>
      </c>
      <c r="ED12" s="924" t="s">
        <v>205</v>
      </c>
      <c r="EE12" s="924" t="s">
        <v>205</v>
      </c>
      <c r="EF12" s="924" t="s">
        <v>205</v>
      </c>
      <c r="EG12" s="924" t="s">
        <v>205</v>
      </c>
      <c r="EH12" s="924" t="s">
        <v>205</v>
      </c>
      <c r="EI12" s="924" t="s">
        <v>1936</v>
      </c>
      <c r="EJ12" s="1276" t="s">
        <v>1936</v>
      </c>
      <c r="EK12" s="1159"/>
      <c r="EL12" s="1301" t="s">
        <v>61</v>
      </c>
      <c r="EM12" s="840" t="s">
        <v>1023</v>
      </c>
      <c r="EN12" s="840">
        <v>5</v>
      </c>
      <c r="EO12" s="840" t="s">
        <v>61</v>
      </c>
      <c r="EP12" s="840" t="s">
        <v>61</v>
      </c>
      <c r="EQ12" s="840" t="s">
        <v>61</v>
      </c>
      <c r="ER12" s="840" t="s">
        <v>1024</v>
      </c>
      <c r="ES12" s="840" t="s">
        <v>1025</v>
      </c>
      <c r="ET12" s="840" t="s">
        <v>62</v>
      </c>
      <c r="EU12" s="840" t="s">
        <v>1936</v>
      </c>
      <c r="EV12" s="840" t="s">
        <v>62</v>
      </c>
      <c r="EW12" s="840" t="s">
        <v>1936</v>
      </c>
      <c r="EX12" s="840" t="s">
        <v>202</v>
      </c>
      <c r="EY12" s="840" t="s">
        <v>202</v>
      </c>
      <c r="EZ12" s="840" t="s">
        <v>202</v>
      </c>
      <c r="FA12" s="840" t="s">
        <v>202</v>
      </c>
      <c r="FB12" s="840" t="s">
        <v>202</v>
      </c>
      <c r="FC12" s="840" t="s">
        <v>202</v>
      </c>
      <c r="FD12" s="840" t="s">
        <v>202</v>
      </c>
      <c r="FE12" s="840" t="s">
        <v>202</v>
      </c>
      <c r="FF12" s="840" t="s">
        <v>202</v>
      </c>
      <c r="FG12" s="840" t="s">
        <v>350</v>
      </c>
      <c r="FH12" s="840" t="s">
        <v>1027</v>
      </c>
      <c r="FI12" s="840" t="s">
        <v>1028</v>
      </c>
      <c r="FJ12" s="840" t="s">
        <v>1027</v>
      </c>
      <c r="FK12" s="840" t="s">
        <v>205</v>
      </c>
      <c r="FL12" s="840" t="s">
        <v>205</v>
      </c>
      <c r="FM12" s="840" t="s">
        <v>205</v>
      </c>
      <c r="FN12" s="840" t="s">
        <v>1029</v>
      </c>
      <c r="FO12" s="840" t="s">
        <v>62</v>
      </c>
      <c r="FP12" s="840" t="s">
        <v>1936</v>
      </c>
      <c r="FQ12" s="840" t="s">
        <v>1936</v>
      </c>
      <c r="FR12" s="840" t="s">
        <v>62</v>
      </c>
      <c r="FS12" s="840" t="s">
        <v>1936</v>
      </c>
      <c r="FT12" s="840" t="s">
        <v>1936</v>
      </c>
      <c r="FU12" s="840" t="s">
        <v>62</v>
      </c>
      <c r="FV12" s="840" t="s">
        <v>1936</v>
      </c>
      <c r="FW12" s="841" t="s">
        <v>1936</v>
      </c>
      <c r="FX12" s="841" t="s">
        <v>62</v>
      </c>
      <c r="FY12" s="841" t="s">
        <v>61</v>
      </c>
      <c r="FZ12" s="841" t="s">
        <v>61</v>
      </c>
      <c r="GA12" s="841" t="s">
        <v>1030</v>
      </c>
      <c r="GB12" s="841" t="s">
        <v>61</v>
      </c>
      <c r="GC12" s="841" t="s">
        <v>61</v>
      </c>
      <c r="GD12" s="841" t="s">
        <v>61</v>
      </c>
      <c r="GE12" s="841" t="s">
        <v>61</v>
      </c>
      <c r="GF12" s="841" t="s">
        <v>61</v>
      </c>
      <c r="GG12" s="841" t="s">
        <v>61</v>
      </c>
      <c r="GH12" s="841" t="s">
        <v>61</v>
      </c>
      <c r="GI12" s="841" t="s">
        <v>61</v>
      </c>
      <c r="GJ12" s="841" t="s">
        <v>62</v>
      </c>
      <c r="GK12" s="841" t="s">
        <v>62</v>
      </c>
      <c r="GL12" s="841" t="s">
        <v>388</v>
      </c>
      <c r="GM12" s="841" t="s">
        <v>1031</v>
      </c>
      <c r="GN12" s="841" t="s">
        <v>1032</v>
      </c>
      <c r="GO12" s="841" t="s">
        <v>1936</v>
      </c>
      <c r="GP12" s="841">
        <v>2005</v>
      </c>
      <c r="GQ12" s="841" t="s">
        <v>61</v>
      </c>
      <c r="GR12" s="841" t="s">
        <v>62</v>
      </c>
      <c r="GS12" s="841" t="s">
        <v>62</v>
      </c>
      <c r="GT12" s="841" t="s">
        <v>62</v>
      </c>
      <c r="GU12" s="1304" t="s">
        <v>1033</v>
      </c>
      <c r="GV12" s="939"/>
      <c r="GW12" s="1307" t="s">
        <v>62</v>
      </c>
      <c r="GX12" s="892" t="s">
        <v>62</v>
      </c>
      <c r="GY12" s="892" t="s">
        <v>62</v>
      </c>
      <c r="GZ12" s="892" t="s">
        <v>62</v>
      </c>
      <c r="HA12" s="892" t="s">
        <v>62</v>
      </c>
      <c r="HB12" s="892" t="s">
        <v>62</v>
      </c>
      <c r="HC12" s="892" t="s">
        <v>62</v>
      </c>
      <c r="HD12" s="892" t="s">
        <v>62</v>
      </c>
      <c r="HE12" s="892" t="s">
        <v>205</v>
      </c>
      <c r="HF12" s="892" t="s">
        <v>205</v>
      </c>
      <c r="HG12" s="892" t="s">
        <v>711</v>
      </c>
      <c r="HH12" s="892" t="s">
        <v>1034</v>
      </c>
      <c r="HI12" s="892" t="s">
        <v>62</v>
      </c>
      <c r="HJ12" s="1311" t="s">
        <v>62</v>
      </c>
      <c r="HK12" s="890" t="s">
        <v>1035</v>
      </c>
      <c r="HL12" s="1315" t="s">
        <v>1151</v>
      </c>
    </row>
    <row r="13" spans="1:220" ht="39.950000000000003" customHeight="1">
      <c r="A13" s="1200" t="s">
        <v>1858</v>
      </c>
      <c r="B13" s="1207"/>
      <c r="C13" s="1204" t="s">
        <v>61</v>
      </c>
      <c r="D13" s="894" t="s">
        <v>1828</v>
      </c>
      <c r="E13" s="894" t="s">
        <v>61</v>
      </c>
      <c r="F13" s="894" t="s">
        <v>1829</v>
      </c>
      <c r="G13" s="894" t="s">
        <v>61</v>
      </c>
      <c r="H13" s="894" t="s">
        <v>1830</v>
      </c>
      <c r="I13" s="894" t="s">
        <v>62</v>
      </c>
      <c r="J13" s="894" t="s">
        <v>1936</v>
      </c>
      <c r="K13" s="894" t="s">
        <v>61</v>
      </c>
      <c r="L13" s="894" t="s">
        <v>1831</v>
      </c>
      <c r="M13" s="894" t="s">
        <v>61</v>
      </c>
      <c r="N13" s="894" t="s">
        <v>1832</v>
      </c>
      <c r="O13" s="894" t="s">
        <v>61</v>
      </c>
      <c r="P13" s="894" t="s">
        <v>1833</v>
      </c>
      <c r="Q13" s="894" t="s">
        <v>62</v>
      </c>
      <c r="R13" s="894" t="s">
        <v>1936</v>
      </c>
      <c r="S13" s="894" t="s">
        <v>62</v>
      </c>
      <c r="T13" s="894" t="s">
        <v>1936</v>
      </c>
      <c r="U13" s="894" t="s">
        <v>62</v>
      </c>
      <c r="V13" s="894" t="s">
        <v>1936</v>
      </c>
      <c r="W13" s="894" t="s">
        <v>60</v>
      </c>
      <c r="X13" s="894" t="s">
        <v>62</v>
      </c>
      <c r="Y13" s="894" t="s">
        <v>61</v>
      </c>
      <c r="Z13" s="894" t="s">
        <v>1834</v>
      </c>
      <c r="AA13" s="1210" t="s">
        <v>1835</v>
      </c>
      <c r="AB13" s="943"/>
      <c r="AC13" s="1295" t="s">
        <v>94</v>
      </c>
      <c r="AD13" s="835" t="s">
        <v>93</v>
      </c>
      <c r="AE13" s="836">
        <v>1000000</v>
      </c>
      <c r="AF13" s="835" t="s">
        <v>1877</v>
      </c>
      <c r="AG13" s="835" t="s">
        <v>1836</v>
      </c>
      <c r="AH13" s="835" t="s">
        <v>62</v>
      </c>
      <c r="AI13" s="836" t="s">
        <v>61</v>
      </c>
      <c r="AJ13" s="836">
        <v>1000000</v>
      </c>
      <c r="AK13" s="835" t="s">
        <v>538</v>
      </c>
      <c r="AL13" s="835" t="s">
        <v>1837</v>
      </c>
      <c r="AM13" s="835" t="s">
        <v>1838</v>
      </c>
      <c r="AN13" s="836" t="s">
        <v>1936</v>
      </c>
      <c r="AO13" s="835" t="s">
        <v>1936</v>
      </c>
      <c r="AP13" s="835" t="s">
        <v>1936</v>
      </c>
      <c r="AQ13" s="835" t="s">
        <v>1936</v>
      </c>
      <c r="AR13" s="1223">
        <v>1000000</v>
      </c>
      <c r="AS13" s="835" t="s">
        <v>1936</v>
      </c>
      <c r="AT13" s="835" t="s">
        <v>61</v>
      </c>
      <c r="AU13" s="835" t="s">
        <v>62</v>
      </c>
      <c r="AV13" s="835" t="s">
        <v>1936</v>
      </c>
      <c r="AW13" s="836" t="s">
        <v>1936</v>
      </c>
      <c r="AX13" s="837" t="s">
        <v>538</v>
      </c>
      <c r="AY13" s="836" t="s">
        <v>1936</v>
      </c>
      <c r="AZ13" s="835" t="s">
        <v>1936</v>
      </c>
      <c r="BA13" s="835" t="s">
        <v>61</v>
      </c>
      <c r="BB13" s="836" t="s">
        <v>1936</v>
      </c>
      <c r="BC13" s="836">
        <v>3000000</v>
      </c>
      <c r="BD13" s="837" t="s">
        <v>538</v>
      </c>
      <c r="BE13" s="836" t="s">
        <v>1839</v>
      </c>
      <c r="BF13" s="835" t="s">
        <v>1840</v>
      </c>
      <c r="BG13" s="1223">
        <v>3000000</v>
      </c>
      <c r="BH13" s="835" t="s">
        <v>1936</v>
      </c>
      <c r="BI13" s="835" t="s">
        <v>61</v>
      </c>
      <c r="BJ13" s="1282" t="s">
        <v>1842</v>
      </c>
      <c r="BK13" s="836">
        <v>8544524</v>
      </c>
      <c r="BL13" s="836" t="s">
        <v>538</v>
      </c>
      <c r="BM13" s="836" t="s">
        <v>1841</v>
      </c>
      <c r="BN13" s="835" t="s">
        <v>1936</v>
      </c>
      <c r="BO13" s="835" t="s">
        <v>62</v>
      </c>
      <c r="BP13" s="836" t="s">
        <v>1936</v>
      </c>
      <c r="BQ13" s="837" t="s">
        <v>1936</v>
      </c>
      <c r="BR13" s="837" t="s">
        <v>1936</v>
      </c>
      <c r="BS13" s="836" t="s">
        <v>1936</v>
      </c>
      <c r="BT13" s="835" t="s">
        <v>62</v>
      </c>
      <c r="BU13" s="836" t="s">
        <v>1936</v>
      </c>
      <c r="BV13" s="835" t="s">
        <v>1936</v>
      </c>
      <c r="BW13" s="836" t="s">
        <v>1936</v>
      </c>
      <c r="BX13" s="836" t="s">
        <v>1936</v>
      </c>
      <c r="BY13" s="1223">
        <v>8544524</v>
      </c>
      <c r="BZ13" s="836" t="s">
        <v>1936</v>
      </c>
      <c r="CA13" s="839">
        <v>0.2598634642710258</v>
      </c>
      <c r="CB13" s="835" t="s">
        <v>101</v>
      </c>
      <c r="CC13" s="839">
        <v>0</v>
      </c>
      <c r="CD13" s="835" t="s">
        <v>1843</v>
      </c>
      <c r="CE13" s="839">
        <v>11.544523999999999</v>
      </c>
      <c r="CF13" s="835" t="s">
        <v>1844</v>
      </c>
      <c r="CG13" s="835" t="s">
        <v>66</v>
      </c>
      <c r="CH13" s="835" t="s">
        <v>1845</v>
      </c>
      <c r="CI13" s="835" t="s">
        <v>1</v>
      </c>
      <c r="CJ13" s="835" t="s">
        <v>1846</v>
      </c>
      <c r="CK13" s="835" t="s">
        <v>61</v>
      </c>
      <c r="CL13" s="1280" t="s">
        <v>1847</v>
      </c>
      <c r="CM13" s="1278"/>
      <c r="CN13" s="1298" t="s">
        <v>61</v>
      </c>
      <c r="CO13" s="842" t="s">
        <v>61</v>
      </c>
      <c r="CP13" s="842" t="s">
        <v>61</v>
      </c>
      <c r="CQ13" s="842" t="s">
        <v>62</v>
      </c>
      <c r="CR13" s="842" t="s">
        <v>61</v>
      </c>
      <c r="CS13" s="842" t="s">
        <v>61</v>
      </c>
      <c r="CT13" s="842" t="s">
        <v>61</v>
      </c>
      <c r="CU13" s="842" t="s">
        <v>61</v>
      </c>
      <c r="CV13" s="842" t="s">
        <v>62</v>
      </c>
      <c r="CW13" s="842" t="s">
        <v>62</v>
      </c>
      <c r="CX13" s="842" t="s">
        <v>62</v>
      </c>
      <c r="CY13" s="842" t="s">
        <v>1936</v>
      </c>
      <c r="CZ13" s="923" t="s">
        <v>61</v>
      </c>
      <c r="DA13" s="923" t="s">
        <v>61</v>
      </c>
      <c r="DB13" s="923" t="s">
        <v>61</v>
      </c>
      <c r="DC13" s="923" t="s">
        <v>61</v>
      </c>
      <c r="DD13" s="923" t="s">
        <v>61</v>
      </c>
      <c r="DE13" s="923" t="s">
        <v>61</v>
      </c>
      <c r="DF13" s="923" t="s">
        <v>61</v>
      </c>
      <c r="DG13" s="923" t="s">
        <v>61</v>
      </c>
      <c r="DH13" s="923" t="s">
        <v>61</v>
      </c>
      <c r="DI13" s="923" t="s">
        <v>61</v>
      </c>
      <c r="DJ13" s="923" t="s">
        <v>61</v>
      </c>
      <c r="DK13" s="923" t="s">
        <v>1936</v>
      </c>
      <c r="DL13" s="923" t="s">
        <v>61</v>
      </c>
      <c r="DM13" s="923" t="s">
        <v>61</v>
      </c>
      <c r="DN13" s="923" t="s">
        <v>61</v>
      </c>
      <c r="DO13" s="923" t="s">
        <v>61</v>
      </c>
      <c r="DP13" s="923" t="s">
        <v>61</v>
      </c>
      <c r="DQ13" s="923" t="s">
        <v>61</v>
      </c>
      <c r="DR13" s="923" t="s">
        <v>61</v>
      </c>
      <c r="DS13" s="923" t="s">
        <v>61</v>
      </c>
      <c r="DT13" s="923" t="s">
        <v>62</v>
      </c>
      <c r="DU13" s="923" t="s">
        <v>62</v>
      </c>
      <c r="DV13" s="923" t="s">
        <v>61</v>
      </c>
      <c r="DW13" s="923" t="s">
        <v>1936</v>
      </c>
      <c r="DX13" s="924" t="s">
        <v>61</v>
      </c>
      <c r="DY13" s="924" t="s">
        <v>61</v>
      </c>
      <c r="DZ13" s="924" t="s">
        <v>61</v>
      </c>
      <c r="EA13" s="924" t="s">
        <v>61</v>
      </c>
      <c r="EB13" s="924" t="s">
        <v>61</v>
      </c>
      <c r="EC13" s="924" t="s">
        <v>61</v>
      </c>
      <c r="ED13" s="924" t="s">
        <v>61</v>
      </c>
      <c r="EE13" s="924" t="s">
        <v>62</v>
      </c>
      <c r="EF13" s="924" t="s">
        <v>62</v>
      </c>
      <c r="EG13" s="924" t="s">
        <v>62</v>
      </c>
      <c r="EH13" s="924" t="s">
        <v>61</v>
      </c>
      <c r="EI13" s="924" t="s">
        <v>1936</v>
      </c>
      <c r="EJ13" s="1276" t="s">
        <v>1936</v>
      </c>
      <c r="EK13" s="1159"/>
      <c r="EL13" s="1301" t="s">
        <v>61</v>
      </c>
      <c r="EM13" s="840" t="s">
        <v>1848</v>
      </c>
      <c r="EN13" s="840" t="s">
        <v>424</v>
      </c>
      <c r="EO13" s="840" t="s">
        <v>61</v>
      </c>
      <c r="EP13" s="840" t="s">
        <v>61</v>
      </c>
      <c r="EQ13" s="840" t="s">
        <v>61</v>
      </c>
      <c r="ER13" s="840" t="s">
        <v>1849</v>
      </c>
      <c r="ES13" s="840">
        <v>0.05</v>
      </c>
      <c r="ET13" s="840" t="s">
        <v>61</v>
      </c>
      <c r="EU13" s="840" t="s">
        <v>1936</v>
      </c>
      <c r="EV13" s="840" t="s">
        <v>1936</v>
      </c>
      <c r="EW13" s="840" t="s">
        <v>1936</v>
      </c>
      <c r="EX13" s="840" t="s">
        <v>199</v>
      </c>
      <c r="EY13" s="840" t="s">
        <v>199</v>
      </c>
      <c r="EZ13" s="840" t="s">
        <v>200</v>
      </c>
      <c r="FA13" s="840" t="s">
        <v>187</v>
      </c>
      <c r="FB13" s="840" t="s">
        <v>200</v>
      </c>
      <c r="FC13" s="840" t="s">
        <v>200</v>
      </c>
      <c r="FD13" s="840" t="s">
        <v>199</v>
      </c>
      <c r="FE13" s="840" t="s">
        <v>202</v>
      </c>
      <c r="FF13" s="840" t="s">
        <v>199</v>
      </c>
      <c r="FG13" s="840" t="s">
        <v>199</v>
      </c>
      <c r="FH13" s="840" t="s">
        <v>204</v>
      </c>
      <c r="FI13" s="840" t="s">
        <v>202</v>
      </c>
      <c r="FJ13" s="840" t="s">
        <v>204</v>
      </c>
      <c r="FK13" s="840" t="s">
        <v>204</v>
      </c>
      <c r="FL13" s="840" t="s">
        <v>199</v>
      </c>
      <c r="FM13" s="840" t="s">
        <v>199</v>
      </c>
      <c r="FN13" s="840" t="s">
        <v>1852</v>
      </c>
      <c r="FO13" s="840" t="s">
        <v>61</v>
      </c>
      <c r="FP13" s="840" t="s">
        <v>1853</v>
      </c>
      <c r="FQ13" s="840" t="s">
        <v>62</v>
      </c>
      <c r="FR13" s="840" t="s">
        <v>61</v>
      </c>
      <c r="FS13" s="840" t="s">
        <v>1853</v>
      </c>
      <c r="FT13" s="840" t="s">
        <v>62</v>
      </c>
      <c r="FU13" s="840" t="s">
        <v>61</v>
      </c>
      <c r="FV13" s="840" t="s">
        <v>1853</v>
      </c>
      <c r="FW13" s="841" t="s">
        <v>62</v>
      </c>
      <c r="FX13" s="841" t="s">
        <v>61</v>
      </c>
      <c r="FY13" s="841" t="s">
        <v>61</v>
      </c>
      <c r="FZ13" s="841" t="s">
        <v>61</v>
      </c>
      <c r="GA13" s="841" t="s">
        <v>1854</v>
      </c>
      <c r="GB13" s="841" t="s">
        <v>61</v>
      </c>
      <c r="GC13" s="841" t="s">
        <v>61</v>
      </c>
      <c r="GD13" s="841" t="s">
        <v>61</v>
      </c>
      <c r="GE13" s="841" t="s">
        <v>61</v>
      </c>
      <c r="GF13" s="841" t="s">
        <v>61</v>
      </c>
      <c r="GG13" s="841" t="s">
        <v>61</v>
      </c>
      <c r="GH13" s="841" t="s">
        <v>61</v>
      </c>
      <c r="GI13" s="841" t="s">
        <v>61</v>
      </c>
      <c r="GJ13" s="841" t="s">
        <v>61</v>
      </c>
      <c r="GK13" s="841" t="s">
        <v>62</v>
      </c>
      <c r="GL13" s="841" t="s">
        <v>1936</v>
      </c>
      <c r="GM13" s="841">
        <v>2013</v>
      </c>
      <c r="GN13" s="841" t="s">
        <v>1855</v>
      </c>
      <c r="GO13" s="841" t="s">
        <v>1936</v>
      </c>
      <c r="GP13" s="841">
        <v>2013</v>
      </c>
      <c r="GQ13" s="841" t="s">
        <v>61</v>
      </c>
      <c r="GR13" s="841" t="s">
        <v>62</v>
      </c>
      <c r="GS13" s="841" t="s">
        <v>61</v>
      </c>
      <c r="GT13" s="841" t="s">
        <v>62</v>
      </c>
      <c r="GU13" s="1304" t="s">
        <v>1936</v>
      </c>
      <c r="GV13" s="939"/>
      <c r="GW13" s="1307" t="s">
        <v>61</v>
      </c>
      <c r="GX13" s="892" t="s">
        <v>61</v>
      </c>
      <c r="GY13" s="892" t="s">
        <v>61</v>
      </c>
      <c r="GZ13" s="892" t="s">
        <v>61</v>
      </c>
      <c r="HA13" s="892" t="s">
        <v>61</v>
      </c>
      <c r="HB13" s="892" t="s">
        <v>62</v>
      </c>
      <c r="HC13" s="892" t="s">
        <v>61</v>
      </c>
      <c r="HD13" s="892" t="s">
        <v>62</v>
      </c>
      <c r="HE13" s="892" t="s">
        <v>61</v>
      </c>
      <c r="HF13" s="892" t="s">
        <v>62</v>
      </c>
      <c r="HG13" s="892" t="s">
        <v>538</v>
      </c>
      <c r="HH13" s="892" t="s">
        <v>1856</v>
      </c>
      <c r="HI13" s="892" t="s">
        <v>61</v>
      </c>
      <c r="HJ13" s="1311" t="s">
        <v>61</v>
      </c>
      <c r="HK13" s="890" t="s">
        <v>1857</v>
      </c>
      <c r="HL13" s="1315" t="s">
        <v>1151</v>
      </c>
    </row>
    <row r="14" spans="1:220" ht="39.950000000000003" customHeight="1">
      <c r="A14" s="1200" t="s">
        <v>1073</v>
      </c>
      <c r="B14" s="1207"/>
      <c r="C14" s="1204" t="s">
        <v>61</v>
      </c>
      <c r="D14" s="894" t="s">
        <v>1074</v>
      </c>
      <c r="E14" s="894" t="s">
        <v>61</v>
      </c>
      <c r="F14" s="894" t="s">
        <v>1939</v>
      </c>
      <c r="G14" s="894" t="s">
        <v>61</v>
      </c>
      <c r="H14" s="894" t="s">
        <v>1940</v>
      </c>
      <c r="I14" s="894" t="s">
        <v>62</v>
      </c>
      <c r="J14" s="894" t="s">
        <v>1876</v>
      </c>
      <c r="K14" s="894" t="s">
        <v>61</v>
      </c>
      <c r="L14" s="894" t="s">
        <v>232</v>
      </c>
      <c r="M14" s="894" t="s">
        <v>61</v>
      </c>
      <c r="N14" s="894" t="s">
        <v>1941</v>
      </c>
      <c r="O14" s="894" t="s">
        <v>61</v>
      </c>
      <c r="P14" s="894" t="s">
        <v>522</v>
      </c>
      <c r="Q14" s="894" t="s">
        <v>61</v>
      </c>
      <c r="R14" s="894" t="s">
        <v>1056</v>
      </c>
      <c r="S14" s="894" t="s">
        <v>62</v>
      </c>
      <c r="T14" s="894" t="s">
        <v>1936</v>
      </c>
      <c r="U14" s="894" t="s">
        <v>61</v>
      </c>
      <c r="V14" s="894" t="s">
        <v>523</v>
      </c>
      <c r="W14" s="894" t="s">
        <v>64</v>
      </c>
      <c r="X14" s="894" t="s">
        <v>61</v>
      </c>
      <c r="Y14" s="894" t="s">
        <v>61</v>
      </c>
      <c r="Z14" s="894" t="s">
        <v>1057</v>
      </c>
      <c r="AA14" s="1210" t="s">
        <v>1058</v>
      </c>
      <c r="AB14" s="943"/>
      <c r="AC14" s="1295" t="s">
        <v>87</v>
      </c>
      <c r="AD14" s="835" t="s">
        <v>86</v>
      </c>
      <c r="AE14" s="836">
        <v>1360000</v>
      </c>
      <c r="AF14" s="835" t="s">
        <v>1059</v>
      </c>
      <c r="AG14" s="835" t="s">
        <v>1060</v>
      </c>
      <c r="AH14" s="835" t="s">
        <v>61</v>
      </c>
      <c r="AI14" s="836" t="s">
        <v>61</v>
      </c>
      <c r="AJ14" s="836">
        <v>1360000</v>
      </c>
      <c r="AK14" s="835" t="s">
        <v>538</v>
      </c>
      <c r="AL14" s="835" t="s">
        <v>1061</v>
      </c>
      <c r="AM14" s="835" t="s">
        <v>428</v>
      </c>
      <c r="AN14" s="836">
        <v>0</v>
      </c>
      <c r="AO14" s="835" t="s">
        <v>428</v>
      </c>
      <c r="AP14" s="835" t="s">
        <v>428</v>
      </c>
      <c r="AQ14" s="835" t="s">
        <v>1936</v>
      </c>
      <c r="AR14" s="1223">
        <v>1360000</v>
      </c>
      <c r="AS14" s="835" t="s">
        <v>1936</v>
      </c>
      <c r="AT14" s="835" t="s">
        <v>61</v>
      </c>
      <c r="AU14" s="835" t="s">
        <v>61</v>
      </c>
      <c r="AV14" s="835" t="s">
        <v>428</v>
      </c>
      <c r="AW14" s="836">
        <v>1360000</v>
      </c>
      <c r="AX14" s="837" t="s">
        <v>538</v>
      </c>
      <c r="AY14" s="836" t="s">
        <v>428</v>
      </c>
      <c r="AZ14" s="835" t="s">
        <v>428</v>
      </c>
      <c r="BA14" s="835" t="s">
        <v>62</v>
      </c>
      <c r="BB14" s="836" t="s">
        <v>1936</v>
      </c>
      <c r="BC14" s="836">
        <v>0</v>
      </c>
      <c r="BD14" s="837" t="s">
        <v>1936</v>
      </c>
      <c r="BE14" s="836" t="s">
        <v>1936</v>
      </c>
      <c r="BF14" s="835" t="s">
        <v>428</v>
      </c>
      <c r="BG14" s="1223">
        <v>1360000</v>
      </c>
      <c r="BH14" s="835" t="s">
        <v>1936</v>
      </c>
      <c r="BI14" s="835" t="s">
        <v>61</v>
      </c>
      <c r="BJ14" s="836" t="s">
        <v>220</v>
      </c>
      <c r="BK14" s="836">
        <v>8500</v>
      </c>
      <c r="BL14" s="836" t="s">
        <v>538</v>
      </c>
      <c r="BM14" s="836" t="s">
        <v>1936</v>
      </c>
      <c r="BN14" s="835" t="s">
        <v>1936</v>
      </c>
      <c r="BO14" s="835" t="s">
        <v>66</v>
      </c>
      <c r="BP14" s="836" t="s">
        <v>1936</v>
      </c>
      <c r="BQ14" s="837" t="s">
        <v>1936</v>
      </c>
      <c r="BR14" s="837" t="s">
        <v>1936</v>
      </c>
      <c r="BS14" s="836" t="s">
        <v>1936</v>
      </c>
      <c r="BT14" s="835" t="s">
        <v>66</v>
      </c>
      <c r="BU14" s="836">
        <v>0</v>
      </c>
      <c r="BV14" s="835" t="s">
        <v>1936</v>
      </c>
      <c r="BW14" s="836" t="s">
        <v>1936</v>
      </c>
      <c r="BX14" s="836" t="s">
        <v>1936</v>
      </c>
      <c r="BY14" s="1223">
        <v>8500</v>
      </c>
      <c r="BZ14" s="836" t="s">
        <v>1062</v>
      </c>
      <c r="CA14" s="839">
        <v>0.99378881987577639</v>
      </c>
      <c r="CB14" s="835" t="s">
        <v>101</v>
      </c>
      <c r="CC14" s="839">
        <v>1</v>
      </c>
      <c r="CD14" s="835" t="s">
        <v>114</v>
      </c>
      <c r="CE14" s="839">
        <v>1.0062500000000001</v>
      </c>
      <c r="CF14" s="835" t="s">
        <v>114</v>
      </c>
      <c r="CG14" s="835" t="s">
        <v>1936</v>
      </c>
      <c r="CH14" s="835" t="s">
        <v>760</v>
      </c>
      <c r="CI14" s="835" t="s">
        <v>65</v>
      </c>
      <c r="CJ14" s="835" t="s">
        <v>220</v>
      </c>
      <c r="CK14" s="835" t="s">
        <v>205</v>
      </c>
      <c r="CL14" s="1280" t="s">
        <v>428</v>
      </c>
      <c r="CM14" s="1278"/>
      <c r="CN14" s="1298" t="s">
        <v>61</v>
      </c>
      <c r="CO14" s="842" t="s">
        <v>61</v>
      </c>
      <c r="CP14" s="842" t="s">
        <v>61</v>
      </c>
      <c r="CQ14" s="842" t="s">
        <v>61</v>
      </c>
      <c r="CR14" s="842" t="s">
        <v>61</v>
      </c>
      <c r="CS14" s="842" t="s">
        <v>61</v>
      </c>
      <c r="CT14" s="842" t="s">
        <v>61</v>
      </c>
      <c r="CU14" s="842" t="s">
        <v>61</v>
      </c>
      <c r="CV14" s="842" t="s">
        <v>61</v>
      </c>
      <c r="CW14" s="842" t="s">
        <v>61</v>
      </c>
      <c r="CX14" s="842" t="s">
        <v>62</v>
      </c>
      <c r="CY14" s="842" t="s">
        <v>1063</v>
      </c>
      <c r="CZ14" s="923" t="s">
        <v>61</v>
      </c>
      <c r="DA14" s="923" t="s">
        <v>62</v>
      </c>
      <c r="DB14" s="923" t="s">
        <v>61</v>
      </c>
      <c r="DC14" s="923" t="s">
        <v>61</v>
      </c>
      <c r="DD14" s="923" t="s">
        <v>61</v>
      </c>
      <c r="DE14" s="923" t="s">
        <v>61</v>
      </c>
      <c r="DF14" s="923" t="s">
        <v>61</v>
      </c>
      <c r="DG14" s="923" t="s">
        <v>61</v>
      </c>
      <c r="DH14" s="923" t="s">
        <v>61</v>
      </c>
      <c r="DI14" s="923" t="s">
        <v>61</v>
      </c>
      <c r="DJ14" s="923" t="s">
        <v>62</v>
      </c>
      <c r="DK14" s="923" t="s">
        <v>1936</v>
      </c>
      <c r="DL14" s="923" t="s">
        <v>61</v>
      </c>
      <c r="DM14" s="923" t="s">
        <v>62</v>
      </c>
      <c r="DN14" s="923" t="s">
        <v>61</v>
      </c>
      <c r="DO14" s="923" t="s">
        <v>61</v>
      </c>
      <c r="DP14" s="923" t="s">
        <v>61</v>
      </c>
      <c r="DQ14" s="923" t="s">
        <v>61</v>
      </c>
      <c r="DR14" s="923" t="s">
        <v>61</v>
      </c>
      <c r="DS14" s="923" t="s">
        <v>61</v>
      </c>
      <c r="DT14" s="923" t="s">
        <v>61</v>
      </c>
      <c r="DU14" s="923" t="s">
        <v>61</v>
      </c>
      <c r="DV14" s="923" t="s">
        <v>62</v>
      </c>
      <c r="DW14" s="923" t="s">
        <v>1936</v>
      </c>
      <c r="DX14" s="924" t="s">
        <v>61</v>
      </c>
      <c r="DY14" s="924" t="s">
        <v>61</v>
      </c>
      <c r="DZ14" s="924" t="s">
        <v>61</v>
      </c>
      <c r="EA14" s="924" t="s">
        <v>61</v>
      </c>
      <c r="EB14" s="924" t="s">
        <v>66</v>
      </c>
      <c r="EC14" s="924" t="s">
        <v>61</v>
      </c>
      <c r="ED14" s="924" t="s">
        <v>62</v>
      </c>
      <c r="EE14" s="924" t="s">
        <v>61</v>
      </c>
      <c r="EF14" s="924" t="s">
        <v>205</v>
      </c>
      <c r="EG14" s="924" t="s">
        <v>205</v>
      </c>
      <c r="EH14" s="924" t="s">
        <v>62</v>
      </c>
      <c r="EI14" s="924" t="s">
        <v>1936</v>
      </c>
      <c r="EJ14" s="1276" t="s">
        <v>1064</v>
      </c>
      <c r="EK14" s="1159"/>
      <c r="EL14" s="1301" t="s">
        <v>61</v>
      </c>
      <c r="EM14" s="840" t="s">
        <v>1065</v>
      </c>
      <c r="EN14" s="840" t="s">
        <v>1066</v>
      </c>
      <c r="EO14" s="840" t="s">
        <v>61</v>
      </c>
      <c r="EP14" s="840" t="s">
        <v>61</v>
      </c>
      <c r="EQ14" s="840" t="s">
        <v>61</v>
      </c>
      <c r="ER14" s="840" t="s">
        <v>84</v>
      </c>
      <c r="ES14" s="840" t="s">
        <v>1067</v>
      </c>
      <c r="ET14" s="840" t="s">
        <v>62</v>
      </c>
      <c r="EU14" s="840" t="s">
        <v>1936</v>
      </c>
      <c r="EV14" s="840" t="s">
        <v>61</v>
      </c>
      <c r="EW14" s="840" t="s">
        <v>1936</v>
      </c>
      <c r="EX14" s="840" t="s">
        <v>199</v>
      </c>
      <c r="EY14" s="840" t="s">
        <v>199</v>
      </c>
      <c r="EZ14" s="840" t="s">
        <v>202</v>
      </c>
      <c r="FA14" s="840" t="s">
        <v>202</v>
      </c>
      <c r="FB14" s="840" t="s">
        <v>203</v>
      </c>
      <c r="FC14" s="840" t="s">
        <v>203</v>
      </c>
      <c r="FD14" s="840" t="s">
        <v>202</v>
      </c>
      <c r="FE14" s="840" t="s">
        <v>202</v>
      </c>
      <c r="FF14" s="840" t="s">
        <v>199</v>
      </c>
      <c r="FG14" s="840" t="s">
        <v>199</v>
      </c>
      <c r="FH14" s="840" t="s">
        <v>202</v>
      </c>
      <c r="FI14" s="840" t="s">
        <v>202</v>
      </c>
      <c r="FJ14" s="840" t="s">
        <v>203</v>
      </c>
      <c r="FK14" s="840" t="s">
        <v>203</v>
      </c>
      <c r="FL14" s="840" t="s">
        <v>205</v>
      </c>
      <c r="FM14" s="840" t="s">
        <v>205</v>
      </c>
      <c r="FN14" s="840" t="s">
        <v>1936</v>
      </c>
      <c r="FO14" s="840" t="s">
        <v>62</v>
      </c>
      <c r="FP14" s="840" t="s">
        <v>1936</v>
      </c>
      <c r="FQ14" s="840" t="s">
        <v>1936</v>
      </c>
      <c r="FR14" s="840" t="s">
        <v>62</v>
      </c>
      <c r="FS14" s="840" t="s">
        <v>1936</v>
      </c>
      <c r="FT14" s="840" t="s">
        <v>1936</v>
      </c>
      <c r="FU14" s="840" t="s">
        <v>62</v>
      </c>
      <c r="FV14" s="840" t="s">
        <v>1936</v>
      </c>
      <c r="FW14" s="841" t="s">
        <v>1936</v>
      </c>
      <c r="FX14" s="841" t="s">
        <v>62</v>
      </c>
      <c r="FY14" s="841" t="s">
        <v>62</v>
      </c>
      <c r="FZ14" s="841" t="s">
        <v>205</v>
      </c>
      <c r="GA14" s="841" t="s">
        <v>205</v>
      </c>
      <c r="GB14" s="841" t="s">
        <v>61</v>
      </c>
      <c r="GC14" s="841" t="s">
        <v>61</v>
      </c>
      <c r="GD14" s="841" t="s">
        <v>61</v>
      </c>
      <c r="GE14" s="841" t="s">
        <v>61</v>
      </c>
      <c r="GF14" s="841" t="s">
        <v>61</v>
      </c>
      <c r="GG14" s="841" t="s">
        <v>61</v>
      </c>
      <c r="GH14" s="841" t="s">
        <v>62</v>
      </c>
      <c r="GI14" s="841" t="s">
        <v>62</v>
      </c>
      <c r="GJ14" s="841" t="s">
        <v>62</v>
      </c>
      <c r="GK14" s="841" t="s">
        <v>62</v>
      </c>
      <c r="GL14" s="841" t="s">
        <v>1936</v>
      </c>
      <c r="GM14" s="841">
        <v>2011</v>
      </c>
      <c r="GN14" s="841" t="s">
        <v>1069</v>
      </c>
      <c r="GO14" s="841" t="s">
        <v>1070</v>
      </c>
      <c r="GP14" s="841" t="s">
        <v>205</v>
      </c>
      <c r="GQ14" s="841" t="s">
        <v>205</v>
      </c>
      <c r="GR14" s="841" t="s">
        <v>205</v>
      </c>
      <c r="GS14" s="841" t="s">
        <v>205</v>
      </c>
      <c r="GT14" s="841" t="s">
        <v>205</v>
      </c>
      <c r="GU14" s="1304" t="s">
        <v>1787</v>
      </c>
      <c r="GV14" s="939"/>
      <c r="GW14" s="1308" t="s">
        <v>61</v>
      </c>
      <c r="GX14" s="892" t="s">
        <v>61</v>
      </c>
      <c r="GY14" s="892" t="s">
        <v>62</v>
      </c>
      <c r="GZ14" s="892" t="s">
        <v>61</v>
      </c>
      <c r="HA14" s="892" t="s">
        <v>62</v>
      </c>
      <c r="HB14" s="892" t="s">
        <v>62</v>
      </c>
      <c r="HC14" s="892" t="s">
        <v>61</v>
      </c>
      <c r="HD14" s="892" t="s">
        <v>62</v>
      </c>
      <c r="HE14" s="892" t="s">
        <v>62</v>
      </c>
      <c r="HF14" s="892" t="s">
        <v>62</v>
      </c>
      <c r="HG14" s="892" t="s">
        <v>1931</v>
      </c>
      <c r="HH14" s="892" t="s">
        <v>1071</v>
      </c>
      <c r="HI14" s="892" t="s">
        <v>205</v>
      </c>
      <c r="HJ14" s="1311" t="s">
        <v>205</v>
      </c>
      <c r="HK14" s="890" t="s">
        <v>1072</v>
      </c>
      <c r="HL14" s="1315" t="s">
        <v>1152</v>
      </c>
    </row>
    <row r="15" spans="1:220" ht="39.950000000000003" customHeight="1">
      <c r="A15" s="1200" t="s">
        <v>1731</v>
      </c>
      <c r="B15" s="1207"/>
      <c r="C15" s="1204" t="s">
        <v>61</v>
      </c>
      <c r="D15" s="894" t="s">
        <v>1715</v>
      </c>
      <c r="E15" s="894" t="s">
        <v>61</v>
      </c>
      <c r="F15" s="894" t="s">
        <v>1942</v>
      </c>
      <c r="G15" s="894" t="s">
        <v>61</v>
      </c>
      <c r="H15" s="894" t="s">
        <v>1942</v>
      </c>
      <c r="I15" s="894" t="s">
        <v>62</v>
      </c>
      <c r="J15" s="894" t="s">
        <v>428</v>
      </c>
      <c r="K15" s="894" t="s">
        <v>61</v>
      </c>
      <c r="L15" s="894" t="s">
        <v>1895</v>
      </c>
      <c r="M15" s="894" t="s">
        <v>61</v>
      </c>
      <c r="N15" s="894" t="s">
        <v>509</v>
      </c>
      <c r="O15" s="894" t="s">
        <v>61</v>
      </c>
      <c r="P15" s="894" t="s">
        <v>1717</v>
      </c>
      <c r="Q15" s="894" t="s">
        <v>62</v>
      </c>
      <c r="R15" s="894" t="s">
        <v>428</v>
      </c>
      <c r="S15" s="894" t="s">
        <v>62</v>
      </c>
      <c r="T15" s="894" t="s">
        <v>1936</v>
      </c>
      <c r="U15" s="894" t="s">
        <v>61</v>
      </c>
      <c r="V15" s="894" t="s">
        <v>428</v>
      </c>
      <c r="W15" s="894" t="s">
        <v>64</v>
      </c>
      <c r="X15" s="894" t="s">
        <v>66</v>
      </c>
      <c r="Y15" s="894" t="s">
        <v>66</v>
      </c>
      <c r="Z15" s="894" t="s">
        <v>428</v>
      </c>
      <c r="AA15" s="1210" t="s">
        <v>428</v>
      </c>
      <c r="AB15" s="943"/>
      <c r="AC15" s="1295" t="s">
        <v>85</v>
      </c>
      <c r="AD15" s="835" t="s">
        <v>96</v>
      </c>
      <c r="AE15" s="836">
        <v>1750000</v>
      </c>
      <c r="AF15" s="835" t="s">
        <v>1718</v>
      </c>
      <c r="AG15" s="835" t="s">
        <v>66</v>
      </c>
      <c r="AH15" s="835" t="s">
        <v>62</v>
      </c>
      <c r="AI15" s="836" t="s">
        <v>61</v>
      </c>
      <c r="AJ15" s="836">
        <v>1500000</v>
      </c>
      <c r="AK15" s="835" t="s">
        <v>1719</v>
      </c>
      <c r="AL15" s="835" t="s">
        <v>1720</v>
      </c>
      <c r="AM15" s="835" t="s">
        <v>428</v>
      </c>
      <c r="AN15" s="836">
        <v>125000</v>
      </c>
      <c r="AO15" s="835" t="s">
        <v>1721</v>
      </c>
      <c r="AP15" s="835" t="s">
        <v>1722</v>
      </c>
      <c r="AQ15" s="835" t="s">
        <v>1936</v>
      </c>
      <c r="AR15" s="1223">
        <v>1625000</v>
      </c>
      <c r="AS15" s="835" t="s">
        <v>1936</v>
      </c>
      <c r="AT15" s="835" t="s">
        <v>61</v>
      </c>
      <c r="AU15" s="835" t="s">
        <v>61</v>
      </c>
      <c r="AV15" s="835" t="s">
        <v>530</v>
      </c>
      <c r="AW15" s="836">
        <v>1625000</v>
      </c>
      <c r="AX15" s="837" t="s">
        <v>1719</v>
      </c>
      <c r="AY15" s="836" t="s">
        <v>891</v>
      </c>
      <c r="AZ15" s="835" t="s">
        <v>428</v>
      </c>
      <c r="BA15" s="835" t="s">
        <v>62</v>
      </c>
      <c r="BB15" s="836" t="s">
        <v>1936</v>
      </c>
      <c r="BC15" s="836">
        <v>125000</v>
      </c>
      <c r="BD15" s="837" t="s">
        <v>1936</v>
      </c>
      <c r="BE15" s="836" t="s">
        <v>1936</v>
      </c>
      <c r="BF15" s="835" t="s">
        <v>1723</v>
      </c>
      <c r="BG15" s="1223">
        <v>1750000</v>
      </c>
      <c r="BH15" s="835" t="s">
        <v>1936</v>
      </c>
      <c r="BI15" s="835" t="s">
        <v>62</v>
      </c>
      <c r="BJ15" s="836" t="s">
        <v>1936</v>
      </c>
      <c r="BK15" s="836">
        <v>0</v>
      </c>
      <c r="BL15" s="836" t="s">
        <v>1936</v>
      </c>
      <c r="BM15" s="836" t="s">
        <v>1936</v>
      </c>
      <c r="BN15" s="835" t="s">
        <v>1936</v>
      </c>
      <c r="BO15" s="835" t="s">
        <v>62</v>
      </c>
      <c r="BP15" s="836" t="s">
        <v>1936</v>
      </c>
      <c r="BQ15" s="837" t="s">
        <v>1936</v>
      </c>
      <c r="BR15" s="837" t="s">
        <v>1936</v>
      </c>
      <c r="BS15" s="836" t="s">
        <v>1936</v>
      </c>
      <c r="BT15" s="835" t="s">
        <v>62</v>
      </c>
      <c r="BU15" s="836">
        <v>0</v>
      </c>
      <c r="BV15" s="835" t="s">
        <v>1936</v>
      </c>
      <c r="BW15" s="836" t="s">
        <v>1936</v>
      </c>
      <c r="BX15" s="836" t="s">
        <v>1936</v>
      </c>
      <c r="BY15" s="1223">
        <v>0</v>
      </c>
      <c r="BZ15" s="836" t="s">
        <v>1936</v>
      </c>
      <c r="CA15" s="839">
        <v>1</v>
      </c>
      <c r="CB15" s="835" t="s">
        <v>101</v>
      </c>
      <c r="CC15" s="839">
        <v>0.9285714285714286</v>
      </c>
      <c r="CD15" s="835" t="s">
        <v>114</v>
      </c>
      <c r="CE15" s="839">
        <v>1</v>
      </c>
      <c r="CF15" s="835" t="s">
        <v>114</v>
      </c>
      <c r="CG15" s="835" t="s">
        <v>61</v>
      </c>
      <c r="CH15" s="835" t="s">
        <v>760</v>
      </c>
      <c r="CI15" s="835" t="s">
        <v>65</v>
      </c>
      <c r="CJ15" s="835" t="s">
        <v>220</v>
      </c>
      <c r="CK15" s="835" t="s">
        <v>205</v>
      </c>
      <c r="CL15" s="1280" t="s">
        <v>883</v>
      </c>
      <c r="CM15" s="1278"/>
      <c r="CN15" s="1298" t="s">
        <v>61</v>
      </c>
      <c r="CO15" s="842" t="s">
        <v>61</v>
      </c>
      <c r="CP15" s="842" t="s">
        <v>61</v>
      </c>
      <c r="CQ15" s="842" t="s">
        <v>61</v>
      </c>
      <c r="CR15" s="842" t="s">
        <v>61</v>
      </c>
      <c r="CS15" s="842" t="s">
        <v>61</v>
      </c>
      <c r="CT15" s="842" t="s">
        <v>61</v>
      </c>
      <c r="CU15" s="842" t="s">
        <v>61</v>
      </c>
      <c r="CV15" s="842" t="s">
        <v>61</v>
      </c>
      <c r="CW15" s="842" t="s">
        <v>61</v>
      </c>
      <c r="CX15" s="842" t="s">
        <v>62</v>
      </c>
      <c r="CY15" s="842" t="s">
        <v>1724</v>
      </c>
      <c r="CZ15" s="923" t="s">
        <v>61</v>
      </c>
      <c r="DA15" s="923" t="s">
        <v>62</v>
      </c>
      <c r="DB15" s="923" t="s">
        <v>61</v>
      </c>
      <c r="DC15" s="923" t="s">
        <v>62</v>
      </c>
      <c r="DD15" s="923" t="s">
        <v>61</v>
      </c>
      <c r="DE15" s="923" t="s">
        <v>61</v>
      </c>
      <c r="DF15" s="923" t="s">
        <v>62</v>
      </c>
      <c r="DG15" s="923" t="s">
        <v>62</v>
      </c>
      <c r="DH15" s="923" t="s">
        <v>61</v>
      </c>
      <c r="DI15" s="923" t="s">
        <v>61</v>
      </c>
      <c r="DJ15" s="923" t="s">
        <v>62</v>
      </c>
      <c r="DK15" s="923" t="s">
        <v>1936</v>
      </c>
      <c r="DL15" s="923" t="s">
        <v>61</v>
      </c>
      <c r="DM15" s="923" t="s">
        <v>62</v>
      </c>
      <c r="DN15" s="923" t="s">
        <v>61</v>
      </c>
      <c r="DO15" s="923" t="s">
        <v>61</v>
      </c>
      <c r="DP15" s="923" t="s">
        <v>61</v>
      </c>
      <c r="DQ15" s="923" t="s">
        <v>61</v>
      </c>
      <c r="DR15" s="923" t="s">
        <v>61</v>
      </c>
      <c r="DS15" s="923" t="s">
        <v>61</v>
      </c>
      <c r="DT15" s="923" t="s">
        <v>61</v>
      </c>
      <c r="DU15" s="923" t="s">
        <v>61</v>
      </c>
      <c r="DV15" s="923" t="s">
        <v>61</v>
      </c>
      <c r="DW15" s="923" t="s">
        <v>1936</v>
      </c>
      <c r="DX15" s="924" t="s">
        <v>61</v>
      </c>
      <c r="DY15" s="924" t="s">
        <v>66</v>
      </c>
      <c r="DZ15" s="924" t="s">
        <v>61</v>
      </c>
      <c r="EA15" s="924" t="s">
        <v>61</v>
      </c>
      <c r="EB15" s="924" t="s">
        <v>61</v>
      </c>
      <c r="EC15" s="924" t="s">
        <v>61</v>
      </c>
      <c r="ED15" s="924" t="s">
        <v>61</v>
      </c>
      <c r="EE15" s="924" t="s">
        <v>61</v>
      </c>
      <c r="EF15" s="924" t="s">
        <v>62</v>
      </c>
      <c r="EG15" s="924" t="s">
        <v>62</v>
      </c>
      <c r="EH15" s="924" t="s">
        <v>62</v>
      </c>
      <c r="EI15" s="924" t="s">
        <v>1936</v>
      </c>
      <c r="EJ15" s="1276" t="s">
        <v>428</v>
      </c>
      <c r="EK15" s="1159"/>
      <c r="EL15" s="1301" t="s">
        <v>61</v>
      </c>
      <c r="EM15" s="840" t="s">
        <v>1725</v>
      </c>
      <c r="EN15" s="840" t="s">
        <v>66</v>
      </c>
      <c r="EO15" s="840" t="s">
        <v>61</v>
      </c>
      <c r="EP15" s="840" t="s">
        <v>61</v>
      </c>
      <c r="EQ15" s="840" t="s">
        <v>61</v>
      </c>
      <c r="ER15" s="840" t="s">
        <v>317</v>
      </c>
      <c r="ES15" s="840" t="s">
        <v>1726</v>
      </c>
      <c r="ET15" s="840" t="s">
        <v>62</v>
      </c>
      <c r="EU15" s="840" t="s">
        <v>1936</v>
      </c>
      <c r="EV15" s="840" t="s">
        <v>66</v>
      </c>
      <c r="EW15" s="840" t="s">
        <v>1936</v>
      </c>
      <c r="EX15" s="840" t="s">
        <v>199</v>
      </c>
      <c r="EY15" s="840" t="s">
        <v>199</v>
      </c>
      <c r="EZ15" s="840" t="s">
        <v>199</v>
      </c>
      <c r="FA15" s="840" t="s">
        <v>199</v>
      </c>
      <c r="FB15" s="840" t="s">
        <v>205</v>
      </c>
      <c r="FC15" s="840" t="s">
        <v>203</v>
      </c>
      <c r="FD15" s="840" t="s">
        <v>202</v>
      </c>
      <c r="FE15" s="840" t="s">
        <v>203</v>
      </c>
      <c r="FF15" s="840" t="s">
        <v>199</v>
      </c>
      <c r="FG15" s="840" t="s">
        <v>199</v>
      </c>
      <c r="FH15" s="840" t="s">
        <v>205</v>
      </c>
      <c r="FI15" s="840" t="s">
        <v>203</v>
      </c>
      <c r="FJ15" s="840" t="s">
        <v>203</v>
      </c>
      <c r="FK15" s="840" t="s">
        <v>203</v>
      </c>
      <c r="FL15" s="840" t="s">
        <v>205</v>
      </c>
      <c r="FM15" s="840" t="s">
        <v>66</v>
      </c>
      <c r="FN15" s="840" t="s">
        <v>1936</v>
      </c>
      <c r="FO15" s="840" t="s">
        <v>62</v>
      </c>
      <c r="FP15" s="840" t="s">
        <v>1936</v>
      </c>
      <c r="FQ15" s="840" t="s">
        <v>1936</v>
      </c>
      <c r="FR15" s="840" t="s">
        <v>62</v>
      </c>
      <c r="FS15" s="840" t="s">
        <v>1936</v>
      </c>
      <c r="FT15" s="840" t="s">
        <v>1936</v>
      </c>
      <c r="FU15" s="840" t="s">
        <v>62</v>
      </c>
      <c r="FV15" s="840" t="s">
        <v>1936</v>
      </c>
      <c r="FW15" s="841" t="s">
        <v>1936</v>
      </c>
      <c r="FX15" s="841" t="s">
        <v>62</v>
      </c>
      <c r="FY15" s="841" t="s">
        <v>62</v>
      </c>
      <c r="FZ15" s="841" t="s">
        <v>205</v>
      </c>
      <c r="GA15" s="841" t="s">
        <v>205</v>
      </c>
      <c r="GB15" s="841" t="s">
        <v>61</v>
      </c>
      <c r="GC15" s="841" t="s">
        <v>62</v>
      </c>
      <c r="GD15" s="841" t="s">
        <v>61</v>
      </c>
      <c r="GE15" s="841" t="s">
        <v>61</v>
      </c>
      <c r="GF15" s="841" t="s">
        <v>61</v>
      </c>
      <c r="GG15" s="841" t="s">
        <v>61</v>
      </c>
      <c r="GH15" s="841" t="s">
        <v>62</v>
      </c>
      <c r="GI15" s="841" t="s">
        <v>62</v>
      </c>
      <c r="GJ15" s="841" t="s">
        <v>62</v>
      </c>
      <c r="GK15" s="841" t="s">
        <v>66</v>
      </c>
      <c r="GL15" s="841" t="s">
        <v>1936</v>
      </c>
      <c r="GM15" s="841">
        <v>2011</v>
      </c>
      <c r="GN15" s="841" t="s">
        <v>1727</v>
      </c>
      <c r="GO15" s="841" t="s">
        <v>1728</v>
      </c>
      <c r="GP15" s="841" t="s">
        <v>205</v>
      </c>
      <c r="GQ15" s="841" t="s">
        <v>205</v>
      </c>
      <c r="GR15" s="841" t="s">
        <v>205</v>
      </c>
      <c r="GS15" s="841" t="s">
        <v>205</v>
      </c>
      <c r="GT15" s="841" t="s">
        <v>205</v>
      </c>
      <c r="GU15" s="1304" t="s">
        <v>1787</v>
      </c>
      <c r="GV15" s="939"/>
      <c r="GW15" s="1308" t="s">
        <v>61</v>
      </c>
      <c r="GX15" s="892" t="s">
        <v>61</v>
      </c>
      <c r="GY15" s="892" t="s">
        <v>205</v>
      </c>
      <c r="GZ15" s="892" t="s">
        <v>61</v>
      </c>
      <c r="HA15" s="892" t="s">
        <v>205</v>
      </c>
      <c r="HB15" s="892" t="s">
        <v>62</v>
      </c>
      <c r="HC15" s="892" t="s">
        <v>62</v>
      </c>
      <c r="HD15" s="892" t="s">
        <v>205</v>
      </c>
      <c r="HE15" s="892" t="s">
        <v>205</v>
      </c>
      <c r="HF15" s="892" t="s">
        <v>205</v>
      </c>
      <c r="HG15" s="892" t="s">
        <v>538</v>
      </c>
      <c r="HH15" s="892" t="s">
        <v>1729</v>
      </c>
      <c r="HI15" s="892" t="s">
        <v>62</v>
      </c>
      <c r="HJ15" s="1311" t="s">
        <v>62</v>
      </c>
      <c r="HK15" s="890" t="s">
        <v>1730</v>
      </c>
      <c r="HL15" s="1315" t="s">
        <v>1152</v>
      </c>
    </row>
    <row r="16" spans="1:220" ht="39.950000000000003" customHeight="1">
      <c r="A16" s="1200" t="s">
        <v>1156</v>
      </c>
      <c r="B16" s="1207"/>
      <c r="C16" s="1204" t="s">
        <v>61</v>
      </c>
      <c r="D16" s="894" t="s">
        <v>429</v>
      </c>
      <c r="E16" s="894" t="s">
        <v>61</v>
      </c>
      <c r="F16" s="894" t="s">
        <v>430</v>
      </c>
      <c r="G16" s="894" t="s">
        <v>61</v>
      </c>
      <c r="H16" s="894" t="s">
        <v>431</v>
      </c>
      <c r="I16" s="894" t="s">
        <v>62</v>
      </c>
      <c r="J16" s="894" t="s">
        <v>1936</v>
      </c>
      <c r="K16" s="894" t="s">
        <v>61</v>
      </c>
      <c r="L16" s="894" t="s">
        <v>432</v>
      </c>
      <c r="M16" s="894" t="s">
        <v>61</v>
      </c>
      <c r="N16" s="894" t="s">
        <v>433</v>
      </c>
      <c r="O16" s="894" t="s">
        <v>61</v>
      </c>
      <c r="P16" s="894" t="s">
        <v>728</v>
      </c>
      <c r="Q16" s="894" t="s">
        <v>62</v>
      </c>
      <c r="R16" s="894" t="s">
        <v>1936</v>
      </c>
      <c r="S16" s="894" t="s">
        <v>61</v>
      </c>
      <c r="T16" s="894" t="s">
        <v>434</v>
      </c>
      <c r="U16" s="894" t="s">
        <v>61</v>
      </c>
      <c r="V16" s="894" t="s">
        <v>729</v>
      </c>
      <c r="W16" s="894" t="s">
        <v>63</v>
      </c>
      <c r="X16" s="894" t="s">
        <v>62</v>
      </c>
      <c r="Y16" s="894" t="s">
        <v>61</v>
      </c>
      <c r="Z16" s="894" t="s">
        <v>730</v>
      </c>
      <c r="AA16" s="1210" t="s">
        <v>731</v>
      </c>
      <c r="AB16" s="943"/>
      <c r="AC16" s="1295" t="s">
        <v>91</v>
      </c>
      <c r="AD16" s="835" t="s">
        <v>90</v>
      </c>
      <c r="AE16" s="836">
        <v>31375876</v>
      </c>
      <c r="AF16" s="835" t="s">
        <v>720</v>
      </c>
      <c r="AG16" s="835" t="s">
        <v>435</v>
      </c>
      <c r="AH16" s="835" t="s">
        <v>61</v>
      </c>
      <c r="AI16" s="836" t="s">
        <v>61</v>
      </c>
      <c r="AJ16" s="836">
        <v>0</v>
      </c>
      <c r="AK16" s="835" t="s">
        <v>1936</v>
      </c>
      <c r="AL16" s="835" t="s">
        <v>1936</v>
      </c>
      <c r="AM16" s="835" t="s">
        <v>735</v>
      </c>
      <c r="AN16" s="836">
        <v>22000000</v>
      </c>
      <c r="AO16" s="835" t="s">
        <v>720</v>
      </c>
      <c r="AP16" s="835" t="s">
        <v>277</v>
      </c>
      <c r="AQ16" s="835" t="s">
        <v>1936</v>
      </c>
      <c r="AR16" s="1223">
        <v>22000000</v>
      </c>
      <c r="AS16" s="835" t="s">
        <v>1936</v>
      </c>
      <c r="AT16" s="835" t="s">
        <v>61</v>
      </c>
      <c r="AU16" s="835" t="s">
        <v>62</v>
      </c>
      <c r="AV16" s="835" t="s">
        <v>1936</v>
      </c>
      <c r="AW16" s="836">
        <v>0</v>
      </c>
      <c r="AX16" s="837" t="s">
        <v>1936</v>
      </c>
      <c r="AY16" s="836" t="s">
        <v>1936</v>
      </c>
      <c r="AZ16" s="835" t="s">
        <v>735</v>
      </c>
      <c r="BA16" s="835" t="s">
        <v>61</v>
      </c>
      <c r="BB16" s="836" t="s">
        <v>737</v>
      </c>
      <c r="BC16" s="836">
        <v>21400000</v>
      </c>
      <c r="BD16" s="837" t="s">
        <v>720</v>
      </c>
      <c r="BE16" s="836" t="s">
        <v>277</v>
      </c>
      <c r="BF16" s="835" t="s">
        <v>1936</v>
      </c>
      <c r="BG16" s="1223">
        <v>21400000</v>
      </c>
      <c r="BH16" s="835" t="s">
        <v>1936</v>
      </c>
      <c r="BI16" s="835" t="s">
        <v>61</v>
      </c>
      <c r="BJ16" s="836" t="s">
        <v>459</v>
      </c>
      <c r="BK16" s="836">
        <v>13543577</v>
      </c>
      <c r="BL16" s="836" t="s">
        <v>738</v>
      </c>
      <c r="BM16" s="836" t="s">
        <v>344</v>
      </c>
      <c r="BN16" s="835" t="s">
        <v>1936</v>
      </c>
      <c r="BO16" s="835" t="s">
        <v>66</v>
      </c>
      <c r="BP16" s="836" t="s">
        <v>1936</v>
      </c>
      <c r="BQ16" s="837" t="s">
        <v>1936</v>
      </c>
      <c r="BR16" s="837" t="s">
        <v>1936</v>
      </c>
      <c r="BS16" s="836" t="s">
        <v>1936</v>
      </c>
      <c r="BT16" s="835" t="s">
        <v>62</v>
      </c>
      <c r="BU16" s="836" t="s">
        <v>1936</v>
      </c>
      <c r="BV16" s="835" t="s">
        <v>1936</v>
      </c>
      <c r="BW16" s="836" t="s">
        <v>1936</v>
      </c>
      <c r="BX16" s="836" t="s">
        <v>1936</v>
      </c>
      <c r="BY16" s="1223">
        <v>13543577</v>
      </c>
      <c r="BZ16" s="836" t="s">
        <v>1936</v>
      </c>
      <c r="CA16" s="839">
        <v>0.6124158382526208</v>
      </c>
      <c r="CB16" s="835" t="s">
        <v>101</v>
      </c>
      <c r="CC16" s="839">
        <v>0</v>
      </c>
      <c r="CD16" s="835" t="s">
        <v>101</v>
      </c>
      <c r="CE16" s="839">
        <v>1.113708410882297</v>
      </c>
      <c r="CF16" s="835" t="s">
        <v>114</v>
      </c>
      <c r="CG16" s="835" t="s">
        <v>62</v>
      </c>
      <c r="CH16" s="835" t="s">
        <v>101</v>
      </c>
      <c r="CI16" s="835" t="s">
        <v>1</v>
      </c>
      <c r="CJ16" s="835" t="s">
        <v>663</v>
      </c>
      <c r="CK16" s="835" t="s">
        <v>61</v>
      </c>
      <c r="CL16" s="1280" t="s">
        <v>739</v>
      </c>
      <c r="CM16" s="1278"/>
      <c r="CN16" s="1298" t="s">
        <v>61</v>
      </c>
      <c r="CO16" s="842" t="s">
        <v>61</v>
      </c>
      <c r="CP16" s="842" t="s">
        <v>61</v>
      </c>
      <c r="CQ16" s="842" t="s">
        <v>61</v>
      </c>
      <c r="CR16" s="842" t="s">
        <v>61</v>
      </c>
      <c r="CS16" s="842" t="s">
        <v>61</v>
      </c>
      <c r="CT16" s="842" t="s">
        <v>62</v>
      </c>
      <c r="CU16" s="842" t="s">
        <v>61</v>
      </c>
      <c r="CV16" s="842" t="s">
        <v>61</v>
      </c>
      <c r="CW16" s="842" t="s">
        <v>61</v>
      </c>
      <c r="CX16" s="842" t="s">
        <v>62</v>
      </c>
      <c r="CY16" s="842" t="s">
        <v>1936</v>
      </c>
      <c r="CZ16" s="923" t="s">
        <v>61</v>
      </c>
      <c r="DA16" s="923" t="s">
        <v>61</v>
      </c>
      <c r="DB16" s="923" t="s">
        <v>61</v>
      </c>
      <c r="DC16" s="923" t="s">
        <v>61</v>
      </c>
      <c r="DD16" s="923" t="s">
        <v>61</v>
      </c>
      <c r="DE16" s="923" t="s">
        <v>61</v>
      </c>
      <c r="DF16" s="923" t="s">
        <v>62</v>
      </c>
      <c r="DG16" s="923" t="s">
        <v>61</v>
      </c>
      <c r="DH16" s="923" t="s">
        <v>61</v>
      </c>
      <c r="DI16" s="923" t="s">
        <v>61</v>
      </c>
      <c r="DJ16" s="923" t="s">
        <v>62</v>
      </c>
      <c r="DK16" s="923" t="s">
        <v>1936</v>
      </c>
      <c r="DL16" s="923" t="s">
        <v>61</v>
      </c>
      <c r="DM16" s="923" t="s">
        <v>61</v>
      </c>
      <c r="DN16" s="923" t="s">
        <v>61</v>
      </c>
      <c r="DO16" s="923" t="s">
        <v>61</v>
      </c>
      <c r="DP16" s="923" t="s">
        <v>61</v>
      </c>
      <c r="DQ16" s="923" t="s">
        <v>61</v>
      </c>
      <c r="DR16" s="923" t="s">
        <v>62</v>
      </c>
      <c r="DS16" s="923" t="s">
        <v>61</v>
      </c>
      <c r="DT16" s="923" t="s">
        <v>61</v>
      </c>
      <c r="DU16" s="923" t="s">
        <v>61</v>
      </c>
      <c r="DV16" s="923" t="s">
        <v>62</v>
      </c>
      <c r="DW16" s="923" t="s">
        <v>1936</v>
      </c>
      <c r="DX16" s="924" t="s">
        <v>61</v>
      </c>
      <c r="DY16" s="924" t="s">
        <v>61</v>
      </c>
      <c r="DZ16" s="924" t="s">
        <v>61</v>
      </c>
      <c r="EA16" s="924" t="s">
        <v>61</v>
      </c>
      <c r="EB16" s="924" t="s">
        <v>61</v>
      </c>
      <c r="EC16" s="924" t="s">
        <v>61</v>
      </c>
      <c r="ED16" s="924" t="s">
        <v>61</v>
      </c>
      <c r="EE16" s="924" t="s">
        <v>61</v>
      </c>
      <c r="EF16" s="924" t="s">
        <v>62</v>
      </c>
      <c r="EG16" s="924" t="s">
        <v>62</v>
      </c>
      <c r="EH16" s="924" t="s">
        <v>62</v>
      </c>
      <c r="EI16" s="924" t="s">
        <v>1936</v>
      </c>
      <c r="EJ16" s="1276" t="s">
        <v>740</v>
      </c>
      <c r="EK16" s="1159"/>
      <c r="EL16" s="1301" t="s">
        <v>61</v>
      </c>
      <c r="EM16" s="840" t="s">
        <v>334</v>
      </c>
      <c r="EN16" s="840" t="s">
        <v>340</v>
      </c>
      <c r="EO16" s="840" t="s">
        <v>61</v>
      </c>
      <c r="EP16" s="840" t="s">
        <v>61</v>
      </c>
      <c r="EQ16" s="840" t="s">
        <v>62</v>
      </c>
      <c r="ER16" s="840" t="s">
        <v>205</v>
      </c>
      <c r="ES16" s="840" t="s">
        <v>205</v>
      </c>
      <c r="ET16" s="840" t="s">
        <v>62</v>
      </c>
      <c r="EU16" s="840" t="s">
        <v>1936</v>
      </c>
      <c r="EV16" s="840" t="s">
        <v>61</v>
      </c>
      <c r="EW16" s="840" t="s">
        <v>741</v>
      </c>
      <c r="EX16" s="840" t="s">
        <v>550</v>
      </c>
      <c r="EY16" s="840" t="s">
        <v>202</v>
      </c>
      <c r="EZ16" s="840" t="s">
        <v>550</v>
      </c>
      <c r="FA16" s="840" t="s">
        <v>202</v>
      </c>
      <c r="FB16" s="840" t="s">
        <v>550</v>
      </c>
      <c r="FC16" s="840" t="s">
        <v>742</v>
      </c>
      <c r="FD16" s="840" t="s">
        <v>202</v>
      </c>
      <c r="FE16" s="840" t="s">
        <v>742</v>
      </c>
      <c r="FF16" s="840" t="s">
        <v>550</v>
      </c>
      <c r="FG16" s="840" t="s">
        <v>743</v>
      </c>
      <c r="FH16" s="840" t="s">
        <v>550</v>
      </c>
      <c r="FI16" s="840" t="s">
        <v>744</v>
      </c>
      <c r="FJ16" s="840" t="s">
        <v>204</v>
      </c>
      <c r="FK16" s="840" t="s">
        <v>742</v>
      </c>
      <c r="FL16" s="840" t="s">
        <v>205</v>
      </c>
      <c r="FM16" s="840" t="s">
        <v>205</v>
      </c>
      <c r="FN16" s="840" t="s">
        <v>436</v>
      </c>
      <c r="FO16" s="840" t="s">
        <v>62</v>
      </c>
      <c r="FP16" s="840" t="s">
        <v>1936</v>
      </c>
      <c r="FQ16" s="840" t="s">
        <v>1936</v>
      </c>
      <c r="FR16" s="840" t="s">
        <v>62</v>
      </c>
      <c r="FS16" s="840" t="s">
        <v>1936</v>
      </c>
      <c r="FT16" s="840" t="s">
        <v>1936</v>
      </c>
      <c r="FU16" s="840" t="s">
        <v>62</v>
      </c>
      <c r="FV16" s="840" t="s">
        <v>1936</v>
      </c>
      <c r="FW16" s="841" t="s">
        <v>1936</v>
      </c>
      <c r="FX16" s="841" t="s">
        <v>62</v>
      </c>
      <c r="FY16" s="841" t="s">
        <v>62</v>
      </c>
      <c r="FZ16" s="841" t="s">
        <v>205</v>
      </c>
      <c r="GA16" s="841" t="s">
        <v>205</v>
      </c>
      <c r="GB16" s="841" t="s">
        <v>61</v>
      </c>
      <c r="GC16" s="841" t="s">
        <v>61</v>
      </c>
      <c r="GD16" s="841" t="s">
        <v>61</v>
      </c>
      <c r="GE16" s="841" t="s">
        <v>61</v>
      </c>
      <c r="GF16" s="841" t="s">
        <v>61</v>
      </c>
      <c r="GG16" s="841" t="s">
        <v>61</v>
      </c>
      <c r="GH16" s="841" t="s">
        <v>61</v>
      </c>
      <c r="GI16" s="841" t="s">
        <v>61</v>
      </c>
      <c r="GJ16" s="841" t="s">
        <v>62</v>
      </c>
      <c r="GK16" s="841" t="s">
        <v>62</v>
      </c>
      <c r="GL16" s="841" t="s">
        <v>1936</v>
      </c>
      <c r="GM16" s="841">
        <v>2010</v>
      </c>
      <c r="GN16" s="841" t="s">
        <v>438</v>
      </c>
      <c r="GO16" s="841" t="s">
        <v>745</v>
      </c>
      <c r="GP16" s="841">
        <v>2010</v>
      </c>
      <c r="GQ16" s="841" t="s">
        <v>62</v>
      </c>
      <c r="GR16" s="841" t="s">
        <v>62</v>
      </c>
      <c r="GS16" s="841" t="s">
        <v>61</v>
      </c>
      <c r="GT16" s="841" t="s">
        <v>62</v>
      </c>
      <c r="GU16" s="1304" t="s">
        <v>1936</v>
      </c>
      <c r="GV16" s="938"/>
      <c r="GW16" s="1307" t="s">
        <v>62</v>
      </c>
      <c r="GX16" s="892" t="s">
        <v>62</v>
      </c>
      <c r="GY16" s="892" t="s">
        <v>62</v>
      </c>
      <c r="GZ16" s="892" t="s">
        <v>62</v>
      </c>
      <c r="HA16" s="892" t="s">
        <v>62</v>
      </c>
      <c r="HB16" s="892" t="s">
        <v>62</v>
      </c>
      <c r="HC16" s="892" t="s">
        <v>62</v>
      </c>
      <c r="HD16" s="892" t="s">
        <v>205</v>
      </c>
      <c r="HE16" s="892" t="s">
        <v>62</v>
      </c>
      <c r="HF16" s="892" t="s">
        <v>205</v>
      </c>
      <c r="HG16" s="892" t="s">
        <v>720</v>
      </c>
      <c r="HH16" s="892" t="s">
        <v>747</v>
      </c>
      <c r="HI16" s="892" t="s">
        <v>62</v>
      </c>
      <c r="HJ16" s="1311" t="s">
        <v>62</v>
      </c>
      <c r="HK16" s="890" t="s">
        <v>748</v>
      </c>
      <c r="HL16" s="1315" t="s">
        <v>1151</v>
      </c>
    </row>
    <row r="17" spans="1:220" ht="39.950000000000003" customHeight="1">
      <c r="A17" s="1200" t="s">
        <v>1157</v>
      </c>
      <c r="B17" s="1207"/>
      <c r="C17" s="1204" t="s">
        <v>61</v>
      </c>
      <c r="D17" s="894" t="s">
        <v>1137</v>
      </c>
      <c r="E17" s="894" t="s">
        <v>61</v>
      </c>
      <c r="F17" s="894" t="s">
        <v>347</v>
      </c>
      <c r="G17" s="894" t="s">
        <v>61</v>
      </c>
      <c r="H17" s="894" t="s">
        <v>348</v>
      </c>
      <c r="I17" s="894" t="s">
        <v>62</v>
      </c>
      <c r="J17" s="894" t="s">
        <v>1936</v>
      </c>
      <c r="K17" s="894" t="s">
        <v>61</v>
      </c>
      <c r="L17" s="894" t="s">
        <v>232</v>
      </c>
      <c r="M17" s="894" t="s">
        <v>61</v>
      </c>
      <c r="N17" s="894" t="s">
        <v>349</v>
      </c>
      <c r="O17" s="894" t="s">
        <v>61</v>
      </c>
      <c r="P17" s="894" t="s">
        <v>1138</v>
      </c>
      <c r="Q17" s="894" t="s">
        <v>205</v>
      </c>
      <c r="R17" s="894" t="s">
        <v>1936</v>
      </c>
      <c r="S17" s="894" t="s">
        <v>62</v>
      </c>
      <c r="T17" s="894" t="s">
        <v>1936</v>
      </c>
      <c r="U17" s="894" t="s">
        <v>61</v>
      </c>
      <c r="V17" s="894" t="s">
        <v>1139</v>
      </c>
      <c r="W17" s="894" t="s">
        <v>64</v>
      </c>
      <c r="X17" s="894" t="s">
        <v>62</v>
      </c>
      <c r="Y17" s="894" t="s">
        <v>61</v>
      </c>
      <c r="Z17" s="894" t="s">
        <v>1140</v>
      </c>
      <c r="AA17" s="1210" t="s">
        <v>1936</v>
      </c>
      <c r="AB17" s="943"/>
      <c r="AC17" s="1295" t="s">
        <v>1936</v>
      </c>
      <c r="AD17" s="835" t="s">
        <v>1936</v>
      </c>
      <c r="AE17" s="836" t="s">
        <v>66</v>
      </c>
      <c r="AF17" s="835" t="s">
        <v>205</v>
      </c>
      <c r="AG17" s="835" t="s">
        <v>205</v>
      </c>
      <c r="AH17" s="835" t="s">
        <v>62</v>
      </c>
      <c r="AI17" s="836" t="s">
        <v>62</v>
      </c>
      <c r="AJ17" s="836">
        <v>0</v>
      </c>
      <c r="AK17" s="835" t="s">
        <v>1936</v>
      </c>
      <c r="AL17" s="835" t="s">
        <v>1936</v>
      </c>
      <c r="AM17" s="835" t="s">
        <v>1936</v>
      </c>
      <c r="AN17" s="836">
        <v>0</v>
      </c>
      <c r="AO17" s="835" t="s">
        <v>1936</v>
      </c>
      <c r="AP17" s="835" t="s">
        <v>1936</v>
      </c>
      <c r="AQ17" s="835" t="s">
        <v>1936</v>
      </c>
      <c r="AR17" s="1223">
        <v>0</v>
      </c>
      <c r="AS17" s="835" t="s">
        <v>351</v>
      </c>
      <c r="AT17" s="835" t="s">
        <v>62</v>
      </c>
      <c r="AU17" s="835" t="s">
        <v>62</v>
      </c>
      <c r="AV17" s="835" t="s">
        <v>1936</v>
      </c>
      <c r="AW17" s="836">
        <v>0</v>
      </c>
      <c r="AX17" s="837" t="s">
        <v>1936</v>
      </c>
      <c r="AY17" s="836" t="s">
        <v>1936</v>
      </c>
      <c r="AZ17" s="835" t="s">
        <v>1936</v>
      </c>
      <c r="BA17" s="835" t="s">
        <v>62</v>
      </c>
      <c r="BB17" s="836" t="s">
        <v>1936</v>
      </c>
      <c r="BC17" s="836">
        <v>0</v>
      </c>
      <c r="BD17" s="837" t="s">
        <v>1936</v>
      </c>
      <c r="BE17" s="836" t="s">
        <v>1936</v>
      </c>
      <c r="BF17" s="835" t="s">
        <v>1936</v>
      </c>
      <c r="BG17" s="1223">
        <v>0</v>
      </c>
      <c r="BH17" s="835" t="s">
        <v>351</v>
      </c>
      <c r="BI17" s="835" t="s">
        <v>61</v>
      </c>
      <c r="BJ17" s="836" t="s">
        <v>232</v>
      </c>
      <c r="BK17" s="836">
        <v>57486</v>
      </c>
      <c r="BL17" s="836" t="s">
        <v>1936</v>
      </c>
      <c r="BM17" s="836" t="s">
        <v>1936</v>
      </c>
      <c r="BN17" s="835" t="s">
        <v>1141</v>
      </c>
      <c r="BO17" s="835" t="s">
        <v>62</v>
      </c>
      <c r="BP17" s="836">
        <v>0</v>
      </c>
      <c r="BQ17" s="837" t="s">
        <v>1936</v>
      </c>
      <c r="BR17" s="837" t="s">
        <v>1936</v>
      </c>
      <c r="BS17" s="836" t="s">
        <v>1936</v>
      </c>
      <c r="BT17" s="835" t="s">
        <v>62</v>
      </c>
      <c r="BU17" s="836">
        <v>0</v>
      </c>
      <c r="BV17" s="835" t="s">
        <v>1936</v>
      </c>
      <c r="BW17" s="836" t="s">
        <v>1936</v>
      </c>
      <c r="BX17" s="836" t="s">
        <v>1936</v>
      </c>
      <c r="BY17" s="1223">
        <v>57486</v>
      </c>
      <c r="BZ17" s="836" t="s">
        <v>1936</v>
      </c>
      <c r="CA17" s="839">
        <v>0</v>
      </c>
      <c r="CB17" s="835" t="s">
        <v>388</v>
      </c>
      <c r="CC17" s="839">
        <v>0</v>
      </c>
      <c r="CD17" s="835" t="s">
        <v>388</v>
      </c>
      <c r="CE17" s="839" t="s">
        <v>66</v>
      </c>
      <c r="CF17" s="835" t="s">
        <v>388</v>
      </c>
      <c r="CG17" s="835" t="s">
        <v>62</v>
      </c>
      <c r="CH17" s="835" t="s">
        <v>1936</v>
      </c>
      <c r="CI17" s="835" t="s">
        <v>1936</v>
      </c>
      <c r="CJ17" s="835" t="s">
        <v>1936</v>
      </c>
      <c r="CK17" s="835" t="s">
        <v>1936</v>
      </c>
      <c r="CL17" s="1280" t="s">
        <v>1936</v>
      </c>
      <c r="CM17" s="1278"/>
      <c r="CN17" s="1298" t="s">
        <v>61</v>
      </c>
      <c r="CO17" s="842" t="s">
        <v>61</v>
      </c>
      <c r="CP17" s="842" t="s">
        <v>62</v>
      </c>
      <c r="CQ17" s="842" t="s">
        <v>61</v>
      </c>
      <c r="CR17" s="842" t="s">
        <v>61</v>
      </c>
      <c r="CS17" s="842" t="s">
        <v>61</v>
      </c>
      <c r="CT17" s="842" t="s">
        <v>61</v>
      </c>
      <c r="CU17" s="842" t="s">
        <v>61</v>
      </c>
      <c r="CV17" s="842" t="s">
        <v>62</v>
      </c>
      <c r="CW17" s="842" t="s">
        <v>61</v>
      </c>
      <c r="CX17" s="842" t="s">
        <v>61</v>
      </c>
      <c r="CY17" s="842" t="s">
        <v>1936</v>
      </c>
      <c r="CZ17" s="923" t="s">
        <v>205</v>
      </c>
      <c r="DA17" s="923" t="s">
        <v>205</v>
      </c>
      <c r="DB17" s="923" t="s">
        <v>205</v>
      </c>
      <c r="DC17" s="923" t="s">
        <v>205</v>
      </c>
      <c r="DD17" s="923" t="s">
        <v>205</v>
      </c>
      <c r="DE17" s="923" t="s">
        <v>205</v>
      </c>
      <c r="DF17" s="923" t="s">
        <v>205</v>
      </c>
      <c r="DG17" s="923" t="s">
        <v>205</v>
      </c>
      <c r="DH17" s="923" t="s">
        <v>205</v>
      </c>
      <c r="DI17" s="923" t="s">
        <v>205</v>
      </c>
      <c r="DJ17" s="923" t="s">
        <v>205</v>
      </c>
      <c r="DK17" s="923" t="s">
        <v>1936</v>
      </c>
      <c r="DL17" s="923" t="s">
        <v>61</v>
      </c>
      <c r="DM17" s="923" t="s">
        <v>61</v>
      </c>
      <c r="DN17" s="923" t="s">
        <v>62</v>
      </c>
      <c r="DO17" s="923" t="s">
        <v>61</v>
      </c>
      <c r="DP17" s="923" t="s">
        <v>62</v>
      </c>
      <c r="DQ17" s="923" t="s">
        <v>61</v>
      </c>
      <c r="DR17" s="923" t="s">
        <v>62</v>
      </c>
      <c r="DS17" s="923" t="s">
        <v>62</v>
      </c>
      <c r="DT17" s="923" t="s">
        <v>62</v>
      </c>
      <c r="DU17" s="923" t="s">
        <v>62</v>
      </c>
      <c r="DV17" s="923" t="s">
        <v>62</v>
      </c>
      <c r="DW17" s="923" t="s">
        <v>1936</v>
      </c>
      <c r="DX17" s="924" t="s">
        <v>61</v>
      </c>
      <c r="DY17" s="924" t="s">
        <v>61</v>
      </c>
      <c r="DZ17" s="924" t="s">
        <v>62</v>
      </c>
      <c r="EA17" s="924" t="s">
        <v>62</v>
      </c>
      <c r="EB17" s="924" t="s">
        <v>62</v>
      </c>
      <c r="EC17" s="924" t="s">
        <v>61</v>
      </c>
      <c r="ED17" s="924" t="s">
        <v>62</v>
      </c>
      <c r="EE17" s="924" t="s">
        <v>62</v>
      </c>
      <c r="EF17" s="924" t="s">
        <v>62</v>
      </c>
      <c r="EG17" s="924" t="s">
        <v>62</v>
      </c>
      <c r="EH17" s="924" t="s">
        <v>62</v>
      </c>
      <c r="EI17" s="924" t="s">
        <v>1936</v>
      </c>
      <c r="EJ17" s="1276" t="s">
        <v>1936</v>
      </c>
      <c r="EK17" s="1159"/>
      <c r="EL17" s="1301" t="s">
        <v>61</v>
      </c>
      <c r="EM17" s="840" t="s">
        <v>353</v>
      </c>
      <c r="EN17" s="840" t="s">
        <v>354</v>
      </c>
      <c r="EO17" s="840" t="s">
        <v>61</v>
      </c>
      <c r="EP17" s="840" t="s">
        <v>61</v>
      </c>
      <c r="EQ17" s="840" t="s">
        <v>61</v>
      </c>
      <c r="ER17" s="840" t="s">
        <v>355</v>
      </c>
      <c r="ES17" s="840" t="s">
        <v>1142</v>
      </c>
      <c r="ET17" s="840" t="s">
        <v>62</v>
      </c>
      <c r="EU17" s="840" t="s">
        <v>1936</v>
      </c>
      <c r="EV17" s="840" t="s">
        <v>62</v>
      </c>
      <c r="EW17" s="840" t="s">
        <v>205</v>
      </c>
      <c r="EX17" s="840" t="s">
        <v>356</v>
      </c>
      <c r="EY17" s="840" t="s">
        <v>357</v>
      </c>
      <c r="EZ17" s="840" t="s">
        <v>356</v>
      </c>
      <c r="FA17" s="840" t="s">
        <v>205</v>
      </c>
      <c r="FB17" s="840" t="s">
        <v>356</v>
      </c>
      <c r="FC17" s="840" t="s">
        <v>203</v>
      </c>
      <c r="FD17" s="840" t="s">
        <v>356</v>
      </c>
      <c r="FE17" s="840" t="s">
        <v>203</v>
      </c>
      <c r="FF17" s="840" t="s">
        <v>356</v>
      </c>
      <c r="FG17" s="840" t="s">
        <v>202</v>
      </c>
      <c r="FH17" s="840" t="s">
        <v>356</v>
      </c>
      <c r="FI17" s="840" t="s">
        <v>357</v>
      </c>
      <c r="FJ17" s="840" t="s">
        <v>356</v>
      </c>
      <c r="FK17" s="840" t="s">
        <v>203</v>
      </c>
      <c r="FL17" s="840" t="s">
        <v>356</v>
      </c>
      <c r="FM17" s="840" t="s">
        <v>202</v>
      </c>
      <c r="FN17" s="840" t="s">
        <v>1936</v>
      </c>
      <c r="FO17" s="840" t="s">
        <v>62</v>
      </c>
      <c r="FP17" s="840" t="s">
        <v>1936</v>
      </c>
      <c r="FQ17" s="840" t="s">
        <v>1936</v>
      </c>
      <c r="FR17" s="840" t="s">
        <v>62</v>
      </c>
      <c r="FS17" s="840" t="s">
        <v>1936</v>
      </c>
      <c r="FT17" s="840" t="s">
        <v>1936</v>
      </c>
      <c r="FU17" s="840" t="s">
        <v>62</v>
      </c>
      <c r="FV17" s="840" t="s">
        <v>1936</v>
      </c>
      <c r="FW17" s="841" t="s">
        <v>1936</v>
      </c>
      <c r="FX17" s="841" t="s">
        <v>205</v>
      </c>
      <c r="FY17" s="841" t="s">
        <v>205</v>
      </c>
      <c r="FZ17" s="841" t="s">
        <v>205</v>
      </c>
      <c r="GA17" s="841" t="s">
        <v>1143</v>
      </c>
      <c r="GB17" s="841" t="s">
        <v>62</v>
      </c>
      <c r="GC17" s="841" t="s">
        <v>62</v>
      </c>
      <c r="GD17" s="841" t="s">
        <v>62</v>
      </c>
      <c r="GE17" s="841" t="s">
        <v>62</v>
      </c>
      <c r="GF17" s="841" t="s">
        <v>62</v>
      </c>
      <c r="GG17" s="841" t="s">
        <v>62</v>
      </c>
      <c r="GH17" s="841" t="s">
        <v>62</v>
      </c>
      <c r="GI17" s="841" t="s">
        <v>62</v>
      </c>
      <c r="GJ17" s="841" t="s">
        <v>62</v>
      </c>
      <c r="GK17" s="841" t="s">
        <v>62</v>
      </c>
      <c r="GL17" s="841" t="s">
        <v>205</v>
      </c>
      <c r="GM17" s="841">
        <v>2011</v>
      </c>
      <c r="GN17" s="841" t="s">
        <v>358</v>
      </c>
      <c r="GO17" s="841" t="s">
        <v>1936</v>
      </c>
      <c r="GP17" s="841">
        <v>2003</v>
      </c>
      <c r="GQ17" s="841" t="s">
        <v>62</v>
      </c>
      <c r="GR17" s="841" t="s">
        <v>62</v>
      </c>
      <c r="GS17" s="841" t="s">
        <v>62</v>
      </c>
      <c r="GT17" s="841" t="s">
        <v>62</v>
      </c>
      <c r="GU17" s="1304" t="s">
        <v>1936</v>
      </c>
      <c r="GV17" s="938"/>
      <c r="GW17" s="1307" t="s">
        <v>205</v>
      </c>
      <c r="GX17" s="892" t="s">
        <v>205</v>
      </c>
      <c r="GY17" s="892" t="s">
        <v>205</v>
      </c>
      <c r="GZ17" s="892" t="s">
        <v>205</v>
      </c>
      <c r="HA17" s="892" t="s">
        <v>205</v>
      </c>
      <c r="HB17" s="892" t="s">
        <v>205</v>
      </c>
      <c r="HC17" s="892" t="s">
        <v>205</v>
      </c>
      <c r="HD17" s="892" t="s">
        <v>205</v>
      </c>
      <c r="HE17" s="892" t="s">
        <v>205</v>
      </c>
      <c r="HF17" s="892" t="s">
        <v>205</v>
      </c>
      <c r="HG17" s="892" t="s">
        <v>1936</v>
      </c>
      <c r="HH17" s="892" t="s">
        <v>1936</v>
      </c>
      <c r="HI17" s="892" t="s">
        <v>205</v>
      </c>
      <c r="HJ17" s="1311" t="s">
        <v>205</v>
      </c>
      <c r="HK17" s="890" t="s">
        <v>1936</v>
      </c>
      <c r="HL17" s="1315" t="s">
        <v>45</v>
      </c>
    </row>
    <row r="18" spans="1:220" ht="39.950000000000003" customHeight="1">
      <c r="A18" s="1200" t="s">
        <v>1158</v>
      </c>
      <c r="B18" s="1207"/>
      <c r="C18" s="1204" t="s">
        <v>61</v>
      </c>
      <c r="D18" s="894" t="s">
        <v>256</v>
      </c>
      <c r="E18" s="894" t="s">
        <v>61</v>
      </c>
      <c r="F18" s="894" t="s">
        <v>257</v>
      </c>
      <c r="G18" s="894" t="s">
        <v>61</v>
      </c>
      <c r="H18" s="894" t="s">
        <v>397</v>
      </c>
      <c r="I18" s="894" t="s">
        <v>61</v>
      </c>
      <c r="J18" s="894" t="s">
        <v>260</v>
      </c>
      <c r="K18" s="894" t="s">
        <v>61</v>
      </c>
      <c r="L18" s="894" t="s">
        <v>398</v>
      </c>
      <c r="M18" s="894" t="s">
        <v>61</v>
      </c>
      <c r="N18" s="894" t="s">
        <v>261</v>
      </c>
      <c r="O18" s="894" t="s">
        <v>61</v>
      </c>
      <c r="P18" s="894" t="s">
        <v>687</v>
      </c>
      <c r="Q18" s="894" t="s">
        <v>61</v>
      </c>
      <c r="R18" s="894" t="s">
        <v>263</v>
      </c>
      <c r="S18" s="894" t="s">
        <v>61</v>
      </c>
      <c r="T18" s="894" t="s">
        <v>264</v>
      </c>
      <c r="U18" s="894" t="s">
        <v>61</v>
      </c>
      <c r="V18" s="894" t="s">
        <v>599</v>
      </c>
      <c r="W18" s="894" t="s">
        <v>64</v>
      </c>
      <c r="X18" s="894" t="s">
        <v>61</v>
      </c>
      <c r="Y18" s="894" t="s">
        <v>61</v>
      </c>
      <c r="Z18" s="894" t="s">
        <v>688</v>
      </c>
      <c r="AA18" s="1210" t="s">
        <v>689</v>
      </c>
      <c r="AB18" s="943"/>
      <c r="AC18" s="1295" t="s">
        <v>85</v>
      </c>
      <c r="AD18" s="835" t="s">
        <v>96</v>
      </c>
      <c r="AE18" s="836">
        <v>2079447.28</v>
      </c>
      <c r="AF18" s="835" t="s">
        <v>538</v>
      </c>
      <c r="AG18" s="835" t="s">
        <v>690</v>
      </c>
      <c r="AH18" s="835" t="s">
        <v>62</v>
      </c>
      <c r="AI18" s="836" t="s">
        <v>61</v>
      </c>
      <c r="AJ18" s="836" t="s">
        <v>1936</v>
      </c>
      <c r="AK18" s="835" t="s">
        <v>1936</v>
      </c>
      <c r="AL18" s="835" t="s">
        <v>1936</v>
      </c>
      <c r="AM18" s="835" t="s">
        <v>1936</v>
      </c>
      <c r="AN18" s="836">
        <v>3000000</v>
      </c>
      <c r="AO18" s="835" t="s">
        <v>538</v>
      </c>
      <c r="AP18" s="835" t="s">
        <v>691</v>
      </c>
      <c r="AQ18" s="835" t="s">
        <v>1936</v>
      </c>
      <c r="AR18" s="1223">
        <v>3000000</v>
      </c>
      <c r="AS18" s="835" t="s">
        <v>1936</v>
      </c>
      <c r="AT18" s="835" t="s">
        <v>61</v>
      </c>
      <c r="AU18" s="835" t="s">
        <v>62</v>
      </c>
      <c r="AV18" s="835" t="s">
        <v>1936</v>
      </c>
      <c r="AW18" s="836" t="s">
        <v>1936</v>
      </c>
      <c r="AX18" s="837" t="s">
        <v>1936</v>
      </c>
      <c r="AY18" s="836" t="s">
        <v>1936</v>
      </c>
      <c r="AZ18" s="835" t="s">
        <v>1936</v>
      </c>
      <c r="BA18" s="835" t="s">
        <v>61</v>
      </c>
      <c r="BB18" s="836" t="s">
        <v>694</v>
      </c>
      <c r="BC18" s="836">
        <v>1155195</v>
      </c>
      <c r="BD18" s="837" t="s">
        <v>1936</v>
      </c>
      <c r="BE18" s="836" t="s">
        <v>1936</v>
      </c>
      <c r="BF18" s="835" t="s">
        <v>1936</v>
      </c>
      <c r="BG18" s="1223">
        <v>1155195</v>
      </c>
      <c r="BH18" s="835" t="s">
        <v>1936</v>
      </c>
      <c r="BI18" s="835" t="s">
        <v>61</v>
      </c>
      <c r="BJ18" s="836" t="s">
        <v>697</v>
      </c>
      <c r="BK18" s="836">
        <v>3300558</v>
      </c>
      <c r="BL18" s="836" t="s">
        <v>538</v>
      </c>
      <c r="BM18" s="836" t="s">
        <v>695</v>
      </c>
      <c r="BN18" s="835" t="s">
        <v>696</v>
      </c>
      <c r="BO18" s="835" t="s">
        <v>62</v>
      </c>
      <c r="BP18" s="836" t="s">
        <v>1936</v>
      </c>
      <c r="BQ18" s="837" t="s">
        <v>1936</v>
      </c>
      <c r="BR18" s="837" t="s">
        <v>1936</v>
      </c>
      <c r="BS18" s="836" t="s">
        <v>1936</v>
      </c>
      <c r="BT18" s="835" t="s">
        <v>62</v>
      </c>
      <c r="BU18" s="836" t="s">
        <v>1936</v>
      </c>
      <c r="BV18" s="835" t="s">
        <v>1936</v>
      </c>
      <c r="BW18" s="836" t="s">
        <v>1936</v>
      </c>
      <c r="BX18" s="836" t="s">
        <v>1936</v>
      </c>
      <c r="BY18" s="1223">
        <v>3300558</v>
      </c>
      <c r="BZ18" s="836" t="s">
        <v>1936</v>
      </c>
      <c r="CA18" s="839">
        <v>0.25925920938615765</v>
      </c>
      <c r="CB18" s="835" t="s">
        <v>101</v>
      </c>
      <c r="CC18" s="839">
        <v>0</v>
      </c>
      <c r="CD18" s="835" t="s">
        <v>101</v>
      </c>
      <c r="CE18" s="839">
        <v>2.1427583391294247</v>
      </c>
      <c r="CF18" s="835" t="s">
        <v>114</v>
      </c>
      <c r="CG18" s="835" t="s">
        <v>1936</v>
      </c>
      <c r="CH18" s="835" t="s">
        <v>698</v>
      </c>
      <c r="CI18" s="835" t="s">
        <v>65</v>
      </c>
      <c r="CJ18" s="835" t="s">
        <v>220</v>
      </c>
      <c r="CK18" s="835" t="s">
        <v>62</v>
      </c>
      <c r="CL18" s="1280" t="s">
        <v>1936</v>
      </c>
      <c r="CM18" s="1278"/>
      <c r="CN18" s="1298" t="s">
        <v>61</v>
      </c>
      <c r="CO18" s="842" t="s">
        <v>62</v>
      </c>
      <c r="CP18" s="842" t="s">
        <v>61</v>
      </c>
      <c r="CQ18" s="842" t="s">
        <v>61</v>
      </c>
      <c r="CR18" s="842" t="s">
        <v>61</v>
      </c>
      <c r="CS18" s="842" t="s">
        <v>61</v>
      </c>
      <c r="CT18" s="842" t="s">
        <v>61</v>
      </c>
      <c r="CU18" s="842" t="s">
        <v>61</v>
      </c>
      <c r="CV18" s="842" t="s">
        <v>62</v>
      </c>
      <c r="CW18" s="842" t="s">
        <v>61</v>
      </c>
      <c r="CX18" s="842" t="s">
        <v>62</v>
      </c>
      <c r="CY18" s="842" t="s">
        <v>1936</v>
      </c>
      <c r="CZ18" s="923" t="s">
        <v>61</v>
      </c>
      <c r="DA18" s="923" t="s">
        <v>61</v>
      </c>
      <c r="DB18" s="923" t="s">
        <v>61</v>
      </c>
      <c r="DC18" s="923" t="s">
        <v>61</v>
      </c>
      <c r="DD18" s="923" t="s">
        <v>61</v>
      </c>
      <c r="DE18" s="923" t="s">
        <v>61</v>
      </c>
      <c r="DF18" s="923" t="s">
        <v>61</v>
      </c>
      <c r="DG18" s="923" t="s">
        <v>61</v>
      </c>
      <c r="DH18" s="923" t="s">
        <v>61</v>
      </c>
      <c r="DI18" s="923" t="s">
        <v>61</v>
      </c>
      <c r="DJ18" s="923" t="s">
        <v>61</v>
      </c>
      <c r="DK18" s="923" t="s">
        <v>1936</v>
      </c>
      <c r="DL18" s="923" t="s">
        <v>61</v>
      </c>
      <c r="DM18" s="923" t="s">
        <v>62</v>
      </c>
      <c r="DN18" s="923" t="s">
        <v>61</v>
      </c>
      <c r="DO18" s="923" t="s">
        <v>61</v>
      </c>
      <c r="DP18" s="923" t="s">
        <v>61</v>
      </c>
      <c r="DQ18" s="923" t="s">
        <v>61</v>
      </c>
      <c r="DR18" s="923" t="s">
        <v>61</v>
      </c>
      <c r="DS18" s="923" t="s">
        <v>61</v>
      </c>
      <c r="DT18" s="923" t="s">
        <v>61</v>
      </c>
      <c r="DU18" s="923" t="s">
        <v>61</v>
      </c>
      <c r="DV18" s="923" t="s">
        <v>62</v>
      </c>
      <c r="DW18" s="923" t="s">
        <v>1936</v>
      </c>
      <c r="DX18" s="924" t="s">
        <v>61</v>
      </c>
      <c r="DY18" s="924" t="s">
        <v>62</v>
      </c>
      <c r="DZ18" s="924" t="s">
        <v>61</v>
      </c>
      <c r="EA18" s="924" t="s">
        <v>62</v>
      </c>
      <c r="EB18" s="924" t="s">
        <v>61</v>
      </c>
      <c r="EC18" s="924" t="s">
        <v>61</v>
      </c>
      <c r="ED18" s="924" t="s">
        <v>61</v>
      </c>
      <c r="EE18" s="924" t="s">
        <v>61</v>
      </c>
      <c r="EF18" s="924" t="s">
        <v>62</v>
      </c>
      <c r="EG18" s="924" t="s">
        <v>62</v>
      </c>
      <c r="EH18" s="924" t="s">
        <v>62</v>
      </c>
      <c r="EI18" s="924" t="s">
        <v>1936</v>
      </c>
      <c r="EJ18" s="1276" t="s">
        <v>1936</v>
      </c>
      <c r="EK18" s="1159"/>
      <c r="EL18" s="1301" t="s">
        <v>61</v>
      </c>
      <c r="EM18" s="840" t="s">
        <v>315</v>
      </c>
      <c r="EN18" s="840" t="s">
        <v>316</v>
      </c>
      <c r="EO18" s="840" t="s">
        <v>61</v>
      </c>
      <c r="EP18" s="840" t="s">
        <v>61</v>
      </c>
      <c r="EQ18" s="840" t="s">
        <v>61</v>
      </c>
      <c r="ER18" s="840" t="s">
        <v>699</v>
      </c>
      <c r="ES18" s="840">
        <v>0.35</v>
      </c>
      <c r="ET18" s="840" t="s">
        <v>61</v>
      </c>
      <c r="EU18" s="840" t="s">
        <v>700</v>
      </c>
      <c r="EV18" s="840" t="s">
        <v>61</v>
      </c>
      <c r="EW18" s="840" t="s">
        <v>320</v>
      </c>
      <c r="EX18" s="840" t="s">
        <v>199</v>
      </c>
      <c r="EY18" s="840" t="s">
        <v>199</v>
      </c>
      <c r="EZ18" s="840" t="s">
        <v>200</v>
      </c>
      <c r="FA18" s="840" t="s">
        <v>200</v>
      </c>
      <c r="FB18" s="840" t="s">
        <v>200</v>
      </c>
      <c r="FC18" s="840" t="s">
        <v>200</v>
      </c>
      <c r="FD18" s="840" t="s">
        <v>201</v>
      </c>
      <c r="FE18" s="840" t="s">
        <v>201</v>
      </c>
      <c r="FF18" s="840" t="s">
        <v>199</v>
      </c>
      <c r="FG18" s="840" t="s">
        <v>199</v>
      </c>
      <c r="FH18" s="840" t="s">
        <v>199</v>
      </c>
      <c r="FI18" s="840" t="s">
        <v>199</v>
      </c>
      <c r="FJ18" s="840" t="s">
        <v>203</v>
      </c>
      <c r="FK18" s="840" t="s">
        <v>203</v>
      </c>
      <c r="FL18" s="840" t="s">
        <v>199</v>
      </c>
      <c r="FM18" s="840" t="s">
        <v>205</v>
      </c>
      <c r="FN18" s="840" t="s">
        <v>701</v>
      </c>
      <c r="FO18" s="840" t="s">
        <v>62</v>
      </c>
      <c r="FP18" s="840" t="s">
        <v>1936</v>
      </c>
      <c r="FQ18" s="840" t="s">
        <v>1936</v>
      </c>
      <c r="FR18" s="840" t="s">
        <v>61</v>
      </c>
      <c r="FS18" s="840" t="s">
        <v>702</v>
      </c>
      <c r="FT18" s="840" t="s">
        <v>61</v>
      </c>
      <c r="FU18" s="840" t="s">
        <v>1936</v>
      </c>
      <c r="FV18" s="840" t="s">
        <v>1936</v>
      </c>
      <c r="FW18" s="841" t="s">
        <v>1936</v>
      </c>
      <c r="FX18" s="841" t="s">
        <v>61</v>
      </c>
      <c r="FY18" s="841" t="s">
        <v>62</v>
      </c>
      <c r="FZ18" s="841" t="s">
        <v>62</v>
      </c>
      <c r="GA18" s="841" t="s">
        <v>205</v>
      </c>
      <c r="GB18" s="841" t="s">
        <v>61</v>
      </c>
      <c r="GC18" s="841" t="s">
        <v>61</v>
      </c>
      <c r="GD18" s="841" t="s">
        <v>61</v>
      </c>
      <c r="GE18" s="841" t="s">
        <v>61</v>
      </c>
      <c r="GF18" s="841" t="s">
        <v>61</v>
      </c>
      <c r="GG18" s="841" t="s">
        <v>61</v>
      </c>
      <c r="GH18" s="841" t="s">
        <v>61</v>
      </c>
      <c r="GI18" s="841" t="s">
        <v>61</v>
      </c>
      <c r="GJ18" s="841" t="s">
        <v>62</v>
      </c>
      <c r="GK18" s="841" t="s">
        <v>62</v>
      </c>
      <c r="GL18" s="841" t="s">
        <v>205</v>
      </c>
      <c r="GM18" s="841">
        <v>2010</v>
      </c>
      <c r="GN18" s="841" t="s">
        <v>322</v>
      </c>
      <c r="GO18" s="841" t="s">
        <v>1936</v>
      </c>
      <c r="GP18" s="841">
        <v>2012</v>
      </c>
      <c r="GQ18" s="841" t="s">
        <v>61</v>
      </c>
      <c r="GR18" s="841" t="s">
        <v>62</v>
      </c>
      <c r="GS18" s="841" t="s">
        <v>62</v>
      </c>
      <c r="GT18" s="841" t="s">
        <v>62</v>
      </c>
      <c r="GU18" s="1304" t="s">
        <v>1936</v>
      </c>
      <c r="GV18" s="939"/>
      <c r="GW18" s="1307" t="s">
        <v>61</v>
      </c>
      <c r="GX18" s="892" t="s">
        <v>62</v>
      </c>
      <c r="GY18" s="892" t="s">
        <v>62</v>
      </c>
      <c r="GZ18" s="892" t="s">
        <v>62</v>
      </c>
      <c r="HA18" s="892" t="s">
        <v>62</v>
      </c>
      <c r="HB18" s="892" t="s">
        <v>61</v>
      </c>
      <c r="HC18" s="892" t="s">
        <v>61</v>
      </c>
      <c r="HD18" s="892" t="s">
        <v>62</v>
      </c>
      <c r="HE18" s="892" t="s">
        <v>61</v>
      </c>
      <c r="HF18" s="892" t="s">
        <v>62</v>
      </c>
      <c r="HG18" s="892" t="s">
        <v>538</v>
      </c>
      <c r="HH18" s="892" t="s">
        <v>703</v>
      </c>
      <c r="HI18" s="892" t="s">
        <v>1936</v>
      </c>
      <c r="HJ18" s="1311" t="s">
        <v>1936</v>
      </c>
      <c r="HK18" s="890" t="s">
        <v>704</v>
      </c>
      <c r="HL18" s="1315" t="s">
        <v>1151</v>
      </c>
    </row>
    <row r="19" spans="1:220" ht="39.950000000000003" customHeight="1">
      <c r="A19" s="1200" t="s">
        <v>1159</v>
      </c>
      <c r="B19" s="1207"/>
      <c r="C19" s="1204" t="s">
        <v>61</v>
      </c>
      <c r="D19" s="894" t="s">
        <v>1943</v>
      </c>
      <c r="E19" s="894" t="s">
        <v>61</v>
      </c>
      <c r="F19" s="894" t="s">
        <v>751</v>
      </c>
      <c r="G19" s="894" t="s">
        <v>61</v>
      </c>
      <c r="H19" s="894" t="s">
        <v>1944</v>
      </c>
      <c r="I19" s="894" t="s">
        <v>62</v>
      </c>
      <c r="J19" s="894" t="s">
        <v>428</v>
      </c>
      <c r="K19" s="894" t="s">
        <v>61</v>
      </c>
      <c r="L19" s="894" t="s">
        <v>519</v>
      </c>
      <c r="M19" s="894" t="s">
        <v>61</v>
      </c>
      <c r="N19" s="894" t="s">
        <v>520</v>
      </c>
      <c r="O19" s="894" t="s">
        <v>61</v>
      </c>
      <c r="P19" s="894" t="s">
        <v>753</v>
      </c>
      <c r="Q19" s="894" t="s">
        <v>62</v>
      </c>
      <c r="R19" s="894" t="s">
        <v>428</v>
      </c>
      <c r="S19" s="894" t="s">
        <v>61</v>
      </c>
      <c r="T19" s="894" t="s">
        <v>521</v>
      </c>
      <c r="U19" s="894" t="s">
        <v>61</v>
      </c>
      <c r="V19" s="894" t="s">
        <v>1945</v>
      </c>
      <c r="W19" s="894" t="s">
        <v>63</v>
      </c>
      <c r="X19" s="894" t="s">
        <v>61</v>
      </c>
      <c r="Y19" s="894" t="s">
        <v>61</v>
      </c>
      <c r="Z19" s="894" t="s">
        <v>1946</v>
      </c>
      <c r="AA19" s="1210" t="s">
        <v>428</v>
      </c>
      <c r="AB19" s="943"/>
      <c r="AC19" s="1295" t="s">
        <v>85</v>
      </c>
      <c r="AD19" s="835" t="s">
        <v>96</v>
      </c>
      <c r="AE19" s="836">
        <v>3507190</v>
      </c>
      <c r="AF19" s="835" t="s">
        <v>538</v>
      </c>
      <c r="AG19" s="835" t="s">
        <v>756</v>
      </c>
      <c r="AH19" s="835" t="s">
        <v>62</v>
      </c>
      <c r="AI19" s="836" t="s">
        <v>61</v>
      </c>
      <c r="AJ19" s="836">
        <v>3507190</v>
      </c>
      <c r="AK19" s="835" t="s">
        <v>538</v>
      </c>
      <c r="AL19" s="835" t="s">
        <v>757</v>
      </c>
      <c r="AM19" s="835" t="s">
        <v>428</v>
      </c>
      <c r="AN19" s="836">
        <v>0</v>
      </c>
      <c r="AO19" s="835" t="s">
        <v>428</v>
      </c>
      <c r="AP19" s="835" t="s">
        <v>428</v>
      </c>
      <c r="AQ19" s="835" t="s">
        <v>1936</v>
      </c>
      <c r="AR19" s="1223">
        <v>3507190</v>
      </c>
      <c r="AS19" s="835" t="s">
        <v>1936</v>
      </c>
      <c r="AT19" s="835" t="s">
        <v>61</v>
      </c>
      <c r="AU19" s="835" t="s">
        <v>61</v>
      </c>
      <c r="AV19" s="835" t="s">
        <v>530</v>
      </c>
      <c r="AW19" s="836">
        <v>2713756</v>
      </c>
      <c r="AX19" s="837" t="s">
        <v>538</v>
      </c>
      <c r="AY19" s="836" t="s">
        <v>1670</v>
      </c>
      <c r="AZ19" s="835" t="s">
        <v>428</v>
      </c>
      <c r="BA19" s="835" t="s">
        <v>62</v>
      </c>
      <c r="BB19" s="836" t="s">
        <v>1936</v>
      </c>
      <c r="BC19" s="836">
        <v>0</v>
      </c>
      <c r="BD19" s="837" t="s">
        <v>1936</v>
      </c>
      <c r="BE19" s="836" t="s">
        <v>1936</v>
      </c>
      <c r="BF19" s="835" t="s">
        <v>428</v>
      </c>
      <c r="BG19" s="1223">
        <v>2713756</v>
      </c>
      <c r="BH19" s="835" t="s">
        <v>1936</v>
      </c>
      <c r="BI19" s="835" t="s">
        <v>61</v>
      </c>
      <c r="BJ19" s="836" t="s">
        <v>1936</v>
      </c>
      <c r="BK19" s="836">
        <v>711</v>
      </c>
      <c r="BL19" s="836" t="s">
        <v>538</v>
      </c>
      <c r="BM19" s="836" t="s">
        <v>1936</v>
      </c>
      <c r="BN19" s="835" t="s">
        <v>1936</v>
      </c>
      <c r="BO19" s="835" t="s">
        <v>62</v>
      </c>
      <c r="BP19" s="836" t="s">
        <v>1936</v>
      </c>
      <c r="BQ19" s="837" t="s">
        <v>1936</v>
      </c>
      <c r="BR19" s="837" t="s">
        <v>1936</v>
      </c>
      <c r="BS19" s="836" t="s">
        <v>1936</v>
      </c>
      <c r="BT19" s="835" t="s">
        <v>62</v>
      </c>
      <c r="BU19" s="836">
        <v>0</v>
      </c>
      <c r="BV19" s="835" t="s">
        <v>1936</v>
      </c>
      <c r="BW19" s="836" t="s">
        <v>1936</v>
      </c>
      <c r="BX19" s="836" t="s">
        <v>1936</v>
      </c>
      <c r="BY19" s="1223">
        <v>711</v>
      </c>
      <c r="BZ19" s="836" t="s">
        <v>1936</v>
      </c>
      <c r="CA19" s="839">
        <v>0.99973807012573734</v>
      </c>
      <c r="CB19" s="835" t="s">
        <v>1936</v>
      </c>
      <c r="CC19" s="839">
        <v>1</v>
      </c>
      <c r="CD19" s="835" t="s">
        <v>114</v>
      </c>
      <c r="CE19" s="839">
        <v>0.77397204029436673</v>
      </c>
      <c r="CF19" s="835" t="s">
        <v>759</v>
      </c>
      <c r="CG19" s="835" t="s">
        <v>62</v>
      </c>
      <c r="CH19" s="835" t="s">
        <v>760</v>
      </c>
      <c r="CI19" s="835" t="s">
        <v>65</v>
      </c>
      <c r="CJ19" s="835" t="s">
        <v>220</v>
      </c>
      <c r="CK19" s="835" t="s">
        <v>62</v>
      </c>
      <c r="CL19" s="1280" t="s">
        <v>1936</v>
      </c>
      <c r="CM19" s="1278"/>
      <c r="CN19" s="1298" t="s">
        <v>61</v>
      </c>
      <c r="CO19" s="842" t="s">
        <v>61</v>
      </c>
      <c r="CP19" s="842" t="s">
        <v>61</v>
      </c>
      <c r="CQ19" s="842" t="s">
        <v>61</v>
      </c>
      <c r="CR19" s="842" t="s">
        <v>61</v>
      </c>
      <c r="CS19" s="842" t="s">
        <v>61</v>
      </c>
      <c r="CT19" s="842" t="s">
        <v>62</v>
      </c>
      <c r="CU19" s="842" t="s">
        <v>61</v>
      </c>
      <c r="CV19" s="842" t="s">
        <v>61</v>
      </c>
      <c r="CW19" s="842" t="s">
        <v>61</v>
      </c>
      <c r="CX19" s="842" t="s">
        <v>62</v>
      </c>
      <c r="CY19" s="842" t="s">
        <v>428</v>
      </c>
      <c r="CZ19" s="923" t="s">
        <v>61</v>
      </c>
      <c r="DA19" s="923" t="s">
        <v>62</v>
      </c>
      <c r="DB19" s="923" t="s">
        <v>61</v>
      </c>
      <c r="DC19" s="923" t="s">
        <v>61</v>
      </c>
      <c r="DD19" s="923" t="s">
        <v>61</v>
      </c>
      <c r="DE19" s="923" t="s">
        <v>61</v>
      </c>
      <c r="DF19" s="923" t="s">
        <v>62</v>
      </c>
      <c r="DG19" s="923" t="s">
        <v>61</v>
      </c>
      <c r="DH19" s="923" t="s">
        <v>61</v>
      </c>
      <c r="DI19" s="923" t="s">
        <v>61</v>
      </c>
      <c r="DJ19" s="923" t="s">
        <v>61</v>
      </c>
      <c r="DK19" s="923" t="s">
        <v>1936</v>
      </c>
      <c r="DL19" s="923" t="s">
        <v>61</v>
      </c>
      <c r="DM19" s="923" t="s">
        <v>61</v>
      </c>
      <c r="DN19" s="923" t="s">
        <v>61</v>
      </c>
      <c r="DO19" s="923" t="s">
        <v>61</v>
      </c>
      <c r="DP19" s="923" t="s">
        <v>61</v>
      </c>
      <c r="DQ19" s="923" t="s">
        <v>61</v>
      </c>
      <c r="DR19" s="923" t="s">
        <v>61</v>
      </c>
      <c r="DS19" s="923" t="s">
        <v>61</v>
      </c>
      <c r="DT19" s="923" t="s">
        <v>61</v>
      </c>
      <c r="DU19" s="923" t="s">
        <v>61</v>
      </c>
      <c r="DV19" s="923" t="s">
        <v>61</v>
      </c>
      <c r="DW19" s="923" t="s">
        <v>1936</v>
      </c>
      <c r="DX19" s="924" t="s">
        <v>61</v>
      </c>
      <c r="DY19" s="924" t="s">
        <v>62</v>
      </c>
      <c r="DZ19" s="924" t="s">
        <v>61</v>
      </c>
      <c r="EA19" s="924" t="s">
        <v>61</v>
      </c>
      <c r="EB19" s="924" t="s">
        <v>61</v>
      </c>
      <c r="EC19" s="924" t="s">
        <v>61</v>
      </c>
      <c r="ED19" s="924" t="s">
        <v>62</v>
      </c>
      <c r="EE19" s="924" t="s">
        <v>62</v>
      </c>
      <c r="EF19" s="924" t="s">
        <v>61</v>
      </c>
      <c r="EG19" s="924" t="s">
        <v>61</v>
      </c>
      <c r="EH19" s="924" t="s">
        <v>61</v>
      </c>
      <c r="EI19" s="924" t="s">
        <v>1936</v>
      </c>
      <c r="EJ19" s="1276" t="s">
        <v>428</v>
      </c>
      <c r="EK19" s="1159"/>
      <c r="EL19" s="1301" t="s">
        <v>61</v>
      </c>
      <c r="EM19" s="840" t="s">
        <v>761</v>
      </c>
      <c r="EN19" s="840" t="s">
        <v>428</v>
      </c>
      <c r="EO19" s="840" t="s">
        <v>61</v>
      </c>
      <c r="EP19" s="840" t="s">
        <v>61</v>
      </c>
      <c r="EQ19" s="840" t="s">
        <v>1936</v>
      </c>
      <c r="ER19" s="840" t="s">
        <v>762</v>
      </c>
      <c r="ES19" s="840" t="s">
        <v>66</v>
      </c>
      <c r="ET19" s="840" t="s">
        <v>66</v>
      </c>
      <c r="EU19" s="840" t="s">
        <v>1936</v>
      </c>
      <c r="EV19" s="840" t="s">
        <v>66</v>
      </c>
      <c r="EW19" s="840" t="s">
        <v>1936</v>
      </c>
      <c r="EX19" s="840" t="s">
        <v>199</v>
      </c>
      <c r="EY19" s="840" t="s">
        <v>66</v>
      </c>
      <c r="EZ19" s="840" t="s">
        <v>200</v>
      </c>
      <c r="FA19" s="840" t="s">
        <v>66</v>
      </c>
      <c r="FB19" s="840" t="s">
        <v>203</v>
      </c>
      <c r="FC19" s="840" t="s">
        <v>66</v>
      </c>
      <c r="FD19" s="840" t="s">
        <v>200</v>
      </c>
      <c r="FE19" s="840" t="s">
        <v>66</v>
      </c>
      <c r="FF19" s="840" t="s">
        <v>199</v>
      </c>
      <c r="FG19" s="840" t="s">
        <v>66</v>
      </c>
      <c r="FH19" s="840" t="s">
        <v>200</v>
      </c>
      <c r="FI19" s="840" t="s">
        <v>66</v>
      </c>
      <c r="FJ19" s="840" t="s">
        <v>203</v>
      </c>
      <c r="FK19" s="840" t="s">
        <v>66</v>
      </c>
      <c r="FL19" s="840" t="s">
        <v>205</v>
      </c>
      <c r="FM19" s="840" t="s">
        <v>66</v>
      </c>
      <c r="FN19" s="840" t="s">
        <v>1936</v>
      </c>
      <c r="FO19" s="840" t="s">
        <v>62</v>
      </c>
      <c r="FP19" s="840" t="s">
        <v>1936</v>
      </c>
      <c r="FQ19" s="840" t="s">
        <v>1936</v>
      </c>
      <c r="FR19" s="840" t="s">
        <v>62</v>
      </c>
      <c r="FS19" s="840" t="s">
        <v>1936</v>
      </c>
      <c r="FT19" s="840" t="s">
        <v>1936</v>
      </c>
      <c r="FU19" s="840" t="s">
        <v>62</v>
      </c>
      <c r="FV19" s="840" t="s">
        <v>1936</v>
      </c>
      <c r="FW19" s="841" t="s">
        <v>1936</v>
      </c>
      <c r="FX19" s="841" t="s">
        <v>62</v>
      </c>
      <c r="FY19" s="841" t="s">
        <v>62</v>
      </c>
      <c r="FZ19" s="841" t="s">
        <v>205</v>
      </c>
      <c r="GA19" s="841" t="s">
        <v>205</v>
      </c>
      <c r="GB19" s="841" t="s">
        <v>61</v>
      </c>
      <c r="GC19" s="841" t="s">
        <v>62</v>
      </c>
      <c r="GD19" s="841" t="s">
        <v>61</v>
      </c>
      <c r="GE19" s="841" t="s">
        <v>61</v>
      </c>
      <c r="GF19" s="841" t="s">
        <v>61</v>
      </c>
      <c r="GG19" s="841" t="s">
        <v>61</v>
      </c>
      <c r="GH19" s="841" t="s">
        <v>62</v>
      </c>
      <c r="GI19" s="841" t="s">
        <v>61</v>
      </c>
      <c r="GJ19" s="841" t="s">
        <v>61</v>
      </c>
      <c r="GK19" s="841" t="s">
        <v>66</v>
      </c>
      <c r="GL19" s="841" t="s">
        <v>1936</v>
      </c>
      <c r="GM19" s="841">
        <v>2013</v>
      </c>
      <c r="GN19" s="841" t="s">
        <v>763</v>
      </c>
      <c r="GO19" s="841" t="s">
        <v>1936</v>
      </c>
      <c r="GP19" s="841" t="s">
        <v>1936</v>
      </c>
      <c r="GQ19" s="841" t="s">
        <v>62</v>
      </c>
      <c r="GR19" s="841" t="s">
        <v>205</v>
      </c>
      <c r="GS19" s="841" t="s">
        <v>61</v>
      </c>
      <c r="GT19" s="841" t="s">
        <v>61</v>
      </c>
      <c r="GU19" s="1304" t="s">
        <v>1936</v>
      </c>
      <c r="GV19" s="938"/>
      <c r="GW19" s="1307" t="s">
        <v>205</v>
      </c>
      <c r="GX19" s="892" t="s">
        <v>62</v>
      </c>
      <c r="GY19" s="892" t="s">
        <v>205</v>
      </c>
      <c r="GZ19" s="892" t="s">
        <v>61</v>
      </c>
      <c r="HA19" s="892" t="s">
        <v>61</v>
      </c>
      <c r="HB19" s="892" t="s">
        <v>62</v>
      </c>
      <c r="HC19" s="892" t="s">
        <v>62</v>
      </c>
      <c r="HD19" s="892" t="s">
        <v>205</v>
      </c>
      <c r="HE19" s="892" t="s">
        <v>62</v>
      </c>
      <c r="HF19" s="892" t="s">
        <v>61</v>
      </c>
      <c r="HG19" s="892" t="s">
        <v>538</v>
      </c>
      <c r="HH19" s="892" t="s">
        <v>765</v>
      </c>
      <c r="HI19" s="892" t="s">
        <v>61</v>
      </c>
      <c r="HJ19" s="1311" t="s">
        <v>61</v>
      </c>
      <c r="HK19" s="890" t="s">
        <v>766</v>
      </c>
      <c r="HL19" s="1315" t="s">
        <v>1152</v>
      </c>
    </row>
    <row r="20" spans="1:220" ht="39.950000000000003" customHeight="1">
      <c r="A20" s="1200" t="s">
        <v>1251</v>
      </c>
      <c r="B20" s="1207"/>
      <c r="C20" s="1204" t="s">
        <v>61</v>
      </c>
      <c r="D20" s="894" t="s">
        <v>1226</v>
      </c>
      <c r="E20" s="894" t="s">
        <v>61</v>
      </c>
      <c r="F20" s="894" t="s">
        <v>1227</v>
      </c>
      <c r="G20" s="894" t="s">
        <v>61</v>
      </c>
      <c r="H20" s="894" t="s">
        <v>1228</v>
      </c>
      <c r="I20" s="894" t="s">
        <v>61</v>
      </c>
      <c r="J20" s="894" t="s">
        <v>1229</v>
      </c>
      <c r="K20" s="894" t="s">
        <v>61</v>
      </c>
      <c r="L20" s="894" t="s">
        <v>1230</v>
      </c>
      <c r="M20" s="894" t="s">
        <v>61</v>
      </c>
      <c r="N20" s="894" t="s">
        <v>220</v>
      </c>
      <c r="O20" s="894" t="s">
        <v>61</v>
      </c>
      <c r="P20" s="894" t="s">
        <v>1231</v>
      </c>
      <c r="Q20" s="894" t="s">
        <v>61</v>
      </c>
      <c r="R20" s="894" t="s">
        <v>1232</v>
      </c>
      <c r="S20" s="894" t="s">
        <v>61</v>
      </c>
      <c r="T20" s="894" t="s">
        <v>1233</v>
      </c>
      <c r="U20" s="894" t="s">
        <v>61</v>
      </c>
      <c r="V20" s="894" t="s">
        <v>1234</v>
      </c>
      <c r="W20" s="894" t="s">
        <v>60</v>
      </c>
      <c r="X20" s="894" t="s">
        <v>61</v>
      </c>
      <c r="Y20" s="894" t="s">
        <v>61</v>
      </c>
      <c r="Z20" s="894" t="s">
        <v>1235</v>
      </c>
      <c r="AA20" s="1210" t="s">
        <v>1236</v>
      </c>
      <c r="AB20" s="943"/>
      <c r="AC20" s="1295" t="s">
        <v>85</v>
      </c>
      <c r="AD20" s="835" t="s">
        <v>96</v>
      </c>
      <c r="AE20" s="836" t="s">
        <v>66</v>
      </c>
      <c r="AF20" s="835" t="s">
        <v>538</v>
      </c>
      <c r="AG20" s="835" t="s">
        <v>1237</v>
      </c>
      <c r="AH20" s="835" t="s">
        <v>61</v>
      </c>
      <c r="AI20" s="836" t="s">
        <v>62</v>
      </c>
      <c r="AJ20" s="836">
        <v>0</v>
      </c>
      <c r="AK20" s="835" t="s">
        <v>1936</v>
      </c>
      <c r="AL20" s="835" t="s">
        <v>1936</v>
      </c>
      <c r="AM20" s="835" t="s">
        <v>1936</v>
      </c>
      <c r="AN20" s="836">
        <v>0</v>
      </c>
      <c r="AO20" s="835" t="s">
        <v>1936</v>
      </c>
      <c r="AP20" s="835" t="s">
        <v>1936</v>
      </c>
      <c r="AQ20" s="835" t="s">
        <v>1936</v>
      </c>
      <c r="AR20" s="1223">
        <v>0</v>
      </c>
      <c r="AS20" s="835" t="s">
        <v>1936</v>
      </c>
      <c r="AT20" s="835" t="s">
        <v>62</v>
      </c>
      <c r="AU20" s="835" t="s">
        <v>62</v>
      </c>
      <c r="AV20" s="835" t="s">
        <v>1936</v>
      </c>
      <c r="AW20" s="836">
        <v>0</v>
      </c>
      <c r="AX20" s="837" t="s">
        <v>1936</v>
      </c>
      <c r="AY20" s="836" t="s">
        <v>1936</v>
      </c>
      <c r="AZ20" s="835" t="s">
        <v>1936</v>
      </c>
      <c r="BA20" s="835" t="s">
        <v>62</v>
      </c>
      <c r="BB20" s="836" t="s">
        <v>1936</v>
      </c>
      <c r="BC20" s="836">
        <v>0</v>
      </c>
      <c r="BD20" s="837" t="s">
        <v>1936</v>
      </c>
      <c r="BE20" s="836" t="s">
        <v>1936</v>
      </c>
      <c r="BF20" s="835" t="s">
        <v>1936</v>
      </c>
      <c r="BG20" s="1223">
        <v>0</v>
      </c>
      <c r="BH20" s="835" t="s">
        <v>1936</v>
      </c>
      <c r="BI20" s="835" t="s">
        <v>61</v>
      </c>
      <c r="BJ20" s="836" t="s">
        <v>1936</v>
      </c>
      <c r="BK20" s="836">
        <v>463202</v>
      </c>
      <c r="BL20" s="836" t="s">
        <v>1755</v>
      </c>
      <c r="BM20" s="836" t="s">
        <v>352</v>
      </c>
      <c r="BN20" s="835" t="s">
        <v>1936</v>
      </c>
      <c r="BO20" s="835" t="s">
        <v>62</v>
      </c>
      <c r="BP20" s="836">
        <v>0</v>
      </c>
      <c r="BQ20" s="837" t="s">
        <v>1936</v>
      </c>
      <c r="BR20" s="837" t="s">
        <v>1936</v>
      </c>
      <c r="BS20" s="836" t="s">
        <v>1936</v>
      </c>
      <c r="BT20" s="835" t="s">
        <v>62</v>
      </c>
      <c r="BU20" s="836">
        <v>0</v>
      </c>
      <c r="BV20" s="835" t="s">
        <v>1936</v>
      </c>
      <c r="BW20" s="836" t="s">
        <v>1936</v>
      </c>
      <c r="BX20" s="836" t="s">
        <v>1936</v>
      </c>
      <c r="BY20" s="1223">
        <v>463202</v>
      </c>
      <c r="BZ20" s="836" t="s">
        <v>1936</v>
      </c>
      <c r="CA20" s="839">
        <v>0</v>
      </c>
      <c r="CB20" s="835" t="s">
        <v>1238</v>
      </c>
      <c r="CC20" s="839">
        <v>0</v>
      </c>
      <c r="CD20" s="835" t="s">
        <v>101</v>
      </c>
      <c r="CE20" s="839" t="s">
        <v>66</v>
      </c>
      <c r="CF20" s="835" t="s">
        <v>114</v>
      </c>
      <c r="CG20" s="835" t="s">
        <v>62</v>
      </c>
      <c r="CH20" s="835" t="s">
        <v>1671</v>
      </c>
      <c r="CI20" s="835" t="s">
        <v>66</v>
      </c>
      <c r="CJ20" s="835" t="s">
        <v>1936</v>
      </c>
      <c r="CK20" s="835" t="s">
        <v>62</v>
      </c>
      <c r="CL20" s="1280" t="s">
        <v>1239</v>
      </c>
      <c r="CM20" s="1278"/>
      <c r="CN20" s="1298" t="s">
        <v>61</v>
      </c>
      <c r="CO20" s="842" t="s">
        <v>61</v>
      </c>
      <c r="CP20" s="842" t="s">
        <v>61</v>
      </c>
      <c r="CQ20" s="842" t="s">
        <v>61</v>
      </c>
      <c r="CR20" s="842" t="s">
        <v>61</v>
      </c>
      <c r="CS20" s="842" t="s">
        <v>61</v>
      </c>
      <c r="CT20" s="842" t="s">
        <v>61</v>
      </c>
      <c r="CU20" s="842" t="s">
        <v>61</v>
      </c>
      <c r="CV20" s="842" t="s">
        <v>62</v>
      </c>
      <c r="CW20" s="842" t="s">
        <v>62</v>
      </c>
      <c r="CX20" s="842" t="s">
        <v>62</v>
      </c>
      <c r="CY20" s="842" t="s">
        <v>1936</v>
      </c>
      <c r="CZ20" s="923" t="s">
        <v>61</v>
      </c>
      <c r="DA20" s="923" t="s">
        <v>61</v>
      </c>
      <c r="DB20" s="923" t="s">
        <v>61</v>
      </c>
      <c r="DC20" s="923" t="s">
        <v>61</v>
      </c>
      <c r="DD20" s="923" t="s">
        <v>61</v>
      </c>
      <c r="DE20" s="923" t="s">
        <v>61</v>
      </c>
      <c r="DF20" s="923" t="s">
        <v>61</v>
      </c>
      <c r="DG20" s="923" t="s">
        <v>61</v>
      </c>
      <c r="DH20" s="923" t="s">
        <v>61</v>
      </c>
      <c r="DI20" s="923" t="s">
        <v>61</v>
      </c>
      <c r="DJ20" s="923" t="s">
        <v>61</v>
      </c>
      <c r="DK20" s="923" t="s">
        <v>1936</v>
      </c>
      <c r="DL20" s="923" t="s">
        <v>61</v>
      </c>
      <c r="DM20" s="923" t="s">
        <v>61</v>
      </c>
      <c r="DN20" s="923" t="s">
        <v>61</v>
      </c>
      <c r="DO20" s="923" t="s">
        <v>61</v>
      </c>
      <c r="DP20" s="923" t="s">
        <v>61</v>
      </c>
      <c r="DQ20" s="923" t="s">
        <v>61</v>
      </c>
      <c r="DR20" s="923" t="s">
        <v>61</v>
      </c>
      <c r="DS20" s="923" t="s">
        <v>61</v>
      </c>
      <c r="DT20" s="923" t="s">
        <v>61</v>
      </c>
      <c r="DU20" s="923" t="s">
        <v>61</v>
      </c>
      <c r="DV20" s="923" t="s">
        <v>61</v>
      </c>
      <c r="DW20" s="923" t="s">
        <v>1936</v>
      </c>
      <c r="DX20" s="924" t="s">
        <v>61</v>
      </c>
      <c r="DY20" s="924" t="s">
        <v>61</v>
      </c>
      <c r="DZ20" s="924" t="s">
        <v>61</v>
      </c>
      <c r="EA20" s="924" t="s">
        <v>61</v>
      </c>
      <c r="EB20" s="924" t="s">
        <v>61</v>
      </c>
      <c r="EC20" s="924" t="s">
        <v>61</v>
      </c>
      <c r="ED20" s="924" t="s">
        <v>61</v>
      </c>
      <c r="EE20" s="924" t="s">
        <v>61</v>
      </c>
      <c r="EF20" s="924" t="s">
        <v>62</v>
      </c>
      <c r="EG20" s="924" t="s">
        <v>62</v>
      </c>
      <c r="EH20" s="924" t="s">
        <v>62</v>
      </c>
      <c r="EI20" s="924" t="s">
        <v>1936</v>
      </c>
      <c r="EJ20" s="1276" t="s">
        <v>1240</v>
      </c>
      <c r="EK20" s="1159"/>
      <c r="EL20" s="1301" t="s">
        <v>61</v>
      </c>
      <c r="EM20" s="840" t="s">
        <v>1241</v>
      </c>
      <c r="EN20" s="840" t="s">
        <v>1242</v>
      </c>
      <c r="EO20" s="840" t="s">
        <v>61</v>
      </c>
      <c r="EP20" s="840" t="s">
        <v>61</v>
      </c>
      <c r="EQ20" s="840" t="s">
        <v>61</v>
      </c>
      <c r="ER20" s="840" t="s">
        <v>1243</v>
      </c>
      <c r="ES20" s="840">
        <v>2.5000000000000001E-2</v>
      </c>
      <c r="ET20" s="840" t="s">
        <v>62</v>
      </c>
      <c r="EU20" s="840" t="s">
        <v>1936</v>
      </c>
      <c r="EV20" s="840" t="s">
        <v>61</v>
      </c>
      <c r="EW20" s="840" t="s">
        <v>1244</v>
      </c>
      <c r="EX20" s="840" t="s">
        <v>199</v>
      </c>
      <c r="EY20" s="840" t="s">
        <v>200</v>
      </c>
      <c r="EZ20" s="840" t="s">
        <v>187</v>
      </c>
      <c r="FA20" s="840" t="s">
        <v>200</v>
      </c>
      <c r="FB20" s="840" t="s">
        <v>202</v>
      </c>
      <c r="FC20" s="840" t="s">
        <v>202</v>
      </c>
      <c r="FD20" s="840" t="s">
        <v>202</v>
      </c>
      <c r="FE20" s="840" t="s">
        <v>202</v>
      </c>
      <c r="FF20" s="840" t="s">
        <v>199</v>
      </c>
      <c r="FG20" s="840" t="s">
        <v>199</v>
      </c>
      <c r="FH20" s="840" t="s">
        <v>200</v>
      </c>
      <c r="FI20" s="840" t="s">
        <v>204</v>
      </c>
      <c r="FJ20" s="840" t="s">
        <v>203</v>
      </c>
      <c r="FK20" s="840" t="s">
        <v>203</v>
      </c>
      <c r="FL20" s="840" t="s">
        <v>199</v>
      </c>
      <c r="FM20" s="840" t="s">
        <v>66</v>
      </c>
      <c r="FN20" s="840" t="s">
        <v>1936</v>
      </c>
      <c r="FO20" s="840" t="s">
        <v>62</v>
      </c>
      <c r="FP20" s="840" t="s">
        <v>1936</v>
      </c>
      <c r="FQ20" s="840" t="s">
        <v>1936</v>
      </c>
      <c r="FR20" s="840" t="s">
        <v>62</v>
      </c>
      <c r="FS20" s="840" t="s">
        <v>1936</v>
      </c>
      <c r="FT20" s="840" t="s">
        <v>1936</v>
      </c>
      <c r="FU20" s="840" t="s">
        <v>66</v>
      </c>
      <c r="FV20" s="840" t="s">
        <v>1936</v>
      </c>
      <c r="FW20" s="841" t="s">
        <v>1936</v>
      </c>
      <c r="FX20" s="841" t="s">
        <v>61</v>
      </c>
      <c r="FY20" s="841" t="s">
        <v>62</v>
      </c>
      <c r="FZ20" s="841" t="s">
        <v>61</v>
      </c>
      <c r="GA20" s="841" t="s">
        <v>1245</v>
      </c>
      <c r="GB20" s="841" t="s">
        <v>61</v>
      </c>
      <c r="GC20" s="841" t="s">
        <v>61</v>
      </c>
      <c r="GD20" s="841" t="s">
        <v>61</v>
      </c>
      <c r="GE20" s="841" t="s">
        <v>61</v>
      </c>
      <c r="GF20" s="841" t="s">
        <v>61</v>
      </c>
      <c r="GG20" s="841" t="s">
        <v>61</v>
      </c>
      <c r="GH20" s="841" t="s">
        <v>61</v>
      </c>
      <c r="GI20" s="841" t="s">
        <v>61</v>
      </c>
      <c r="GJ20" s="841" t="s">
        <v>61</v>
      </c>
      <c r="GK20" s="841" t="s">
        <v>62</v>
      </c>
      <c r="GL20" s="841" t="s">
        <v>205</v>
      </c>
      <c r="GM20" s="841">
        <v>2011</v>
      </c>
      <c r="GN20" s="841" t="s">
        <v>1246</v>
      </c>
      <c r="GO20" s="841" t="s">
        <v>1247</v>
      </c>
      <c r="GP20" s="841">
        <v>2013</v>
      </c>
      <c r="GQ20" s="841" t="s">
        <v>61</v>
      </c>
      <c r="GR20" s="841" t="s">
        <v>62</v>
      </c>
      <c r="GS20" s="841" t="s">
        <v>62</v>
      </c>
      <c r="GT20" s="841" t="s">
        <v>62</v>
      </c>
      <c r="GU20" s="1304" t="s">
        <v>1248</v>
      </c>
      <c r="GV20" s="938"/>
      <c r="GW20" s="1307" t="s">
        <v>62</v>
      </c>
      <c r="GX20" s="892" t="s">
        <v>62</v>
      </c>
      <c r="GY20" s="892" t="s">
        <v>62</v>
      </c>
      <c r="GZ20" s="892" t="s">
        <v>62</v>
      </c>
      <c r="HA20" s="892" t="s">
        <v>62</v>
      </c>
      <c r="HB20" s="892" t="s">
        <v>62</v>
      </c>
      <c r="HC20" s="892" t="s">
        <v>62</v>
      </c>
      <c r="HD20" s="892" t="s">
        <v>62</v>
      </c>
      <c r="HE20" s="892" t="s">
        <v>62</v>
      </c>
      <c r="HF20" s="892" t="s">
        <v>205</v>
      </c>
      <c r="HG20" s="892" t="s">
        <v>1932</v>
      </c>
      <c r="HH20" s="892" t="s">
        <v>1249</v>
      </c>
      <c r="HI20" s="892" t="s">
        <v>61</v>
      </c>
      <c r="HJ20" s="1311" t="s">
        <v>62</v>
      </c>
      <c r="HK20" s="890" t="s">
        <v>1250</v>
      </c>
      <c r="HL20" s="1315" t="s">
        <v>1151</v>
      </c>
    </row>
    <row r="21" spans="1:220" ht="39.950000000000003" customHeight="1">
      <c r="A21" s="1200" t="s">
        <v>1160</v>
      </c>
      <c r="B21" s="1207"/>
      <c r="C21" s="1204" t="s">
        <v>61</v>
      </c>
      <c r="D21" s="894" t="s">
        <v>1947</v>
      </c>
      <c r="E21" s="894" t="s">
        <v>61</v>
      </c>
      <c r="F21" s="894" t="s">
        <v>359</v>
      </c>
      <c r="G21" s="894" t="s">
        <v>61</v>
      </c>
      <c r="H21" s="894" t="s">
        <v>1948</v>
      </c>
      <c r="I21" s="894" t="s">
        <v>62</v>
      </c>
      <c r="J21" s="894" t="s">
        <v>1936</v>
      </c>
      <c r="K21" s="894" t="s">
        <v>61</v>
      </c>
      <c r="L21" s="894" t="s">
        <v>232</v>
      </c>
      <c r="M21" s="894" t="s">
        <v>61</v>
      </c>
      <c r="N21" s="894" t="s">
        <v>441</v>
      </c>
      <c r="O21" s="894" t="s">
        <v>61</v>
      </c>
      <c r="P21" s="894" t="s">
        <v>442</v>
      </c>
      <c r="Q21" s="894" t="s">
        <v>62</v>
      </c>
      <c r="R21" s="894" t="s">
        <v>1936</v>
      </c>
      <c r="S21" s="894" t="s">
        <v>62</v>
      </c>
      <c r="T21" s="894" t="s">
        <v>1936</v>
      </c>
      <c r="U21" s="894" t="s">
        <v>62</v>
      </c>
      <c r="V21" s="894" t="s">
        <v>1936</v>
      </c>
      <c r="W21" s="894" t="s">
        <v>64</v>
      </c>
      <c r="X21" s="894" t="s">
        <v>61</v>
      </c>
      <c r="Y21" s="894" t="s">
        <v>61</v>
      </c>
      <c r="Z21" s="894" t="s">
        <v>442</v>
      </c>
      <c r="AA21" s="1210" t="s">
        <v>1145</v>
      </c>
      <c r="AB21" s="943"/>
      <c r="AC21" s="1295" t="s">
        <v>94</v>
      </c>
      <c r="AD21" s="835" t="s">
        <v>93</v>
      </c>
      <c r="AE21" s="836">
        <v>4000000</v>
      </c>
      <c r="AF21" s="835" t="s">
        <v>1685</v>
      </c>
      <c r="AG21" s="835" t="s">
        <v>1146</v>
      </c>
      <c r="AH21" s="835" t="s">
        <v>62</v>
      </c>
      <c r="AI21" s="836" t="s">
        <v>62</v>
      </c>
      <c r="AJ21" s="836">
        <v>0</v>
      </c>
      <c r="AK21" s="835" t="s">
        <v>205</v>
      </c>
      <c r="AL21" s="835" t="s">
        <v>205</v>
      </c>
      <c r="AM21" s="835" t="s">
        <v>205</v>
      </c>
      <c r="AN21" s="836">
        <v>0</v>
      </c>
      <c r="AO21" s="835" t="s">
        <v>205</v>
      </c>
      <c r="AP21" s="835" t="s">
        <v>205</v>
      </c>
      <c r="AQ21" s="835" t="s">
        <v>205</v>
      </c>
      <c r="AR21" s="1223">
        <v>0</v>
      </c>
      <c r="AS21" s="835" t="s">
        <v>1936</v>
      </c>
      <c r="AT21" s="835" t="s">
        <v>62</v>
      </c>
      <c r="AU21" s="835" t="s">
        <v>62</v>
      </c>
      <c r="AV21" s="835" t="s">
        <v>205</v>
      </c>
      <c r="AW21" s="836">
        <v>0</v>
      </c>
      <c r="AX21" s="837" t="s">
        <v>205</v>
      </c>
      <c r="AY21" s="836" t="s">
        <v>205</v>
      </c>
      <c r="AZ21" s="835" t="s">
        <v>205</v>
      </c>
      <c r="BA21" s="835" t="s">
        <v>62</v>
      </c>
      <c r="BB21" s="836" t="s">
        <v>205</v>
      </c>
      <c r="BC21" s="836">
        <v>0</v>
      </c>
      <c r="BD21" s="837" t="s">
        <v>205</v>
      </c>
      <c r="BE21" s="836" t="s">
        <v>205</v>
      </c>
      <c r="BF21" s="835" t="s">
        <v>205</v>
      </c>
      <c r="BG21" s="1223">
        <v>0</v>
      </c>
      <c r="BH21" s="835" t="s">
        <v>1936</v>
      </c>
      <c r="BI21" s="835" t="s">
        <v>61</v>
      </c>
      <c r="BJ21" s="836" t="s">
        <v>1148</v>
      </c>
      <c r="BK21" s="836">
        <v>4488337</v>
      </c>
      <c r="BL21" s="836" t="s">
        <v>538</v>
      </c>
      <c r="BM21" s="836" t="s">
        <v>1147</v>
      </c>
      <c r="BN21" s="835" t="s">
        <v>1936</v>
      </c>
      <c r="BO21" s="835" t="s">
        <v>62</v>
      </c>
      <c r="BP21" s="836">
        <v>0</v>
      </c>
      <c r="BQ21" s="837" t="s">
        <v>205</v>
      </c>
      <c r="BR21" s="837" t="s">
        <v>205</v>
      </c>
      <c r="BS21" s="836" t="s">
        <v>205</v>
      </c>
      <c r="BT21" s="835" t="s">
        <v>62</v>
      </c>
      <c r="BU21" s="836">
        <v>0</v>
      </c>
      <c r="BV21" s="835" t="s">
        <v>205</v>
      </c>
      <c r="BW21" s="836" t="s">
        <v>205</v>
      </c>
      <c r="BX21" s="836" t="s">
        <v>205</v>
      </c>
      <c r="BY21" s="1223">
        <v>4488337</v>
      </c>
      <c r="BZ21" s="836" t="s">
        <v>1936</v>
      </c>
      <c r="CA21" s="839">
        <v>0</v>
      </c>
      <c r="CB21" s="835" t="s">
        <v>101</v>
      </c>
      <c r="CC21" s="839">
        <v>0</v>
      </c>
      <c r="CD21" s="835" t="s">
        <v>101</v>
      </c>
      <c r="CE21" s="839">
        <v>1.1220842499999999</v>
      </c>
      <c r="CF21" s="835" t="s">
        <v>114</v>
      </c>
      <c r="CG21" s="835" t="s">
        <v>1936</v>
      </c>
      <c r="CH21" s="835" t="s">
        <v>101</v>
      </c>
      <c r="CI21" s="835" t="s">
        <v>205</v>
      </c>
      <c r="CJ21" s="835" t="s">
        <v>1936</v>
      </c>
      <c r="CK21" s="835" t="s">
        <v>205</v>
      </c>
      <c r="CL21" s="1280" t="s">
        <v>1149</v>
      </c>
      <c r="CM21" s="1278"/>
      <c r="CN21" s="1298" t="s">
        <v>61</v>
      </c>
      <c r="CO21" s="842" t="s">
        <v>61</v>
      </c>
      <c r="CP21" s="842" t="s">
        <v>61</v>
      </c>
      <c r="CQ21" s="842" t="s">
        <v>61</v>
      </c>
      <c r="CR21" s="842" t="s">
        <v>61</v>
      </c>
      <c r="CS21" s="842" t="s">
        <v>61</v>
      </c>
      <c r="CT21" s="842" t="s">
        <v>61</v>
      </c>
      <c r="CU21" s="842" t="s">
        <v>61</v>
      </c>
      <c r="CV21" s="842" t="s">
        <v>61</v>
      </c>
      <c r="CW21" s="842" t="s">
        <v>61</v>
      </c>
      <c r="CX21" s="842" t="s">
        <v>61</v>
      </c>
      <c r="CY21" s="842" t="s">
        <v>1936</v>
      </c>
      <c r="CZ21" s="923" t="s">
        <v>61</v>
      </c>
      <c r="DA21" s="923" t="s">
        <v>61</v>
      </c>
      <c r="DB21" s="923" t="s">
        <v>61</v>
      </c>
      <c r="DC21" s="923" t="s">
        <v>61</v>
      </c>
      <c r="DD21" s="923" t="s">
        <v>61</v>
      </c>
      <c r="DE21" s="923" t="s">
        <v>61</v>
      </c>
      <c r="DF21" s="923" t="s">
        <v>61</v>
      </c>
      <c r="DG21" s="923" t="s">
        <v>61</v>
      </c>
      <c r="DH21" s="923" t="s">
        <v>61</v>
      </c>
      <c r="DI21" s="923" t="s">
        <v>61</v>
      </c>
      <c r="DJ21" s="923" t="s">
        <v>61</v>
      </c>
      <c r="DK21" s="923" t="s">
        <v>1936</v>
      </c>
      <c r="DL21" s="923" t="s">
        <v>61</v>
      </c>
      <c r="DM21" s="923" t="s">
        <v>61</v>
      </c>
      <c r="DN21" s="923" t="s">
        <v>61</v>
      </c>
      <c r="DO21" s="923" t="s">
        <v>61</v>
      </c>
      <c r="DP21" s="923" t="s">
        <v>61</v>
      </c>
      <c r="DQ21" s="923" t="s">
        <v>61</v>
      </c>
      <c r="DR21" s="923" t="s">
        <v>62</v>
      </c>
      <c r="DS21" s="923" t="s">
        <v>61</v>
      </c>
      <c r="DT21" s="923" t="s">
        <v>61</v>
      </c>
      <c r="DU21" s="923" t="s">
        <v>61</v>
      </c>
      <c r="DV21" s="923" t="s">
        <v>61</v>
      </c>
      <c r="DW21" s="923" t="s">
        <v>1936</v>
      </c>
      <c r="DX21" s="924" t="s">
        <v>61</v>
      </c>
      <c r="DY21" s="924" t="s">
        <v>62</v>
      </c>
      <c r="DZ21" s="924" t="s">
        <v>61</v>
      </c>
      <c r="EA21" s="924" t="s">
        <v>62</v>
      </c>
      <c r="EB21" s="924" t="s">
        <v>62</v>
      </c>
      <c r="EC21" s="924" t="s">
        <v>61</v>
      </c>
      <c r="ED21" s="924" t="s">
        <v>62</v>
      </c>
      <c r="EE21" s="924" t="s">
        <v>62</v>
      </c>
      <c r="EF21" s="924" t="s">
        <v>62</v>
      </c>
      <c r="EG21" s="924" t="s">
        <v>62</v>
      </c>
      <c r="EH21" s="924" t="s">
        <v>62</v>
      </c>
      <c r="EI21" s="924" t="s">
        <v>1936</v>
      </c>
      <c r="EJ21" s="1276" t="s">
        <v>1936</v>
      </c>
      <c r="EK21" s="1159"/>
      <c r="EL21" s="1301" t="s">
        <v>61</v>
      </c>
      <c r="EM21" s="840" t="s">
        <v>1949</v>
      </c>
      <c r="EN21" s="840" t="s">
        <v>424</v>
      </c>
      <c r="EO21" s="840" t="s">
        <v>61</v>
      </c>
      <c r="EP21" s="840" t="s">
        <v>61</v>
      </c>
      <c r="EQ21" s="840" t="s">
        <v>61</v>
      </c>
      <c r="ER21" s="840" t="s">
        <v>443</v>
      </c>
      <c r="ES21" s="840" t="s">
        <v>66</v>
      </c>
      <c r="ET21" s="840" t="s">
        <v>62</v>
      </c>
      <c r="EU21" s="840" t="s">
        <v>1936</v>
      </c>
      <c r="EV21" s="840" t="s">
        <v>61</v>
      </c>
      <c r="EW21" s="840" t="s">
        <v>444</v>
      </c>
      <c r="EX21" s="840" t="s">
        <v>199</v>
      </c>
      <c r="EY21" s="840" t="s">
        <v>200</v>
      </c>
      <c r="EZ21" s="840" t="s">
        <v>199</v>
      </c>
      <c r="FA21" s="840" t="s">
        <v>200</v>
      </c>
      <c r="FB21" s="840" t="s">
        <v>202</v>
      </c>
      <c r="FC21" s="840" t="s">
        <v>202</v>
      </c>
      <c r="FD21" s="840" t="s">
        <v>203</v>
      </c>
      <c r="FE21" s="840" t="s">
        <v>203</v>
      </c>
      <c r="FF21" s="840" t="s">
        <v>199</v>
      </c>
      <c r="FG21" s="840" t="s">
        <v>200</v>
      </c>
      <c r="FH21" s="840" t="s">
        <v>199</v>
      </c>
      <c r="FI21" s="840" t="s">
        <v>200</v>
      </c>
      <c r="FJ21" s="840" t="s">
        <v>201</v>
      </c>
      <c r="FK21" s="840" t="s">
        <v>201</v>
      </c>
      <c r="FL21" s="840" t="s">
        <v>199</v>
      </c>
      <c r="FM21" s="840" t="s">
        <v>200</v>
      </c>
      <c r="FN21" s="840" t="s">
        <v>1936</v>
      </c>
      <c r="FO21" s="840" t="s">
        <v>62</v>
      </c>
      <c r="FP21" s="840" t="s">
        <v>1936</v>
      </c>
      <c r="FQ21" s="840" t="s">
        <v>1936</v>
      </c>
      <c r="FR21" s="840" t="s">
        <v>62</v>
      </c>
      <c r="FS21" s="840" t="s">
        <v>1936</v>
      </c>
      <c r="FT21" s="840" t="s">
        <v>1936</v>
      </c>
      <c r="FU21" s="840" t="s">
        <v>62</v>
      </c>
      <c r="FV21" s="840" t="s">
        <v>1936</v>
      </c>
      <c r="FW21" s="841" t="s">
        <v>1936</v>
      </c>
      <c r="FX21" s="841" t="s">
        <v>61</v>
      </c>
      <c r="FY21" s="841" t="s">
        <v>62</v>
      </c>
      <c r="FZ21" s="841" t="s">
        <v>61</v>
      </c>
      <c r="GA21" s="841" t="s">
        <v>445</v>
      </c>
      <c r="GB21" s="841" t="s">
        <v>61</v>
      </c>
      <c r="GC21" s="841" t="s">
        <v>61</v>
      </c>
      <c r="GD21" s="841" t="s">
        <v>61</v>
      </c>
      <c r="GE21" s="841" t="s">
        <v>61</v>
      </c>
      <c r="GF21" s="841" t="s">
        <v>61</v>
      </c>
      <c r="GG21" s="841" t="s">
        <v>61</v>
      </c>
      <c r="GH21" s="841" t="s">
        <v>62</v>
      </c>
      <c r="GI21" s="841" t="s">
        <v>61</v>
      </c>
      <c r="GJ21" s="841" t="s">
        <v>61</v>
      </c>
      <c r="GK21" s="841" t="s">
        <v>62</v>
      </c>
      <c r="GL21" s="841" t="s">
        <v>205</v>
      </c>
      <c r="GM21" s="841">
        <v>2011</v>
      </c>
      <c r="GN21" s="841" t="s">
        <v>601</v>
      </c>
      <c r="GO21" s="841" t="s">
        <v>1936</v>
      </c>
      <c r="GP21" s="841">
        <v>2008</v>
      </c>
      <c r="GQ21" s="841" t="s">
        <v>61</v>
      </c>
      <c r="GR21" s="841" t="s">
        <v>62</v>
      </c>
      <c r="GS21" s="841" t="s">
        <v>61</v>
      </c>
      <c r="GT21" s="841" t="s">
        <v>62</v>
      </c>
      <c r="GU21" s="1304" t="s">
        <v>594</v>
      </c>
      <c r="GV21" s="938"/>
      <c r="GW21" s="1307" t="s">
        <v>62</v>
      </c>
      <c r="GX21" s="892" t="s">
        <v>62</v>
      </c>
      <c r="GY21" s="892" t="s">
        <v>62</v>
      </c>
      <c r="GZ21" s="892" t="s">
        <v>62</v>
      </c>
      <c r="HA21" s="892" t="s">
        <v>62</v>
      </c>
      <c r="HB21" s="892" t="s">
        <v>62</v>
      </c>
      <c r="HC21" s="892" t="s">
        <v>62</v>
      </c>
      <c r="HD21" s="892" t="s">
        <v>62</v>
      </c>
      <c r="HE21" s="892" t="s">
        <v>62</v>
      </c>
      <c r="HF21" s="892" t="s">
        <v>62</v>
      </c>
      <c r="HG21" s="892" t="s">
        <v>538</v>
      </c>
      <c r="HH21" s="892" t="s">
        <v>537</v>
      </c>
      <c r="HI21" s="892" t="s">
        <v>61</v>
      </c>
      <c r="HJ21" s="1311" t="s">
        <v>62</v>
      </c>
      <c r="HK21" s="890" t="s">
        <v>1936</v>
      </c>
      <c r="HL21" s="1315" t="s">
        <v>1152</v>
      </c>
    </row>
    <row r="22" spans="1:220" ht="39.950000000000003" customHeight="1">
      <c r="A22" s="1200" t="s">
        <v>1732</v>
      </c>
      <c r="B22" s="1207"/>
      <c r="C22" s="1204" t="s">
        <v>61</v>
      </c>
      <c r="D22" s="894" t="s">
        <v>1950</v>
      </c>
      <c r="E22" s="894" t="s">
        <v>61</v>
      </c>
      <c r="F22" s="894" t="s">
        <v>1951</v>
      </c>
      <c r="G22" s="894" t="s">
        <v>61</v>
      </c>
      <c r="H22" s="894" t="s">
        <v>1952</v>
      </c>
      <c r="I22" s="894" t="s">
        <v>61</v>
      </c>
      <c r="J22" s="894" t="s">
        <v>1708</v>
      </c>
      <c r="K22" s="894" t="s">
        <v>61</v>
      </c>
      <c r="L22" s="894" t="s">
        <v>1331</v>
      </c>
      <c r="M22" s="894" t="s">
        <v>61</v>
      </c>
      <c r="N22" s="894" t="s">
        <v>1709</v>
      </c>
      <c r="O22" s="894" t="s">
        <v>61</v>
      </c>
      <c r="P22" s="894" t="s">
        <v>1710</v>
      </c>
      <c r="Q22" s="894" t="s">
        <v>61</v>
      </c>
      <c r="R22" s="894" t="s">
        <v>537</v>
      </c>
      <c r="S22" s="894" t="s">
        <v>62</v>
      </c>
      <c r="T22" s="894" t="s">
        <v>1936</v>
      </c>
      <c r="U22" s="894" t="s">
        <v>61</v>
      </c>
      <c r="V22" s="894" t="s">
        <v>1711</v>
      </c>
      <c r="W22" s="894" t="s">
        <v>9</v>
      </c>
      <c r="X22" s="894" t="s">
        <v>61</v>
      </c>
      <c r="Y22" s="894" t="s">
        <v>62</v>
      </c>
      <c r="Z22" s="894" t="s">
        <v>1936</v>
      </c>
      <c r="AA22" s="1210" t="s">
        <v>1936</v>
      </c>
      <c r="AB22" s="943"/>
      <c r="AC22" s="1295" t="s">
        <v>85</v>
      </c>
      <c r="AD22" s="835" t="s">
        <v>96</v>
      </c>
      <c r="AE22" s="836">
        <v>2000000</v>
      </c>
      <c r="AF22" s="835" t="s">
        <v>1910</v>
      </c>
      <c r="AG22" s="835" t="s">
        <v>1911</v>
      </c>
      <c r="AH22" s="835" t="s">
        <v>61</v>
      </c>
      <c r="AI22" s="836" t="s">
        <v>61</v>
      </c>
      <c r="AJ22" s="836" t="s">
        <v>1912</v>
      </c>
      <c r="AK22" s="835" t="s">
        <v>1936</v>
      </c>
      <c r="AL22" s="835" t="s">
        <v>1936</v>
      </c>
      <c r="AM22" s="835" t="s">
        <v>1936</v>
      </c>
      <c r="AN22" s="836" t="s">
        <v>1912</v>
      </c>
      <c r="AO22" s="835" t="s">
        <v>1936</v>
      </c>
      <c r="AP22" s="835" t="s">
        <v>1936</v>
      </c>
      <c r="AQ22" s="835" t="s">
        <v>1936</v>
      </c>
      <c r="AR22" s="1223" t="s">
        <v>66</v>
      </c>
      <c r="AS22" s="835" t="s">
        <v>1936</v>
      </c>
      <c r="AT22" s="835" t="s">
        <v>62</v>
      </c>
      <c r="AU22" s="835" t="s">
        <v>62</v>
      </c>
      <c r="AV22" s="835" t="s">
        <v>428</v>
      </c>
      <c r="AW22" s="836">
        <v>0</v>
      </c>
      <c r="AX22" s="837" t="s">
        <v>428</v>
      </c>
      <c r="AY22" s="836" t="s">
        <v>428</v>
      </c>
      <c r="AZ22" s="835" t="s">
        <v>1936</v>
      </c>
      <c r="BA22" s="835" t="s">
        <v>62</v>
      </c>
      <c r="BB22" s="836" t="s">
        <v>1936</v>
      </c>
      <c r="BC22" s="836">
        <v>0</v>
      </c>
      <c r="BD22" s="837" t="s">
        <v>1936</v>
      </c>
      <c r="BE22" s="836" t="s">
        <v>1936</v>
      </c>
      <c r="BF22" s="835" t="s">
        <v>428</v>
      </c>
      <c r="BG22" s="1223">
        <v>0</v>
      </c>
      <c r="BH22" s="835" t="s">
        <v>1936</v>
      </c>
      <c r="BI22" s="835" t="s">
        <v>61</v>
      </c>
      <c r="BJ22" s="836" t="s">
        <v>220</v>
      </c>
      <c r="BK22" s="836">
        <v>1400000</v>
      </c>
      <c r="BL22" s="836" t="s">
        <v>1936</v>
      </c>
      <c r="BM22" s="836" t="s">
        <v>1936</v>
      </c>
      <c r="BN22" s="835" t="s">
        <v>1936</v>
      </c>
      <c r="BO22" s="835" t="s">
        <v>62</v>
      </c>
      <c r="BP22" s="836" t="s">
        <v>1936</v>
      </c>
      <c r="BQ22" s="837" t="s">
        <v>1936</v>
      </c>
      <c r="BR22" s="837" t="s">
        <v>1936</v>
      </c>
      <c r="BS22" s="836" t="s">
        <v>1936</v>
      </c>
      <c r="BT22" s="835" t="s">
        <v>62</v>
      </c>
      <c r="BU22" s="836">
        <v>0</v>
      </c>
      <c r="BV22" s="835" t="s">
        <v>1936</v>
      </c>
      <c r="BW22" s="836" t="s">
        <v>1936</v>
      </c>
      <c r="BX22" s="836" t="s">
        <v>1936</v>
      </c>
      <c r="BY22" s="1223">
        <v>1400000</v>
      </c>
      <c r="BZ22" s="836" t="s">
        <v>1936</v>
      </c>
      <c r="CA22" s="839">
        <v>0</v>
      </c>
      <c r="CB22" s="835" t="s">
        <v>1913</v>
      </c>
      <c r="CC22" s="839">
        <v>0</v>
      </c>
      <c r="CD22" s="835" t="s">
        <v>114</v>
      </c>
      <c r="CE22" s="839">
        <v>0.7</v>
      </c>
      <c r="CF22" s="835" t="s">
        <v>114</v>
      </c>
      <c r="CG22" s="835" t="s">
        <v>61</v>
      </c>
      <c r="CH22" s="835" t="s">
        <v>760</v>
      </c>
      <c r="CI22" s="835" t="s">
        <v>205</v>
      </c>
      <c r="CJ22" s="835" t="s">
        <v>428</v>
      </c>
      <c r="CK22" s="835" t="s">
        <v>1936</v>
      </c>
      <c r="CL22" s="1280" t="s">
        <v>1936</v>
      </c>
      <c r="CM22" s="1278"/>
      <c r="CN22" s="1298" t="s">
        <v>61</v>
      </c>
      <c r="CO22" s="842" t="s">
        <v>61</v>
      </c>
      <c r="CP22" s="842" t="s">
        <v>61</v>
      </c>
      <c r="CQ22" s="842" t="s">
        <v>61</v>
      </c>
      <c r="CR22" s="842" t="s">
        <v>61</v>
      </c>
      <c r="CS22" s="842" t="s">
        <v>61</v>
      </c>
      <c r="CT22" s="842" t="s">
        <v>62</v>
      </c>
      <c r="CU22" s="842" t="s">
        <v>62</v>
      </c>
      <c r="CV22" s="842" t="s">
        <v>61</v>
      </c>
      <c r="CW22" s="842" t="s">
        <v>61</v>
      </c>
      <c r="CX22" s="842" t="s">
        <v>62</v>
      </c>
      <c r="CY22" s="842" t="s">
        <v>1924</v>
      </c>
      <c r="CZ22" s="923" t="s">
        <v>61</v>
      </c>
      <c r="DA22" s="923" t="s">
        <v>62</v>
      </c>
      <c r="DB22" s="923" t="s">
        <v>61</v>
      </c>
      <c r="DC22" s="923" t="s">
        <v>61</v>
      </c>
      <c r="DD22" s="923" t="s">
        <v>61</v>
      </c>
      <c r="DE22" s="923" t="s">
        <v>61</v>
      </c>
      <c r="DF22" s="923" t="s">
        <v>62</v>
      </c>
      <c r="DG22" s="923" t="s">
        <v>62</v>
      </c>
      <c r="DH22" s="923" t="s">
        <v>61</v>
      </c>
      <c r="DI22" s="923" t="s">
        <v>61</v>
      </c>
      <c r="DJ22" s="923" t="s">
        <v>61</v>
      </c>
      <c r="DK22" s="923" t="s">
        <v>1936</v>
      </c>
      <c r="DL22" s="923" t="s">
        <v>61</v>
      </c>
      <c r="DM22" s="923" t="s">
        <v>62</v>
      </c>
      <c r="DN22" s="923" t="s">
        <v>61</v>
      </c>
      <c r="DO22" s="923" t="s">
        <v>62</v>
      </c>
      <c r="DP22" s="923" t="s">
        <v>61</v>
      </c>
      <c r="DQ22" s="923" t="s">
        <v>61</v>
      </c>
      <c r="DR22" s="923" t="s">
        <v>61</v>
      </c>
      <c r="DS22" s="923" t="s">
        <v>62</v>
      </c>
      <c r="DT22" s="923" t="s">
        <v>61</v>
      </c>
      <c r="DU22" s="923" t="s">
        <v>61</v>
      </c>
      <c r="DV22" s="923" t="s">
        <v>62</v>
      </c>
      <c r="DW22" s="923" t="s">
        <v>1712</v>
      </c>
      <c r="DX22" s="924" t="s">
        <v>61</v>
      </c>
      <c r="DY22" s="924" t="s">
        <v>62</v>
      </c>
      <c r="DZ22" s="924" t="s">
        <v>61</v>
      </c>
      <c r="EA22" s="924" t="s">
        <v>66</v>
      </c>
      <c r="EB22" s="924" t="s">
        <v>66</v>
      </c>
      <c r="EC22" s="924" t="s">
        <v>61</v>
      </c>
      <c r="ED22" s="924" t="s">
        <v>62</v>
      </c>
      <c r="EE22" s="924" t="s">
        <v>62</v>
      </c>
      <c r="EF22" s="924" t="s">
        <v>62</v>
      </c>
      <c r="EG22" s="924" t="s">
        <v>62</v>
      </c>
      <c r="EH22" s="924" t="s">
        <v>62</v>
      </c>
      <c r="EI22" s="924" t="s">
        <v>1936</v>
      </c>
      <c r="EJ22" s="1276" t="s">
        <v>1914</v>
      </c>
      <c r="EK22" s="1159"/>
      <c r="EL22" s="1301" t="s">
        <v>61</v>
      </c>
      <c r="EM22" s="840" t="s">
        <v>1713</v>
      </c>
      <c r="EN22" s="840" t="s">
        <v>1915</v>
      </c>
      <c r="EO22" s="840" t="s">
        <v>61</v>
      </c>
      <c r="EP22" s="840" t="s">
        <v>62</v>
      </c>
      <c r="EQ22" s="840" t="s">
        <v>61</v>
      </c>
      <c r="ER22" s="840" t="s">
        <v>1916</v>
      </c>
      <c r="ES22" s="840">
        <v>28800</v>
      </c>
      <c r="ET22" s="840" t="s">
        <v>61</v>
      </c>
      <c r="EU22" s="840" t="s">
        <v>1917</v>
      </c>
      <c r="EV22" s="840" t="s">
        <v>61</v>
      </c>
      <c r="EW22" s="840" t="s">
        <v>1923</v>
      </c>
      <c r="EX22" s="840" t="s">
        <v>199</v>
      </c>
      <c r="EY22" s="840" t="s">
        <v>201</v>
      </c>
      <c r="EZ22" s="840" t="s">
        <v>200</v>
      </c>
      <c r="FA22" s="840" t="s">
        <v>201</v>
      </c>
      <c r="FB22" s="840" t="s">
        <v>203</v>
      </c>
      <c r="FC22" s="840" t="s">
        <v>66</v>
      </c>
      <c r="FD22" s="840" t="s">
        <v>200</v>
      </c>
      <c r="FE22" s="840" t="s">
        <v>201</v>
      </c>
      <c r="FF22" s="840" t="s">
        <v>199</v>
      </c>
      <c r="FG22" s="840" t="s">
        <v>204</v>
      </c>
      <c r="FH22" s="840" t="s">
        <v>205</v>
      </c>
      <c r="FI22" s="840" t="s">
        <v>205</v>
      </c>
      <c r="FJ22" s="840" t="s">
        <v>1925</v>
      </c>
      <c r="FK22" s="840" t="s">
        <v>1925</v>
      </c>
      <c r="FL22" s="840" t="s">
        <v>200</v>
      </c>
      <c r="FM22" s="840" t="s">
        <v>205</v>
      </c>
      <c r="FN22" s="840" t="s">
        <v>1918</v>
      </c>
      <c r="FO22" s="840" t="s">
        <v>62</v>
      </c>
      <c r="FP22" s="840" t="s">
        <v>1936</v>
      </c>
      <c r="FQ22" s="840" t="s">
        <v>1936</v>
      </c>
      <c r="FR22" s="840" t="s">
        <v>62</v>
      </c>
      <c r="FS22" s="840" t="s">
        <v>1936</v>
      </c>
      <c r="FT22" s="840" t="s">
        <v>1936</v>
      </c>
      <c r="FU22" s="840" t="s">
        <v>61</v>
      </c>
      <c r="FV22" s="840" t="s">
        <v>1919</v>
      </c>
      <c r="FW22" s="841" t="s">
        <v>61</v>
      </c>
      <c r="FX22" s="841" t="s">
        <v>62</v>
      </c>
      <c r="FY22" s="841" t="s">
        <v>62</v>
      </c>
      <c r="FZ22" s="841" t="s">
        <v>205</v>
      </c>
      <c r="GA22" s="841" t="s">
        <v>205</v>
      </c>
      <c r="GB22" s="841" t="s">
        <v>61</v>
      </c>
      <c r="GC22" s="841" t="s">
        <v>61</v>
      </c>
      <c r="GD22" s="841" t="s">
        <v>61</v>
      </c>
      <c r="GE22" s="841" t="s">
        <v>62</v>
      </c>
      <c r="GF22" s="841" t="s">
        <v>61</v>
      </c>
      <c r="GG22" s="841" t="s">
        <v>61</v>
      </c>
      <c r="GH22" s="841" t="s">
        <v>61</v>
      </c>
      <c r="GI22" s="841" t="s">
        <v>62</v>
      </c>
      <c r="GJ22" s="841" t="s">
        <v>62</v>
      </c>
      <c r="GK22" s="841" t="s">
        <v>62</v>
      </c>
      <c r="GL22" s="841" t="s">
        <v>1936</v>
      </c>
      <c r="GM22" s="841">
        <v>2011</v>
      </c>
      <c r="GN22" s="841" t="s">
        <v>383</v>
      </c>
      <c r="GO22" s="841" t="s">
        <v>428</v>
      </c>
      <c r="GP22" s="841" t="s">
        <v>1926</v>
      </c>
      <c r="GQ22" s="841" t="s">
        <v>61</v>
      </c>
      <c r="GR22" s="841" t="s">
        <v>62</v>
      </c>
      <c r="GS22" s="841" t="s">
        <v>61</v>
      </c>
      <c r="GT22" s="841" t="s">
        <v>62</v>
      </c>
      <c r="GU22" s="1304" t="s">
        <v>594</v>
      </c>
      <c r="GV22" s="939"/>
      <c r="GW22" s="1307" t="s">
        <v>61</v>
      </c>
      <c r="GX22" s="892" t="s">
        <v>61</v>
      </c>
      <c r="GY22" s="892" t="s">
        <v>205</v>
      </c>
      <c r="GZ22" s="892" t="s">
        <v>61</v>
      </c>
      <c r="HA22" s="892" t="s">
        <v>62</v>
      </c>
      <c r="HB22" s="892" t="s">
        <v>61</v>
      </c>
      <c r="HC22" s="892" t="s">
        <v>61</v>
      </c>
      <c r="HD22" s="892" t="s">
        <v>205</v>
      </c>
      <c r="HE22" s="892" t="s">
        <v>205</v>
      </c>
      <c r="HF22" s="892" t="s">
        <v>61</v>
      </c>
      <c r="HG22" s="892" t="s">
        <v>538</v>
      </c>
      <c r="HH22" s="892" t="s">
        <v>1921</v>
      </c>
      <c r="HI22" s="892" t="s">
        <v>61</v>
      </c>
      <c r="HJ22" s="1311" t="s">
        <v>61</v>
      </c>
      <c r="HK22" s="890" t="s">
        <v>1922</v>
      </c>
      <c r="HL22" s="1315" t="s">
        <v>1152</v>
      </c>
    </row>
    <row r="23" spans="1:220" ht="39.950000000000003" customHeight="1">
      <c r="A23" s="1200" t="s">
        <v>1261</v>
      </c>
      <c r="B23" s="1207"/>
      <c r="C23" s="1204" t="s">
        <v>62</v>
      </c>
      <c r="D23" s="894" t="s">
        <v>1252</v>
      </c>
      <c r="E23" s="894" t="s">
        <v>205</v>
      </c>
      <c r="F23" s="894" t="s">
        <v>1936</v>
      </c>
      <c r="G23" s="894" t="s">
        <v>205</v>
      </c>
      <c r="H23" s="894" t="s">
        <v>1936</v>
      </c>
      <c r="I23" s="894" t="s">
        <v>205</v>
      </c>
      <c r="J23" s="894" t="s">
        <v>1936</v>
      </c>
      <c r="K23" s="894" t="s">
        <v>205</v>
      </c>
      <c r="L23" s="894" t="s">
        <v>1936</v>
      </c>
      <c r="M23" s="894" t="s">
        <v>205</v>
      </c>
      <c r="N23" s="894" t="s">
        <v>1936</v>
      </c>
      <c r="O23" s="894" t="s">
        <v>205</v>
      </c>
      <c r="P23" s="894" t="s">
        <v>1936</v>
      </c>
      <c r="Q23" s="894" t="s">
        <v>205</v>
      </c>
      <c r="R23" s="894" t="s">
        <v>1936</v>
      </c>
      <c r="S23" s="894" t="s">
        <v>205</v>
      </c>
      <c r="T23" s="894" t="s">
        <v>1936</v>
      </c>
      <c r="U23" s="894" t="s">
        <v>205</v>
      </c>
      <c r="V23" s="894" t="s">
        <v>1936</v>
      </c>
      <c r="W23" s="894" t="s">
        <v>205</v>
      </c>
      <c r="X23" s="894" t="s">
        <v>205</v>
      </c>
      <c r="Y23" s="894" t="s">
        <v>62</v>
      </c>
      <c r="Z23" s="894" t="s">
        <v>205</v>
      </c>
      <c r="AA23" s="1210" t="s">
        <v>205</v>
      </c>
      <c r="AB23" s="943"/>
      <c r="AC23" s="1295" t="s">
        <v>88</v>
      </c>
      <c r="AD23" s="835" t="s">
        <v>87</v>
      </c>
      <c r="AE23" s="836" t="s">
        <v>66</v>
      </c>
      <c r="AF23" s="835" t="s">
        <v>1936</v>
      </c>
      <c r="AG23" s="835" t="s">
        <v>1936</v>
      </c>
      <c r="AH23" s="835" t="s">
        <v>61</v>
      </c>
      <c r="AI23" s="836" t="s">
        <v>61</v>
      </c>
      <c r="AJ23" s="836" t="s">
        <v>1936</v>
      </c>
      <c r="AK23" s="835" t="s">
        <v>1936</v>
      </c>
      <c r="AL23" s="835" t="s">
        <v>1936</v>
      </c>
      <c r="AM23" s="835" t="s">
        <v>1253</v>
      </c>
      <c r="AN23" s="836" t="s">
        <v>388</v>
      </c>
      <c r="AO23" s="835" t="s">
        <v>1936</v>
      </c>
      <c r="AP23" s="835" t="s">
        <v>1936</v>
      </c>
      <c r="AQ23" s="835" t="s">
        <v>1936</v>
      </c>
      <c r="AR23" s="838" t="s">
        <v>66</v>
      </c>
      <c r="AS23" s="835" t="s">
        <v>1253</v>
      </c>
      <c r="AT23" s="835" t="s">
        <v>61</v>
      </c>
      <c r="AU23" s="835" t="s">
        <v>61</v>
      </c>
      <c r="AV23" s="835" t="s">
        <v>1254</v>
      </c>
      <c r="AW23" s="836" t="s">
        <v>1936</v>
      </c>
      <c r="AX23" s="837" t="s">
        <v>1936</v>
      </c>
      <c r="AY23" s="836" t="s">
        <v>1936</v>
      </c>
      <c r="AZ23" s="835" t="s">
        <v>1253</v>
      </c>
      <c r="BA23" s="835" t="s">
        <v>62</v>
      </c>
      <c r="BB23" s="836" t="s">
        <v>388</v>
      </c>
      <c r="BC23" s="836" t="s">
        <v>1936</v>
      </c>
      <c r="BD23" s="837" t="s">
        <v>1936</v>
      </c>
      <c r="BE23" s="836" t="s">
        <v>1936</v>
      </c>
      <c r="BF23" s="835" t="s">
        <v>1936</v>
      </c>
      <c r="BG23" s="838" t="s">
        <v>66</v>
      </c>
      <c r="BH23" s="835" t="s">
        <v>1936</v>
      </c>
      <c r="BI23" s="835" t="s">
        <v>62</v>
      </c>
      <c r="BJ23" s="836" t="s">
        <v>1936</v>
      </c>
      <c r="BK23" s="836" t="s">
        <v>1936</v>
      </c>
      <c r="BL23" s="836" t="s">
        <v>1936</v>
      </c>
      <c r="BM23" s="836" t="s">
        <v>1936</v>
      </c>
      <c r="BN23" s="835" t="s">
        <v>1936</v>
      </c>
      <c r="BO23" s="835" t="s">
        <v>62</v>
      </c>
      <c r="BP23" s="836" t="s">
        <v>1936</v>
      </c>
      <c r="BQ23" s="837" t="s">
        <v>1936</v>
      </c>
      <c r="BR23" s="837" t="s">
        <v>1936</v>
      </c>
      <c r="BS23" s="836" t="s">
        <v>1936</v>
      </c>
      <c r="BT23" s="835" t="s">
        <v>62</v>
      </c>
      <c r="BU23" s="836" t="s">
        <v>1936</v>
      </c>
      <c r="BV23" s="835" t="s">
        <v>1936</v>
      </c>
      <c r="BW23" s="836" t="s">
        <v>1936</v>
      </c>
      <c r="BX23" s="836" t="s">
        <v>1936</v>
      </c>
      <c r="BY23" s="838">
        <v>0</v>
      </c>
      <c r="BZ23" s="836" t="s">
        <v>1936</v>
      </c>
      <c r="CA23" s="839" t="s">
        <v>1936</v>
      </c>
      <c r="CB23" s="835" t="s">
        <v>1733</v>
      </c>
      <c r="CC23" s="839" t="s">
        <v>1936</v>
      </c>
      <c r="CD23" s="835" t="s">
        <v>1733</v>
      </c>
      <c r="CE23" s="839" t="s">
        <v>1936</v>
      </c>
      <c r="CF23" s="835" t="s">
        <v>1733</v>
      </c>
      <c r="CG23" s="835" t="s">
        <v>1936</v>
      </c>
      <c r="CH23" s="835" t="s">
        <v>1936</v>
      </c>
      <c r="CI23" s="835" t="s">
        <v>1</v>
      </c>
      <c r="CJ23" s="835" t="s">
        <v>1255</v>
      </c>
      <c r="CK23" s="835" t="s">
        <v>61</v>
      </c>
      <c r="CL23" s="1280" t="s">
        <v>1256</v>
      </c>
      <c r="CM23" s="1278"/>
      <c r="CN23" s="1298" t="s">
        <v>61</v>
      </c>
      <c r="CO23" s="842" t="s">
        <v>61</v>
      </c>
      <c r="CP23" s="842" t="s">
        <v>61</v>
      </c>
      <c r="CQ23" s="842" t="s">
        <v>62</v>
      </c>
      <c r="CR23" s="842" t="s">
        <v>61</v>
      </c>
      <c r="CS23" s="842" t="s">
        <v>61</v>
      </c>
      <c r="CT23" s="842" t="s">
        <v>61</v>
      </c>
      <c r="CU23" s="842" t="s">
        <v>61</v>
      </c>
      <c r="CV23" s="842" t="s">
        <v>61</v>
      </c>
      <c r="CW23" s="842" t="s">
        <v>61</v>
      </c>
      <c r="CX23" s="842" t="s">
        <v>62</v>
      </c>
      <c r="CY23" s="842" t="s">
        <v>1936</v>
      </c>
      <c r="CZ23" s="923" t="s">
        <v>61</v>
      </c>
      <c r="DA23" s="923" t="s">
        <v>62</v>
      </c>
      <c r="DB23" s="923" t="s">
        <v>62</v>
      </c>
      <c r="DC23" s="923" t="s">
        <v>62</v>
      </c>
      <c r="DD23" s="923" t="s">
        <v>61</v>
      </c>
      <c r="DE23" s="923" t="s">
        <v>61</v>
      </c>
      <c r="DF23" s="923" t="s">
        <v>62</v>
      </c>
      <c r="DG23" s="923" t="s">
        <v>61</v>
      </c>
      <c r="DH23" s="923" t="s">
        <v>61</v>
      </c>
      <c r="DI23" s="923" t="s">
        <v>61</v>
      </c>
      <c r="DJ23" s="923" t="s">
        <v>62</v>
      </c>
      <c r="DK23" s="923" t="s">
        <v>1936</v>
      </c>
      <c r="DL23" s="923" t="s">
        <v>61</v>
      </c>
      <c r="DM23" s="923" t="s">
        <v>62</v>
      </c>
      <c r="DN23" s="923" t="s">
        <v>61</v>
      </c>
      <c r="DO23" s="923" t="s">
        <v>62</v>
      </c>
      <c r="DP23" s="923" t="s">
        <v>61</v>
      </c>
      <c r="DQ23" s="923" t="s">
        <v>61</v>
      </c>
      <c r="DR23" s="923" t="s">
        <v>62</v>
      </c>
      <c r="DS23" s="923" t="s">
        <v>61</v>
      </c>
      <c r="DT23" s="923" t="s">
        <v>61</v>
      </c>
      <c r="DU23" s="923" t="s">
        <v>61</v>
      </c>
      <c r="DV23" s="923" t="s">
        <v>61</v>
      </c>
      <c r="DW23" s="923" t="s">
        <v>1936</v>
      </c>
      <c r="DX23" s="924" t="s">
        <v>61</v>
      </c>
      <c r="DY23" s="924" t="s">
        <v>61</v>
      </c>
      <c r="DZ23" s="924" t="s">
        <v>61</v>
      </c>
      <c r="EA23" s="924" t="s">
        <v>62</v>
      </c>
      <c r="EB23" s="924" t="s">
        <v>61</v>
      </c>
      <c r="EC23" s="924" t="s">
        <v>61</v>
      </c>
      <c r="ED23" s="924" t="s">
        <v>62</v>
      </c>
      <c r="EE23" s="924" t="s">
        <v>61</v>
      </c>
      <c r="EF23" s="924" t="s">
        <v>62</v>
      </c>
      <c r="EG23" s="924" t="s">
        <v>62</v>
      </c>
      <c r="EH23" s="924" t="s">
        <v>62</v>
      </c>
      <c r="EI23" s="924" t="s">
        <v>1936</v>
      </c>
      <c r="EJ23" s="1276" t="s">
        <v>1936</v>
      </c>
      <c r="EK23" s="1159"/>
      <c r="EL23" s="1301" t="s">
        <v>61</v>
      </c>
      <c r="EM23" s="840" t="s">
        <v>1257</v>
      </c>
      <c r="EN23" s="840" t="s">
        <v>1936</v>
      </c>
      <c r="EO23" s="840" t="s">
        <v>61</v>
      </c>
      <c r="EP23" s="840" t="s">
        <v>61</v>
      </c>
      <c r="EQ23" s="840" t="s">
        <v>62</v>
      </c>
      <c r="ER23" s="840" t="s">
        <v>205</v>
      </c>
      <c r="ES23" s="840" t="s">
        <v>205</v>
      </c>
      <c r="ET23" s="840" t="s">
        <v>62</v>
      </c>
      <c r="EU23" s="840" t="s">
        <v>1936</v>
      </c>
      <c r="EV23" s="840" t="s">
        <v>61</v>
      </c>
      <c r="EW23" s="840" t="s">
        <v>1258</v>
      </c>
      <c r="EX23" s="840" t="s">
        <v>199</v>
      </c>
      <c r="EY23" s="840" t="s">
        <v>1259</v>
      </c>
      <c r="EZ23" s="840" t="s">
        <v>205</v>
      </c>
      <c r="FA23" s="840" t="s">
        <v>203</v>
      </c>
      <c r="FB23" s="840" t="s">
        <v>205</v>
      </c>
      <c r="FC23" s="840" t="s">
        <v>205</v>
      </c>
      <c r="FD23" s="840" t="s">
        <v>187</v>
      </c>
      <c r="FE23" s="840" t="s">
        <v>202</v>
      </c>
      <c r="FF23" s="840" t="s">
        <v>199</v>
      </c>
      <c r="FG23" s="840" t="s">
        <v>448</v>
      </c>
      <c r="FH23" s="840" t="s">
        <v>199</v>
      </c>
      <c r="FI23" s="840" t="s">
        <v>448</v>
      </c>
      <c r="FJ23" s="840" t="s">
        <v>203</v>
      </c>
      <c r="FK23" s="840" t="s">
        <v>203</v>
      </c>
      <c r="FL23" s="840" t="s">
        <v>199</v>
      </c>
      <c r="FM23" s="840" t="s">
        <v>205</v>
      </c>
      <c r="FN23" s="840" t="s">
        <v>1936</v>
      </c>
      <c r="FO23" s="840" t="s">
        <v>62</v>
      </c>
      <c r="FP23" s="840" t="s">
        <v>1936</v>
      </c>
      <c r="FQ23" s="840" t="s">
        <v>1936</v>
      </c>
      <c r="FR23" s="840" t="s">
        <v>62</v>
      </c>
      <c r="FS23" s="840" t="s">
        <v>1936</v>
      </c>
      <c r="FT23" s="840" t="s">
        <v>1936</v>
      </c>
      <c r="FU23" s="840" t="s">
        <v>62</v>
      </c>
      <c r="FV23" s="840" t="s">
        <v>1936</v>
      </c>
      <c r="FW23" s="841" t="s">
        <v>1936</v>
      </c>
      <c r="FX23" s="841" t="s">
        <v>62</v>
      </c>
      <c r="FY23" s="841" t="s">
        <v>62</v>
      </c>
      <c r="FZ23" s="841" t="s">
        <v>205</v>
      </c>
      <c r="GA23" s="841" t="s">
        <v>205</v>
      </c>
      <c r="GB23" s="841" t="s">
        <v>61</v>
      </c>
      <c r="GC23" s="841" t="s">
        <v>62</v>
      </c>
      <c r="GD23" s="841" t="s">
        <v>62</v>
      </c>
      <c r="GE23" s="841" t="s">
        <v>62</v>
      </c>
      <c r="GF23" s="841" t="s">
        <v>61</v>
      </c>
      <c r="GG23" s="841" t="s">
        <v>61</v>
      </c>
      <c r="GH23" s="841" t="s">
        <v>62</v>
      </c>
      <c r="GI23" s="841" t="s">
        <v>61</v>
      </c>
      <c r="GJ23" s="841" t="s">
        <v>62</v>
      </c>
      <c r="GK23" s="841" t="s">
        <v>62</v>
      </c>
      <c r="GL23" s="841" t="s">
        <v>205</v>
      </c>
      <c r="GM23" s="841">
        <v>2011</v>
      </c>
      <c r="GN23" s="841" t="s">
        <v>1260</v>
      </c>
      <c r="GO23" s="841" t="s">
        <v>1936</v>
      </c>
      <c r="GP23" s="841" t="s">
        <v>205</v>
      </c>
      <c r="GQ23" s="841" t="s">
        <v>205</v>
      </c>
      <c r="GR23" s="841" t="s">
        <v>205</v>
      </c>
      <c r="GS23" s="841" t="s">
        <v>205</v>
      </c>
      <c r="GT23" s="841" t="s">
        <v>205</v>
      </c>
      <c r="GU23" s="1304" t="s">
        <v>593</v>
      </c>
      <c r="GV23" s="938"/>
      <c r="GW23" s="1307" t="s">
        <v>1936</v>
      </c>
      <c r="GX23" s="892" t="s">
        <v>1936</v>
      </c>
      <c r="GY23" s="892" t="s">
        <v>1936</v>
      </c>
      <c r="GZ23" s="892" t="s">
        <v>1936</v>
      </c>
      <c r="HA23" s="892" t="s">
        <v>1936</v>
      </c>
      <c r="HB23" s="892" t="s">
        <v>1936</v>
      </c>
      <c r="HC23" s="892" t="s">
        <v>1936</v>
      </c>
      <c r="HD23" s="892" t="s">
        <v>1936</v>
      </c>
      <c r="HE23" s="892" t="s">
        <v>1936</v>
      </c>
      <c r="HF23" s="892" t="s">
        <v>1936</v>
      </c>
      <c r="HG23" s="892" t="s">
        <v>1936</v>
      </c>
      <c r="HH23" s="892" t="s">
        <v>1936</v>
      </c>
      <c r="HI23" s="892" t="s">
        <v>62</v>
      </c>
      <c r="HJ23" s="1311" t="s">
        <v>62</v>
      </c>
      <c r="HK23" s="890" t="s">
        <v>1936</v>
      </c>
      <c r="HL23" s="1315" t="s">
        <v>45</v>
      </c>
    </row>
    <row r="24" spans="1:220" ht="39.950000000000003" customHeight="1">
      <c r="A24" s="1200" t="s">
        <v>1161</v>
      </c>
      <c r="B24" s="1207"/>
      <c r="C24" s="1204" t="s">
        <v>61</v>
      </c>
      <c r="D24" s="894" t="s">
        <v>770</v>
      </c>
      <c r="E24" s="894" t="s">
        <v>61</v>
      </c>
      <c r="F24" s="894" t="s">
        <v>450</v>
      </c>
      <c r="G24" s="894" t="s">
        <v>61</v>
      </c>
      <c r="H24" s="894" t="s">
        <v>771</v>
      </c>
      <c r="I24" s="894" t="s">
        <v>62</v>
      </c>
      <c r="J24" s="894" t="s">
        <v>1936</v>
      </c>
      <c r="K24" s="894" t="s">
        <v>61</v>
      </c>
      <c r="L24" s="894" t="s">
        <v>451</v>
      </c>
      <c r="M24" s="894" t="s">
        <v>61</v>
      </c>
      <c r="N24" s="894" t="s">
        <v>220</v>
      </c>
      <c r="O24" s="894" t="s">
        <v>61</v>
      </c>
      <c r="P24" s="894" t="s">
        <v>772</v>
      </c>
      <c r="Q24" s="894" t="s">
        <v>61</v>
      </c>
      <c r="R24" s="894" t="s">
        <v>773</v>
      </c>
      <c r="S24" s="894" t="s">
        <v>62</v>
      </c>
      <c r="T24" s="894" t="s">
        <v>1936</v>
      </c>
      <c r="U24" s="894" t="s">
        <v>62</v>
      </c>
      <c r="V24" s="894" t="s">
        <v>1936</v>
      </c>
      <c r="W24" s="894" t="s">
        <v>64</v>
      </c>
      <c r="X24" s="894" t="s">
        <v>62</v>
      </c>
      <c r="Y24" s="894" t="s">
        <v>61</v>
      </c>
      <c r="Z24" s="894" t="s">
        <v>774</v>
      </c>
      <c r="AA24" s="1210" t="s">
        <v>775</v>
      </c>
      <c r="AB24" s="943"/>
      <c r="AC24" s="1295" t="s">
        <v>91</v>
      </c>
      <c r="AD24" s="835" t="s">
        <v>90</v>
      </c>
      <c r="AE24" s="836">
        <v>20506630</v>
      </c>
      <c r="AF24" s="835" t="s">
        <v>720</v>
      </c>
      <c r="AG24" s="835" t="s">
        <v>776</v>
      </c>
      <c r="AH24" s="835" t="s">
        <v>61</v>
      </c>
      <c r="AI24" s="836" t="s">
        <v>61</v>
      </c>
      <c r="AJ24" s="836">
        <v>6214336.7000000002</v>
      </c>
      <c r="AK24" s="835" t="s">
        <v>720</v>
      </c>
      <c r="AL24" s="835" t="s">
        <v>277</v>
      </c>
      <c r="AM24" s="835" t="s">
        <v>777</v>
      </c>
      <c r="AN24" s="836">
        <v>9142290</v>
      </c>
      <c r="AO24" s="835" t="s">
        <v>720</v>
      </c>
      <c r="AP24" s="835" t="s">
        <v>1667</v>
      </c>
      <c r="AQ24" s="835" t="s">
        <v>1668</v>
      </c>
      <c r="AR24" s="1223">
        <v>15356626.699999999</v>
      </c>
      <c r="AS24" s="835" t="s">
        <v>1936</v>
      </c>
      <c r="AT24" s="835" t="s">
        <v>61</v>
      </c>
      <c r="AU24" s="835" t="s">
        <v>61</v>
      </c>
      <c r="AV24" s="835" t="s">
        <v>779</v>
      </c>
      <c r="AW24" s="836">
        <v>6214336.7000000002</v>
      </c>
      <c r="AX24" s="837" t="s">
        <v>720</v>
      </c>
      <c r="AY24" s="836" t="s">
        <v>277</v>
      </c>
      <c r="AZ24" s="835" t="s">
        <v>778</v>
      </c>
      <c r="BA24" s="835" t="s">
        <v>61</v>
      </c>
      <c r="BB24" s="836" t="s">
        <v>780</v>
      </c>
      <c r="BC24" s="836">
        <v>3672000</v>
      </c>
      <c r="BD24" s="837" t="s">
        <v>720</v>
      </c>
      <c r="BE24" s="836" t="s">
        <v>277</v>
      </c>
      <c r="BF24" s="835" t="s">
        <v>1936</v>
      </c>
      <c r="BG24" s="1223">
        <v>9886336.6999999993</v>
      </c>
      <c r="BH24" s="835" t="s">
        <v>1936</v>
      </c>
      <c r="BI24" s="835" t="s">
        <v>61</v>
      </c>
      <c r="BJ24" s="836" t="s">
        <v>783</v>
      </c>
      <c r="BK24" s="836">
        <v>9504685</v>
      </c>
      <c r="BL24" s="836" t="s">
        <v>720</v>
      </c>
      <c r="BM24" s="836" t="s">
        <v>781</v>
      </c>
      <c r="BN24" s="835" t="s">
        <v>782</v>
      </c>
      <c r="BO24" s="835" t="s">
        <v>62</v>
      </c>
      <c r="BP24" s="836">
        <v>0</v>
      </c>
      <c r="BQ24" s="837" t="s">
        <v>720</v>
      </c>
      <c r="BR24" s="837" t="s">
        <v>1936</v>
      </c>
      <c r="BS24" s="836" t="s">
        <v>1936</v>
      </c>
      <c r="BT24" s="835" t="s">
        <v>62</v>
      </c>
      <c r="BU24" s="836">
        <v>0</v>
      </c>
      <c r="BV24" s="835" t="s">
        <v>720</v>
      </c>
      <c r="BW24" s="836" t="s">
        <v>1936</v>
      </c>
      <c r="BX24" s="836" t="s">
        <v>1936</v>
      </c>
      <c r="BY24" s="1223">
        <v>9504685</v>
      </c>
      <c r="BZ24" s="836" t="s">
        <v>1936</v>
      </c>
      <c r="CA24" s="839">
        <v>0.50984093839676325</v>
      </c>
      <c r="CB24" s="835" t="s">
        <v>101</v>
      </c>
      <c r="CC24" s="839">
        <v>0.62857829837011325</v>
      </c>
      <c r="CD24" s="835" t="s">
        <v>101</v>
      </c>
      <c r="CE24" s="839">
        <v>0.94559767743407863</v>
      </c>
      <c r="CF24" s="835" t="s">
        <v>784</v>
      </c>
      <c r="CG24" s="835" t="s">
        <v>1936</v>
      </c>
      <c r="CH24" s="835" t="s">
        <v>101</v>
      </c>
      <c r="CI24" s="835" t="s">
        <v>1</v>
      </c>
      <c r="CJ24" s="835" t="s">
        <v>785</v>
      </c>
      <c r="CK24" s="835" t="s">
        <v>61</v>
      </c>
      <c r="CL24" s="1280" t="s">
        <v>1936</v>
      </c>
      <c r="CM24" s="1278"/>
      <c r="CN24" s="1298" t="s">
        <v>61</v>
      </c>
      <c r="CO24" s="842" t="s">
        <v>61</v>
      </c>
      <c r="CP24" s="842" t="s">
        <v>61</v>
      </c>
      <c r="CQ24" s="842" t="s">
        <v>61</v>
      </c>
      <c r="CR24" s="842" t="s">
        <v>61</v>
      </c>
      <c r="CS24" s="842" t="s">
        <v>61</v>
      </c>
      <c r="CT24" s="842" t="s">
        <v>61</v>
      </c>
      <c r="CU24" s="842" t="s">
        <v>61</v>
      </c>
      <c r="CV24" s="842" t="s">
        <v>61</v>
      </c>
      <c r="CW24" s="842" t="s">
        <v>61</v>
      </c>
      <c r="CX24" s="842" t="s">
        <v>62</v>
      </c>
      <c r="CY24" s="842" t="s">
        <v>1936</v>
      </c>
      <c r="CZ24" s="923" t="s">
        <v>61</v>
      </c>
      <c r="DA24" s="923" t="s">
        <v>61</v>
      </c>
      <c r="DB24" s="923" t="s">
        <v>61</v>
      </c>
      <c r="DC24" s="923" t="s">
        <v>61</v>
      </c>
      <c r="DD24" s="923" t="s">
        <v>61</v>
      </c>
      <c r="DE24" s="923" t="s">
        <v>61</v>
      </c>
      <c r="DF24" s="923" t="s">
        <v>61</v>
      </c>
      <c r="DG24" s="923" t="s">
        <v>61</v>
      </c>
      <c r="DH24" s="923" t="s">
        <v>61</v>
      </c>
      <c r="DI24" s="923" t="s">
        <v>61</v>
      </c>
      <c r="DJ24" s="923" t="s">
        <v>61</v>
      </c>
      <c r="DK24" s="923" t="s">
        <v>1936</v>
      </c>
      <c r="DL24" s="923" t="s">
        <v>61</v>
      </c>
      <c r="DM24" s="923" t="s">
        <v>61</v>
      </c>
      <c r="DN24" s="923" t="s">
        <v>61</v>
      </c>
      <c r="DO24" s="923" t="s">
        <v>61</v>
      </c>
      <c r="DP24" s="923" t="s">
        <v>61</v>
      </c>
      <c r="DQ24" s="923" t="s">
        <v>61</v>
      </c>
      <c r="DR24" s="923" t="s">
        <v>61</v>
      </c>
      <c r="DS24" s="923" t="s">
        <v>61</v>
      </c>
      <c r="DT24" s="923" t="s">
        <v>61</v>
      </c>
      <c r="DU24" s="923" t="s">
        <v>61</v>
      </c>
      <c r="DV24" s="923" t="s">
        <v>62</v>
      </c>
      <c r="DW24" s="923" t="s">
        <v>1936</v>
      </c>
      <c r="DX24" s="924" t="s">
        <v>61</v>
      </c>
      <c r="DY24" s="924" t="s">
        <v>62</v>
      </c>
      <c r="DZ24" s="924" t="s">
        <v>61</v>
      </c>
      <c r="EA24" s="924" t="s">
        <v>61</v>
      </c>
      <c r="EB24" s="924" t="s">
        <v>61</v>
      </c>
      <c r="EC24" s="924" t="s">
        <v>61</v>
      </c>
      <c r="ED24" s="924" t="s">
        <v>62</v>
      </c>
      <c r="EE24" s="924" t="s">
        <v>62</v>
      </c>
      <c r="EF24" s="924" t="s">
        <v>61</v>
      </c>
      <c r="EG24" s="924" t="s">
        <v>61</v>
      </c>
      <c r="EH24" s="924" t="s">
        <v>62</v>
      </c>
      <c r="EI24" s="924" t="s">
        <v>1936</v>
      </c>
      <c r="EJ24" s="1276" t="s">
        <v>1936</v>
      </c>
      <c r="EK24" s="1159"/>
      <c r="EL24" s="1301" t="s">
        <v>61</v>
      </c>
      <c r="EM24" s="840" t="s">
        <v>371</v>
      </c>
      <c r="EN24" s="840" t="s">
        <v>786</v>
      </c>
      <c r="EO24" s="840" t="s">
        <v>61</v>
      </c>
      <c r="EP24" s="840" t="s">
        <v>61</v>
      </c>
      <c r="EQ24" s="840" t="s">
        <v>61</v>
      </c>
      <c r="ER24" s="840" t="s">
        <v>787</v>
      </c>
      <c r="ES24" s="840" t="s">
        <v>788</v>
      </c>
      <c r="ET24" s="840" t="s">
        <v>62</v>
      </c>
      <c r="EU24" s="840" t="s">
        <v>1936</v>
      </c>
      <c r="EV24" s="840" t="s">
        <v>61</v>
      </c>
      <c r="EW24" s="840" t="s">
        <v>789</v>
      </c>
      <c r="EX24" s="840" t="s">
        <v>199</v>
      </c>
      <c r="EY24" s="840" t="s">
        <v>202</v>
      </c>
      <c r="EZ24" s="840" t="s">
        <v>202</v>
      </c>
      <c r="FA24" s="840" t="s">
        <v>202</v>
      </c>
      <c r="FB24" s="840" t="s">
        <v>202</v>
      </c>
      <c r="FC24" s="840" t="s">
        <v>202</v>
      </c>
      <c r="FD24" s="840" t="s">
        <v>202</v>
      </c>
      <c r="FE24" s="840" t="s">
        <v>202</v>
      </c>
      <c r="FF24" s="840" t="s">
        <v>199</v>
      </c>
      <c r="FG24" s="840" t="s">
        <v>202</v>
      </c>
      <c r="FH24" s="840" t="s">
        <v>202</v>
      </c>
      <c r="FI24" s="840" t="s">
        <v>202</v>
      </c>
      <c r="FJ24" s="840" t="s">
        <v>204</v>
      </c>
      <c r="FK24" s="840" t="s">
        <v>204</v>
      </c>
      <c r="FL24" s="840" t="s">
        <v>202</v>
      </c>
      <c r="FM24" s="840" t="s">
        <v>202</v>
      </c>
      <c r="FN24" s="840" t="s">
        <v>1936</v>
      </c>
      <c r="FO24" s="840" t="s">
        <v>62</v>
      </c>
      <c r="FP24" s="840" t="s">
        <v>1936</v>
      </c>
      <c r="FQ24" s="840" t="s">
        <v>1936</v>
      </c>
      <c r="FR24" s="840" t="s">
        <v>62</v>
      </c>
      <c r="FS24" s="840" t="s">
        <v>1936</v>
      </c>
      <c r="FT24" s="840" t="s">
        <v>1936</v>
      </c>
      <c r="FU24" s="840" t="s">
        <v>62</v>
      </c>
      <c r="FV24" s="840" t="s">
        <v>1936</v>
      </c>
      <c r="FW24" s="841" t="s">
        <v>1936</v>
      </c>
      <c r="FX24" s="841" t="s">
        <v>62</v>
      </c>
      <c r="FY24" s="841" t="s">
        <v>62</v>
      </c>
      <c r="FZ24" s="841" t="s">
        <v>205</v>
      </c>
      <c r="GA24" s="841" t="s">
        <v>205</v>
      </c>
      <c r="GB24" s="841" t="s">
        <v>61</v>
      </c>
      <c r="GC24" s="841" t="s">
        <v>61</v>
      </c>
      <c r="GD24" s="841" t="s">
        <v>61</v>
      </c>
      <c r="GE24" s="841" t="s">
        <v>61</v>
      </c>
      <c r="GF24" s="841" t="s">
        <v>61</v>
      </c>
      <c r="GG24" s="841" t="s">
        <v>61</v>
      </c>
      <c r="GH24" s="841" t="s">
        <v>61</v>
      </c>
      <c r="GI24" s="841" t="s">
        <v>61</v>
      </c>
      <c r="GJ24" s="841" t="s">
        <v>62</v>
      </c>
      <c r="GK24" s="841" t="s">
        <v>62</v>
      </c>
      <c r="GL24" s="841" t="s">
        <v>205</v>
      </c>
      <c r="GM24" s="841">
        <v>2010</v>
      </c>
      <c r="GN24" s="841" t="s">
        <v>452</v>
      </c>
      <c r="GO24" s="841" t="s">
        <v>790</v>
      </c>
      <c r="GP24" s="841">
        <v>2005</v>
      </c>
      <c r="GQ24" s="841" t="s">
        <v>62</v>
      </c>
      <c r="GR24" s="841" t="s">
        <v>62</v>
      </c>
      <c r="GS24" s="841" t="s">
        <v>61</v>
      </c>
      <c r="GT24" s="841" t="s">
        <v>62</v>
      </c>
      <c r="GU24" s="1304" t="s">
        <v>1936</v>
      </c>
      <c r="GV24" s="939"/>
      <c r="GW24" s="1307" t="s">
        <v>61</v>
      </c>
      <c r="GX24" s="892" t="s">
        <v>62</v>
      </c>
      <c r="GY24" s="892" t="s">
        <v>61</v>
      </c>
      <c r="GZ24" s="892" t="s">
        <v>62</v>
      </c>
      <c r="HA24" s="892" t="s">
        <v>61</v>
      </c>
      <c r="HB24" s="892" t="s">
        <v>61</v>
      </c>
      <c r="HC24" s="892" t="s">
        <v>62</v>
      </c>
      <c r="HD24" s="892" t="s">
        <v>61</v>
      </c>
      <c r="HE24" s="892" t="s">
        <v>61</v>
      </c>
      <c r="HF24" s="892" t="s">
        <v>61</v>
      </c>
      <c r="HG24" s="892" t="s">
        <v>1933</v>
      </c>
      <c r="HH24" s="892" t="s">
        <v>453</v>
      </c>
      <c r="HI24" s="892" t="s">
        <v>61</v>
      </c>
      <c r="HJ24" s="1311" t="s">
        <v>62</v>
      </c>
      <c r="HK24" s="890" t="s">
        <v>791</v>
      </c>
      <c r="HL24" s="1315" t="s">
        <v>1151</v>
      </c>
    </row>
    <row r="25" spans="1:220" ht="39.950000000000003" customHeight="1">
      <c r="A25" s="1200" t="s">
        <v>1162</v>
      </c>
      <c r="B25" s="1207"/>
      <c r="C25" s="1204" t="s">
        <v>61</v>
      </c>
      <c r="D25" s="894" t="s">
        <v>792</v>
      </c>
      <c r="E25" s="894" t="s">
        <v>61</v>
      </c>
      <c r="F25" s="894" t="s">
        <v>793</v>
      </c>
      <c r="G25" s="894" t="s">
        <v>61</v>
      </c>
      <c r="H25" s="894" t="s">
        <v>1953</v>
      </c>
      <c r="I25" s="894" t="s">
        <v>61</v>
      </c>
      <c r="J25" s="894" t="s">
        <v>454</v>
      </c>
      <c r="K25" s="894" t="s">
        <v>61</v>
      </c>
      <c r="L25" s="894" t="s">
        <v>232</v>
      </c>
      <c r="M25" s="894" t="s">
        <v>61</v>
      </c>
      <c r="N25" s="894" t="s">
        <v>349</v>
      </c>
      <c r="O25" s="894" t="s">
        <v>61</v>
      </c>
      <c r="P25" s="894" t="s">
        <v>795</v>
      </c>
      <c r="Q25" s="894" t="s">
        <v>61</v>
      </c>
      <c r="R25" s="894" t="s">
        <v>455</v>
      </c>
      <c r="S25" s="894" t="s">
        <v>61</v>
      </c>
      <c r="T25" s="894" t="s">
        <v>456</v>
      </c>
      <c r="U25" s="894" t="s">
        <v>62</v>
      </c>
      <c r="V25" s="894" t="s">
        <v>1936</v>
      </c>
      <c r="W25" s="894" t="s">
        <v>63</v>
      </c>
      <c r="X25" s="894" t="s">
        <v>61</v>
      </c>
      <c r="Y25" s="894" t="s">
        <v>61</v>
      </c>
      <c r="Z25" s="894" t="s">
        <v>796</v>
      </c>
      <c r="AA25" s="1210" t="s">
        <v>797</v>
      </c>
      <c r="AB25" s="943"/>
      <c r="AC25" s="1295" t="s">
        <v>91</v>
      </c>
      <c r="AD25" s="835" t="s">
        <v>90</v>
      </c>
      <c r="AE25" s="836">
        <v>2161775</v>
      </c>
      <c r="AF25" s="835" t="s">
        <v>538</v>
      </c>
      <c r="AG25" s="835" t="s">
        <v>1792</v>
      </c>
      <c r="AH25" s="835" t="s">
        <v>61</v>
      </c>
      <c r="AI25" s="836" t="s">
        <v>61</v>
      </c>
      <c r="AJ25" s="836">
        <v>40000</v>
      </c>
      <c r="AK25" s="835" t="s">
        <v>720</v>
      </c>
      <c r="AL25" s="835" t="s">
        <v>799</v>
      </c>
      <c r="AM25" s="835" t="s">
        <v>1936</v>
      </c>
      <c r="AN25" s="836">
        <v>0</v>
      </c>
      <c r="AO25" s="835" t="s">
        <v>1936</v>
      </c>
      <c r="AP25" s="835" t="s">
        <v>1936</v>
      </c>
      <c r="AQ25" s="835" t="s">
        <v>1936</v>
      </c>
      <c r="AR25" s="1223">
        <v>40000</v>
      </c>
      <c r="AS25" s="835" t="s">
        <v>1936</v>
      </c>
      <c r="AT25" s="835" t="s">
        <v>62</v>
      </c>
      <c r="AU25" s="835" t="s">
        <v>62</v>
      </c>
      <c r="AV25" s="835" t="s">
        <v>1936</v>
      </c>
      <c r="AW25" s="836" t="s">
        <v>1936</v>
      </c>
      <c r="AX25" s="837" t="s">
        <v>1936</v>
      </c>
      <c r="AY25" s="836" t="s">
        <v>1936</v>
      </c>
      <c r="AZ25" s="835" t="s">
        <v>1936</v>
      </c>
      <c r="BA25" s="835" t="s">
        <v>62</v>
      </c>
      <c r="BB25" s="836" t="s">
        <v>1936</v>
      </c>
      <c r="BC25" s="836" t="s">
        <v>1936</v>
      </c>
      <c r="BD25" s="837" t="s">
        <v>1936</v>
      </c>
      <c r="BE25" s="836" t="s">
        <v>1936</v>
      </c>
      <c r="BF25" s="835" t="s">
        <v>1936</v>
      </c>
      <c r="BG25" s="1223">
        <v>0</v>
      </c>
      <c r="BH25" s="835" t="s">
        <v>1936</v>
      </c>
      <c r="BI25" s="835" t="s">
        <v>61</v>
      </c>
      <c r="BJ25" s="836" t="s">
        <v>1665</v>
      </c>
      <c r="BK25" s="836">
        <v>2748700</v>
      </c>
      <c r="BL25" s="836" t="s">
        <v>538</v>
      </c>
      <c r="BM25" s="836" t="s">
        <v>800</v>
      </c>
      <c r="BN25" s="835" t="s">
        <v>1936</v>
      </c>
      <c r="BO25" s="835" t="s">
        <v>62</v>
      </c>
      <c r="BP25" s="836" t="s">
        <v>1936</v>
      </c>
      <c r="BQ25" s="837" t="s">
        <v>1936</v>
      </c>
      <c r="BR25" s="837" t="s">
        <v>1936</v>
      </c>
      <c r="BS25" s="836" t="s">
        <v>1936</v>
      </c>
      <c r="BT25" s="835" t="s">
        <v>62</v>
      </c>
      <c r="BU25" s="836" t="s">
        <v>1936</v>
      </c>
      <c r="BV25" s="835" t="s">
        <v>1936</v>
      </c>
      <c r="BW25" s="836" t="s">
        <v>1936</v>
      </c>
      <c r="BX25" s="836" t="s">
        <v>1936</v>
      </c>
      <c r="BY25" s="1223">
        <v>2748700</v>
      </c>
      <c r="BZ25" s="836" t="s">
        <v>1936</v>
      </c>
      <c r="CA25" s="839">
        <v>0</v>
      </c>
      <c r="CB25" s="835" t="s">
        <v>801</v>
      </c>
      <c r="CC25" s="839">
        <v>0</v>
      </c>
      <c r="CD25" s="835" t="s">
        <v>447</v>
      </c>
      <c r="CE25" s="839">
        <v>0</v>
      </c>
      <c r="CF25" s="835" t="s">
        <v>447</v>
      </c>
      <c r="CG25" s="835" t="s">
        <v>61</v>
      </c>
      <c r="CH25" s="835" t="s">
        <v>447</v>
      </c>
      <c r="CI25" s="835" t="s">
        <v>205</v>
      </c>
      <c r="CJ25" s="835" t="s">
        <v>1936</v>
      </c>
      <c r="CK25" s="835" t="s">
        <v>205</v>
      </c>
      <c r="CL25" s="1280" t="s">
        <v>802</v>
      </c>
      <c r="CM25" s="1278"/>
      <c r="CN25" s="1298" t="s">
        <v>61</v>
      </c>
      <c r="CO25" s="842" t="s">
        <v>61</v>
      </c>
      <c r="CP25" s="842" t="s">
        <v>61</v>
      </c>
      <c r="CQ25" s="842" t="s">
        <v>61</v>
      </c>
      <c r="CR25" s="842" t="s">
        <v>61</v>
      </c>
      <c r="CS25" s="842" t="s">
        <v>61</v>
      </c>
      <c r="CT25" s="842" t="s">
        <v>61</v>
      </c>
      <c r="CU25" s="842" t="s">
        <v>61</v>
      </c>
      <c r="CV25" s="842" t="s">
        <v>62</v>
      </c>
      <c r="CW25" s="842" t="s">
        <v>61</v>
      </c>
      <c r="CX25" s="842" t="s">
        <v>62</v>
      </c>
      <c r="CY25" s="842" t="s">
        <v>62</v>
      </c>
      <c r="CZ25" s="923" t="s">
        <v>61</v>
      </c>
      <c r="DA25" s="923" t="s">
        <v>61</v>
      </c>
      <c r="DB25" s="923" t="s">
        <v>61</v>
      </c>
      <c r="DC25" s="923" t="s">
        <v>61</v>
      </c>
      <c r="DD25" s="923" t="s">
        <v>61</v>
      </c>
      <c r="DE25" s="923" t="s">
        <v>61</v>
      </c>
      <c r="DF25" s="923" t="s">
        <v>61</v>
      </c>
      <c r="DG25" s="923" t="s">
        <v>61</v>
      </c>
      <c r="DH25" s="923" t="s">
        <v>62</v>
      </c>
      <c r="DI25" s="923" t="s">
        <v>61</v>
      </c>
      <c r="DJ25" s="923" t="s">
        <v>61</v>
      </c>
      <c r="DK25" s="923" t="s">
        <v>62</v>
      </c>
      <c r="DL25" s="923" t="s">
        <v>61</v>
      </c>
      <c r="DM25" s="923" t="s">
        <v>61</v>
      </c>
      <c r="DN25" s="923" t="s">
        <v>61</v>
      </c>
      <c r="DO25" s="923" t="s">
        <v>61</v>
      </c>
      <c r="DP25" s="923" t="s">
        <v>61</v>
      </c>
      <c r="DQ25" s="923" t="s">
        <v>61</v>
      </c>
      <c r="DR25" s="923" t="s">
        <v>61</v>
      </c>
      <c r="DS25" s="923" t="s">
        <v>61</v>
      </c>
      <c r="DT25" s="923" t="s">
        <v>62</v>
      </c>
      <c r="DU25" s="923" t="s">
        <v>61</v>
      </c>
      <c r="DV25" s="923" t="s">
        <v>61</v>
      </c>
      <c r="DW25" s="923" t="s">
        <v>62</v>
      </c>
      <c r="DX25" s="924" t="s">
        <v>61</v>
      </c>
      <c r="DY25" s="924" t="s">
        <v>61</v>
      </c>
      <c r="DZ25" s="924" t="s">
        <v>61</v>
      </c>
      <c r="EA25" s="924" t="s">
        <v>61</v>
      </c>
      <c r="EB25" s="924" t="s">
        <v>61</v>
      </c>
      <c r="EC25" s="924" t="s">
        <v>61</v>
      </c>
      <c r="ED25" s="924" t="s">
        <v>62</v>
      </c>
      <c r="EE25" s="924" t="s">
        <v>62</v>
      </c>
      <c r="EF25" s="924" t="s">
        <v>62</v>
      </c>
      <c r="EG25" s="924" t="s">
        <v>62</v>
      </c>
      <c r="EH25" s="924" t="s">
        <v>62</v>
      </c>
      <c r="EI25" s="924" t="s">
        <v>62</v>
      </c>
      <c r="EJ25" s="1276" t="s">
        <v>803</v>
      </c>
      <c r="EK25" s="1159"/>
      <c r="EL25" s="1301" t="s">
        <v>61</v>
      </c>
      <c r="EM25" s="840" t="s">
        <v>371</v>
      </c>
      <c r="EN25" s="840" t="s">
        <v>804</v>
      </c>
      <c r="EO25" s="840" t="s">
        <v>61</v>
      </c>
      <c r="EP25" s="840" t="s">
        <v>61</v>
      </c>
      <c r="EQ25" s="840" t="s">
        <v>62</v>
      </c>
      <c r="ER25" s="840" t="s">
        <v>205</v>
      </c>
      <c r="ES25" s="840" t="s">
        <v>205</v>
      </c>
      <c r="ET25" s="840" t="s">
        <v>61</v>
      </c>
      <c r="EU25" s="840" t="s">
        <v>457</v>
      </c>
      <c r="EV25" s="840" t="s">
        <v>61</v>
      </c>
      <c r="EW25" s="840" t="s">
        <v>457</v>
      </c>
      <c r="EX25" s="840" t="s">
        <v>199</v>
      </c>
      <c r="EY25" s="840" t="s">
        <v>200</v>
      </c>
      <c r="EZ25" s="840" t="s">
        <v>199</v>
      </c>
      <c r="FA25" s="840" t="s">
        <v>200</v>
      </c>
      <c r="FB25" s="840" t="s">
        <v>805</v>
      </c>
      <c r="FC25" s="840" t="s">
        <v>205</v>
      </c>
      <c r="FD25" s="840" t="s">
        <v>805</v>
      </c>
      <c r="FE25" s="840" t="s">
        <v>205</v>
      </c>
      <c r="FF25" s="840" t="s">
        <v>199</v>
      </c>
      <c r="FG25" s="840" t="s">
        <v>200</v>
      </c>
      <c r="FH25" s="840" t="s">
        <v>805</v>
      </c>
      <c r="FI25" s="840" t="s">
        <v>200</v>
      </c>
      <c r="FJ25" s="840" t="s">
        <v>203</v>
      </c>
      <c r="FK25" s="840" t="s">
        <v>203</v>
      </c>
      <c r="FL25" s="840" t="s">
        <v>805</v>
      </c>
      <c r="FM25" s="840" t="s">
        <v>205</v>
      </c>
      <c r="FN25" s="840" t="s">
        <v>806</v>
      </c>
      <c r="FO25" s="840" t="s">
        <v>62</v>
      </c>
      <c r="FP25" s="840" t="s">
        <v>1936</v>
      </c>
      <c r="FQ25" s="840" t="s">
        <v>1936</v>
      </c>
      <c r="FR25" s="840" t="s">
        <v>62</v>
      </c>
      <c r="FS25" s="840" t="s">
        <v>1936</v>
      </c>
      <c r="FT25" s="840" t="s">
        <v>1936</v>
      </c>
      <c r="FU25" s="840" t="s">
        <v>62</v>
      </c>
      <c r="FV25" s="840" t="s">
        <v>1936</v>
      </c>
      <c r="FW25" s="841" t="s">
        <v>1936</v>
      </c>
      <c r="FX25" s="841" t="s">
        <v>62</v>
      </c>
      <c r="FY25" s="841" t="s">
        <v>62</v>
      </c>
      <c r="FZ25" s="841" t="s">
        <v>205</v>
      </c>
      <c r="GA25" s="841" t="s">
        <v>205</v>
      </c>
      <c r="GB25" s="841" t="s">
        <v>61</v>
      </c>
      <c r="GC25" s="841" t="s">
        <v>61</v>
      </c>
      <c r="GD25" s="841" t="s">
        <v>61</v>
      </c>
      <c r="GE25" s="841" t="s">
        <v>62</v>
      </c>
      <c r="GF25" s="841" t="s">
        <v>61</v>
      </c>
      <c r="GG25" s="841" t="s">
        <v>61</v>
      </c>
      <c r="GH25" s="841" t="s">
        <v>61</v>
      </c>
      <c r="GI25" s="841" t="s">
        <v>61</v>
      </c>
      <c r="GJ25" s="841" t="s">
        <v>62</v>
      </c>
      <c r="GK25" s="841" t="s">
        <v>61</v>
      </c>
      <c r="GL25" s="841" t="s">
        <v>603</v>
      </c>
      <c r="GM25" s="841">
        <v>2011</v>
      </c>
      <c r="GN25" s="841" t="s">
        <v>458</v>
      </c>
      <c r="GO25" s="841" t="s">
        <v>1936</v>
      </c>
      <c r="GP25" s="841">
        <v>2008</v>
      </c>
      <c r="GQ25" s="841" t="s">
        <v>62</v>
      </c>
      <c r="GR25" s="841" t="s">
        <v>62</v>
      </c>
      <c r="GS25" s="841" t="s">
        <v>61</v>
      </c>
      <c r="GT25" s="841" t="s">
        <v>62</v>
      </c>
      <c r="GU25" s="1304" t="s">
        <v>1936</v>
      </c>
      <c r="GV25" s="939"/>
      <c r="GW25" s="1307" t="s">
        <v>61</v>
      </c>
      <c r="GX25" s="892" t="s">
        <v>62</v>
      </c>
      <c r="GY25" s="892" t="s">
        <v>62</v>
      </c>
      <c r="GZ25" s="892" t="s">
        <v>62</v>
      </c>
      <c r="HA25" s="892" t="s">
        <v>61</v>
      </c>
      <c r="HB25" s="892" t="s">
        <v>62</v>
      </c>
      <c r="HC25" s="892" t="s">
        <v>62</v>
      </c>
      <c r="HD25" s="892" t="s">
        <v>62</v>
      </c>
      <c r="HE25" s="892" t="s">
        <v>61</v>
      </c>
      <c r="HF25" s="892" t="s">
        <v>61</v>
      </c>
      <c r="HG25" s="892" t="s">
        <v>1936</v>
      </c>
      <c r="HH25" s="892" t="s">
        <v>807</v>
      </c>
      <c r="HI25" s="892" t="s">
        <v>61</v>
      </c>
      <c r="HJ25" s="1311" t="s">
        <v>62</v>
      </c>
      <c r="HK25" s="890" t="s">
        <v>808</v>
      </c>
      <c r="HL25" s="1315" t="s">
        <v>1151</v>
      </c>
    </row>
    <row r="26" spans="1:220" ht="39.950000000000003" customHeight="1">
      <c r="A26" s="1200" t="s">
        <v>1163</v>
      </c>
      <c r="B26" s="1207"/>
      <c r="C26" s="1204" t="s">
        <v>61</v>
      </c>
      <c r="D26" s="894" t="s">
        <v>809</v>
      </c>
      <c r="E26" s="894" t="s">
        <v>61</v>
      </c>
      <c r="F26" s="894" t="s">
        <v>359</v>
      </c>
      <c r="G26" s="894" t="s">
        <v>61</v>
      </c>
      <c r="H26" s="894" t="s">
        <v>1290</v>
      </c>
      <c r="I26" s="894" t="s">
        <v>61</v>
      </c>
      <c r="J26" s="894" t="s">
        <v>1291</v>
      </c>
      <c r="K26" s="894" t="s">
        <v>62</v>
      </c>
      <c r="L26" s="894" t="s">
        <v>1936</v>
      </c>
      <c r="M26" s="894" t="s">
        <v>61</v>
      </c>
      <c r="N26" s="894" t="s">
        <v>220</v>
      </c>
      <c r="O26" s="894" t="s">
        <v>61</v>
      </c>
      <c r="P26" s="894" t="s">
        <v>1292</v>
      </c>
      <c r="Q26" s="894" t="s">
        <v>61</v>
      </c>
      <c r="R26" s="894" t="s">
        <v>460</v>
      </c>
      <c r="S26" s="894" t="s">
        <v>62</v>
      </c>
      <c r="T26" s="894" t="s">
        <v>1936</v>
      </c>
      <c r="U26" s="894" t="s">
        <v>62</v>
      </c>
      <c r="V26" s="894" t="s">
        <v>1936</v>
      </c>
      <c r="W26" s="894" t="s">
        <v>60</v>
      </c>
      <c r="X26" s="894" t="s">
        <v>61</v>
      </c>
      <c r="Y26" s="894" t="s">
        <v>62</v>
      </c>
      <c r="Z26" s="894" t="s">
        <v>205</v>
      </c>
      <c r="AA26" s="1210" t="s">
        <v>205</v>
      </c>
      <c r="AB26" s="943"/>
      <c r="AC26" s="1295" t="s">
        <v>85</v>
      </c>
      <c r="AD26" s="835" t="s">
        <v>95</v>
      </c>
      <c r="AE26" s="836">
        <v>4020233</v>
      </c>
      <c r="AF26" s="835" t="s">
        <v>538</v>
      </c>
      <c r="AG26" s="835" t="s">
        <v>1293</v>
      </c>
      <c r="AH26" s="835" t="s">
        <v>61</v>
      </c>
      <c r="AI26" s="836" t="s">
        <v>61</v>
      </c>
      <c r="AJ26" s="836">
        <v>45454</v>
      </c>
      <c r="AK26" s="835" t="s">
        <v>538</v>
      </c>
      <c r="AL26" s="835" t="s">
        <v>810</v>
      </c>
      <c r="AM26" s="835" t="s">
        <v>1936</v>
      </c>
      <c r="AN26" s="836">
        <v>0</v>
      </c>
      <c r="AO26" s="835" t="s">
        <v>538</v>
      </c>
      <c r="AP26" s="835" t="s">
        <v>1936</v>
      </c>
      <c r="AQ26" s="835" t="s">
        <v>1936</v>
      </c>
      <c r="AR26" s="1223">
        <v>45454</v>
      </c>
      <c r="AS26" s="835" t="s">
        <v>1936</v>
      </c>
      <c r="AT26" s="835" t="s">
        <v>61</v>
      </c>
      <c r="AU26" s="835" t="s">
        <v>61</v>
      </c>
      <c r="AV26" s="835" t="s">
        <v>811</v>
      </c>
      <c r="AW26" s="836">
        <v>45454</v>
      </c>
      <c r="AX26" s="837" t="s">
        <v>538</v>
      </c>
      <c r="AY26" s="836" t="s">
        <v>810</v>
      </c>
      <c r="AZ26" s="835" t="s">
        <v>1294</v>
      </c>
      <c r="BA26" s="835" t="s">
        <v>62</v>
      </c>
      <c r="BB26" s="836" t="s">
        <v>205</v>
      </c>
      <c r="BC26" s="836">
        <v>0</v>
      </c>
      <c r="BD26" s="837" t="s">
        <v>538</v>
      </c>
      <c r="BE26" s="836" t="s">
        <v>1936</v>
      </c>
      <c r="BF26" s="835" t="s">
        <v>1295</v>
      </c>
      <c r="BG26" s="1223">
        <v>45454</v>
      </c>
      <c r="BH26" s="835" t="s">
        <v>1936</v>
      </c>
      <c r="BI26" s="835" t="s">
        <v>61</v>
      </c>
      <c r="BJ26" s="836" t="s">
        <v>1297</v>
      </c>
      <c r="BK26" s="836">
        <v>6283050</v>
      </c>
      <c r="BL26" s="836" t="s">
        <v>538</v>
      </c>
      <c r="BM26" s="836" t="s">
        <v>1296</v>
      </c>
      <c r="BN26" s="835" t="s">
        <v>1295</v>
      </c>
      <c r="BO26" s="835" t="s">
        <v>61</v>
      </c>
      <c r="BP26" s="836">
        <v>69000</v>
      </c>
      <c r="BQ26" s="837" t="s">
        <v>538</v>
      </c>
      <c r="BR26" s="837" t="s">
        <v>352</v>
      </c>
      <c r="BS26" s="836" t="s">
        <v>1936</v>
      </c>
      <c r="BT26" s="835" t="s">
        <v>62</v>
      </c>
      <c r="BU26" s="836">
        <v>0</v>
      </c>
      <c r="BV26" s="835" t="s">
        <v>1936</v>
      </c>
      <c r="BW26" s="836" t="s">
        <v>1936</v>
      </c>
      <c r="BX26" s="836" t="s">
        <v>1936</v>
      </c>
      <c r="BY26" s="1223">
        <v>6352050</v>
      </c>
      <c r="BZ26" s="836" t="s">
        <v>1298</v>
      </c>
      <c r="CA26" s="839">
        <v>7.1049584337891779E-3</v>
      </c>
      <c r="CB26" s="835" t="s">
        <v>101</v>
      </c>
      <c r="CC26" s="839">
        <v>1</v>
      </c>
      <c r="CD26" s="835" t="s">
        <v>101</v>
      </c>
      <c r="CE26" s="839">
        <v>1.5913266718620538</v>
      </c>
      <c r="CF26" s="835" t="s">
        <v>114</v>
      </c>
      <c r="CG26" s="835" t="s">
        <v>1936</v>
      </c>
      <c r="CH26" s="835" t="s">
        <v>101</v>
      </c>
      <c r="CI26" s="835" t="s">
        <v>1</v>
      </c>
      <c r="CJ26" s="835" t="s">
        <v>812</v>
      </c>
      <c r="CK26" s="835" t="s">
        <v>62</v>
      </c>
      <c r="CL26" s="1280" t="s">
        <v>813</v>
      </c>
      <c r="CM26" s="1278"/>
      <c r="CN26" s="1298" t="s">
        <v>61</v>
      </c>
      <c r="CO26" s="842" t="s">
        <v>61</v>
      </c>
      <c r="CP26" s="842" t="s">
        <v>61</v>
      </c>
      <c r="CQ26" s="842" t="s">
        <v>62</v>
      </c>
      <c r="CR26" s="842" t="s">
        <v>62</v>
      </c>
      <c r="CS26" s="842" t="s">
        <v>61</v>
      </c>
      <c r="CT26" s="842" t="s">
        <v>62</v>
      </c>
      <c r="CU26" s="842" t="s">
        <v>61</v>
      </c>
      <c r="CV26" s="842" t="s">
        <v>205</v>
      </c>
      <c r="CW26" s="842" t="s">
        <v>205</v>
      </c>
      <c r="CX26" s="842" t="s">
        <v>61</v>
      </c>
      <c r="CY26" s="842" t="s">
        <v>1936</v>
      </c>
      <c r="CZ26" s="923" t="s">
        <v>61</v>
      </c>
      <c r="DA26" s="923" t="s">
        <v>61</v>
      </c>
      <c r="DB26" s="923" t="s">
        <v>61</v>
      </c>
      <c r="DC26" s="923" t="s">
        <v>61</v>
      </c>
      <c r="DD26" s="923" t="s">
        <v>61</v>
      </c>
      <c r="DE26" s="923" t="s">
        <v>61</v>
      </c>
      <c r="DF26" s="923" t="s">
        <v>62</v>
      </c>
      <c r="DG26" s="923" t="s">
        <v>61</v>
      </c>
      <c r="DH26" s="923" t="s">
        <v>61</v>
      </c>
      <c r="DI26" s="923" t="s">
        <v>61</v>
      </c>
      <c r="DJ26" s="923" t="s">
        <v>61</v>
      </c>
      <c r="DK26" s="923" t="s">
        <v>345</v>
      </c>
      <c r="DL26" s="923" t="s">
        <v>61</v>
      </c>
      <c r="DM26" s="923" t="s">
        <v>61</v>
      </c>
      <c r="DN26" s="923" t="s">
        <v>61</v>
      </c>
      <c r="DO26" s="923" t="s">
        <v>61</v>
      </c>
      <c r="DP26" s="923" t="s">
        <v>61</v>
      </c>
      <c r="DQ26" s="923" t="s">
        <v>61</v>
      </c>
      <c r="DR26" s="923" t="s">
        <v>61</v>
      </c>
      <c r="DS26" s="923" t="s">
        <v>61</v>
      </c>
      <c r="DT26" s="923" t="s">
        <v>61</v>
      </c>
      <c r="DU26" s="923" t="s">
        <v>61</v>
      </c>
      <c r="DV26" s="923" t="s">
        <v>61</v>
      </c>
      <c r="DW26" s="923" t="s">
        <v>1936</v>
      </c>
      <c r="DX26" s="924" t="s">
        <v>61</v>
      </c>
      <c r="DY26" s="924" t="s">
        <v>62</v>
      </c>
      <c r="DZ26" s="924" t="s">
        <v>61</v>
      </c>
      <c r="EA26" s="924" t="s">
        <v>61</v>
      </c>
      <c r="EB26" s="924" t="s">
        <v>61</v>
      </c>
      <c r="EC26" s="924" t="s">
        <v>61</v>
      </c>
      <c r="ED26" s="924" t="s">
        <v>61</v>
      </c>
      <c r="EE26" s="924" t="s">
        <v>62</v>
      </c>
      <c r="EF26" s="924" t="s">
        <v>62</v>
      </c>
      <c r="EG26" s="924" t="s">
        <v>62</v>
      </c>
      <c r="EH26" s="924" t="s">
        <v>61</v>
      </c>
      <c r="EI26" s="924" t="s">
        <v>1936</v>
      </c>
      <c r="EJ26" s="1276" t="s">
        <v>814</v>
      </c>
      <c r="EK26" s="1159"/>
      <c r="EL26" s="1301" t="s">
        <v>61</v>
      </c>
      <c r="EM26" s="840" t="s">
        <v>1954</v>
      </c>
      <c r="EN26" s="840" t="s">
        <v>548</v>
      </c>
      <c r="EO26" s="840" t="s">
        <v>61</v>
      </c>
      <c r="EP26" s="840" t="s">
        <v>61</v>
      </c>
      <c r="EQ26" s="840" t="s">
        <v>61</v>
      </c>
      <c r="ER26" s="840" t="s">
        <v>461</v>
      </c>
      <c r="ES26" s="840" t="s">
        <v>462</v>
      </c>
      <c r="ET26" s="840" t="s">
        <v>61</v>
      </c>
      <c r="EU26" s="840" t="s">
        <v>815</v>
      </c>
      <c r="EV26" s="840" t="s">
        <v>61</v>
      </c>
      <c r="EW26" s="840" t="s">
        <v>1955</v>
      </c>
      <c r="EX26" s="840" t="s">
        <v>199</v>
      </c>
      <c r="EY26" s="840" t="s">
        <v>199</v>
      </c>
      <c r="EZ26" s="840" t="s">
        <v>199</v>
      </c>
      <c r="FA26" s="840" t="s">
        <v>199</v>
      </c>
      <c r="FB26" s="840" t="s">
        <v>187</v>
      </c>
      <c r="FC26" s="840" t="s">
        <v>187</v>
      </c>
      <c r="FD26" s="840" t="s">
        <v>187</v>
      </c>
      <c r="FE26" s="840" t="s">
        <v>187</v>
      </c>
      <c r="FF26" s="840" t="s">
        <v>199</v>
      </c>
      <c r="FG26" s="840" t="s">
        <v>199</v>
      </c>
      <c r="FH26" s="840" t="s">
        <v>187</v>
      </c>
      <c r="FI26" s="840" t="s">
        <v>187</v>
      </c>
      <c r="FJ26" s="840" t="s">
        <v>203</v>
      </c>
      <c r="FK26" s="840" t="s">
        <v>203</v>
      </c>
      <c r="FL26" s="840" t="s">
        <v>199</v>
      </c>
      <c r="FM26" s="840" t="s">
        <v>199</v>
      </c>
      <c r="FN26" s="840" t="s">
        <v>816</v>
      </c>
      <c r="FO26" s="840" t="s">
        <v>62</v>
      </c>
      <c r="FP26" s="840" t="s">
        <v>1936</v>
      </c>
      <c r="FQ26" s="840" t="s">
        <v>1936</v>
      </c>
      <c r="FR26" s="840" t="s">
        <v>62</v>
      </c>
      <c r="FS26" s="840" t="s">
        <v>1936</v>
      </c>
      <c r="FT26" s="840" t="s">
        <v>1936</v>
      </c>
      <c r="FU26" s="840" t="s">
        <v>62</v>
      </c>
      <c r="FV26" s="840" t="s">
        <v>1936</v>
      </c>
      <c r="FW26" s="841" t="s">
        <v>1936</v>
      </c>
      <c r="FX26" s="841" t="s">
        <v>62</v>
      </c>
      <c r="FY26" s="841" t="s">
        <v>62</v>
      </c>
      <c r="FZ26" s="841" t="s">
        <v>205</v>
      </c>
      <c r="GA26" s="841" t="s">
        <v>205</v>
      </c>
      <c r="GB26" s="841" t="s">
        <v>61</v>
      </c>
      <c r="GC26" s="841" t="s">
        <v>61</v>
      </c>
      <c r="GD26" s="841" t="s">
        <v>61</v>
      </c>
      <c r="GE26" s="841" t="s">
        <v>61</v>
      </c>
      <c r="GF26" s="841" t="s">
        <v>61</v>
      </c>
      <c r="GG26" s="841" t="s">
        <v>61</v>
      </c>
      <c r="GH26" s="841" t="s">
        <v>61</v>
      </c>
      <c r="GI26" s="841" t="s">
        <v>61</v>
      </c>
      <c r="GJ26" s="841" t="s">
        <v>61</v>
      </c>
      <c r="GK26" s="841" t="s">
        <v>61</v>
      </c>
      <c r="GL26" s="841" t="s">
        <v>345</v>
      </c>
      <c r="GM26" s="841">
        <v>41640</v>
      </c>
      <c r="GN26" s="841" t="s">
        <v>1956</v>
      </c>
      <c r="GO26" s="841" t="s">
        <v>817</v>
      </c>
      <c r="GP26" s="841">
        <v>2007</v>
      </c>
      <c r="GQ26" s="841" t="s">
        <v>61</v>
      </c>
      <c r="GR26" s="841" t="s">
        <v>61</v>
      </c>
      <c r="GS26" s="841" t="s">
        <v>61</v>
      </c>
      <c r="GT26" s="841" t="s">
        <v>62</v>
      </c>
      <c r="GU26" s="1304" t="s">
        <v>1936</v>
      </c>
      <c r="GV26" s="938"/>
      <c r="GW26" s="1307" t="s">
        <v>61</v>
      </c>
      <c r="GX26" s="892" t="s">
        <v>62</v>
      </c>
      <c r="GY26" s="892" t="s">
        <v>62</v>
      </c>
      <c r="GZ26" s="892" t="s">
        <v>61</v>
      </c>
      <c r="HA26" s="892" t="s">
        <v>61</v>
      </c>
      <c r="HB26" s="892" t="s">
        <v>62</v>
      </c>
      <c r="HC26" s="892" t="s">
        <v>62</v>
      </c>
      <c r="HD26" s="892" t="s">
        <v>205</v>
      </c>
      <c r="HE26" s="892" t="s">
        <v>62</v>
      </c>
      <c r="HF26" s="892" t="s">
        <v>61</v>
      </c>
      <c r="HG26" s="892" t="s">
        <v>538</v>
      </c>
      <c r="HH26" s="892" t="s">
        <v>1299</v>
      </c>
      <c r="HI26" s="892" t="s">
        <v>61</v>
      </c>
      <c r="HJ26" s="1311" t="s">
        <v>62</v>
      </c>
      <c r="HK26" s="890" t="s">
        <v>818</v>
      </c>
      <c r="HL26" s="1315" t="s">
        <v>1151</v>
      </c>
    </row>
    <row r="27" spans="1:220" ht="39.950000000000003" customHeight="1">
      <c r="A27" s="1200" t="s">
        <v>1164</v>
      </c>
      <c r="B27" s="1207"/>
      <c r="C27" s="1204" t="s">
        <v>61</v>
      </c>
      <c r="D27" s="894" t="s">
        <v>463</v>
      </c>
      <c r="E27" s="894" t="s">
        <v>61</v>
      </c>
      <c r="F27" s="894" t="s">
        <v>819</v>
      </c>
      <c r="G27" s="894" t="s">
        <v>61</v>
      </c>
      <c r="H27" s="894" t="s">
        <v>464</v>
      </c>
      <c r="I27" s="894" t="s">
        <v>61</v>
      </c>
      <c r="J27" s="894" t="s">
        <v>465</v>
      </c>
      <c r="K27" s="894" t="s">
        <v>61</v>
      </c>
      <c r="L27" s="894" t="s">
        <v>361</v>
      </c>
      <c r="M27" s="894" t="s">
        <v>61</v>
      </c>
      <c r="N27" s="894" t="s">
        <v>441</v>
      </c>
      <c r="O27" s="894" t="s">
        <v>61</v>
      </c>
      <c r="P27" s="894" t="s">
        <v>466</v>
      </c>
      <c r="Q27" s="894" t="s">
        <v>61</v>
      </c>
      <c r="R27" s="894" t="s">
        <v>467</v>
      </c>
      <c r="S27" s="894" t="s">
        <v>61</v>
      </c>
      <c r="T27" s="894" t="s">
        <v>468</v>
      </c>
      <c r="U27" s="894" t="s">
        <v>61</v>
      </c>
      <c r="V27" s="894" t="s">
        <v>469</v>
      </c>
      <c r="W27" s="894" t="s">
        <v>64</v>
      </c>
      <c r="X27" s="894" t="s">
        <v>62</v>
      </c>
      <c r="Y27" s="894" t="s">
        <v>62</v>
      </c>
      <c r="Z27" s="894" t="s">
        <v>205</v>
      </c>
      <c r="AA27" s="1210" t="s">
        <v>205</v>
      </c>
      <c r="AB27" s="943"/>
      <c r="AC27" s="1295" t="s">
        <v>91</v>
      </c>
      <c r="AD27" s="835" t="s">
        <v>90</v>
      </c>
      <c r="AE27" s="836">
        <v>4873900</v>
      </c>
      <c r="AF27" s="835" t="s">
        <v>720</v>
      </c>
      <c r="AG27" s="835" t="s">
        <v>820</v>
      </c>
      <c r="AH27" s="835" t="s">
        <v>62</v>
      </c>
      <c r="AI27" s="836" t="s">
        <v>62</v>
      </c>
      <c r="AJ27" s="836">
        <v>0</v>
      </c>
      <c r="AK27" s="835" t="s">
        <v>205</v>
      </c>
      <c r="AL27" s="835" t="s">
        <v>205</v>
      </c>
      <c r="AM27" s="835" t="s">
        <v>205</v>
      </c>
      <c r="AN27" s="836">
        <v>0</v>
      </c>
      <c r="AO27" s="835" t="s">
        <v>1936</v>
      </c>
      <c r="AP27" s="835" t="s">
        <v>1936</v>
      </c>
      <c r="AQ27" s="835" t="s">
        <v>1936</v>
      </c>
      <c r="AR27" s="1223">
        <v>0</v>
      </c>
      <c r="AS27" s="835" t="s">
        <v>1936</v>
      </c>
      <c r="AT27" s="835" t="s">
        <v>62</v>
      </c>
      <c r="AU27" s="835" t="s">
        <v>62</v>
      </c>
      <c r="AV27" s="835" t="s">
        <v>205</v>
      </c>
      <c r="AW27" s="836">
        <v>0</v>
      </c>
      <c r="AX27" s="837" t="s">
        <v>1936</v>
      </c>
      <c r="AY27" s="836" t="s">
        <v>1936</v>
      </c>
      <c r="AZ27" s="835" t="s">
        <v>1936</v>
      </c>
      <c r="BA27" s="835" t="s">
        <v>62</v>
      </c>
      <c r="BB27" s="836" t="s">
        <v>205</v>
      </c>
      <c r="BC27" s="836">
        <v>0</v>
      </c>
      <c r="BD27" s="837" t="s">
        <v>1936</v>
      </c>
      <c r="BE27" s="836" t="s">
        <v>1936</v>
      </c>
      <c r="BF27" s="835" t="s">
        <v>1936</v>
      </c>
      <c r="BG27" s="1223">
        <v>0</v>
      </c>
      <c r="BH27" s="835" t="s">
        <v>1936</v>
      </c>
      <c r="BI27" s="835" t="s">
        <v>61</v>
      </c>
      <c r="BJ27" s="836" t="s">
        <v>243</v>
      </c>
      <c r="BK27" s="836">
        <v>4076143</v>
      </c>
      <c r="BL27" s="836" t="s">
        <v>720</v>
      </c>
      <c r="BM27" s="836" t="s">
        <v>352</v>
      </c>
      <c r="BN27" s="835" t="s">
        <v>823</v>
      </c>
      <c r="BO27" s="835" t="s">
        <v>61</v>
      </c>
      <c r="BP27" s="836">
        <v>300002.40000000002</v>
      </c>
      <c r="BQ27" s="837" t="s">
        <v>720</v>
      </c>
      <c r="BR27" s="837" t="s">
        <v>824</v>
      </c>
      <c r="BS27" s="836" t="s">
        <v>825</v>
      </c>
      <c r="BT27" s="835" t="s">
        <v>61</v>
      </c>
      <c r="BU27" s="836">
        <v>679800</v>
      </c>
      <c r="BV27" s="835" t="s">
        <v>720</v>
      </c>
      <c r="BW27" s="836" t="s">
        <v>824</v>
      </c>
      <c r="BX27" s="836" t="s">
        <v>826</v>
      </c>
      <c r="BY27" s="1223">
        <v>5055945.4000000004</v>
      </c>
      <c r="BZ27" s="836" t="s">
        <v>1936</v>
      </c>
      <c r="CA27" s="839">
        <v>0</v>
      </c>
      <c r="CB27" s="835" t="s">
        <v>101</v>
      </c>
      <c r="CC27" s="839">
        <v>0</v>
      </c>
      <c r="CD27" s="835" t="s">
        <v>827</v>
      </c>
      <c r="CE27" s="839">
        <v>1.0373510740885123</v>
      </c>
      <c r="CF27" s="835" t="s">
        <v>1936</v>
      </c>
      <c r="CG27" s="835" t="s">
        <v>62</v>
      </c>
      <c r="CH27" s="835" t="s">
        <v>1672</v>
      </c>
      <c r="CI27" s="835" t="s">
        <v>205</v>
      </c>
      <c r="CJ27" s="835" t="s">
        <v>205</v>
      </c>
      <c r="CK27" s="835" t="s">
        <v>205</v>
      </c>
      <c r="CL27" s="1280" t="s">
        <v>828</v>
      </c>
      <c r="CM27" s="1278"/>
      <c r="CN27" s="1298" t="s">
        <v>61</v>
      </c>
      <c r="CO27" s="842" t="s">
        <v>61</v>
      </c>
      <c r="CP27" s="842" t="s">
        <v>61</v>
      </c>
      <c r="CQ27" s="842" t="s">
        <v>61</v>
      </c>
      <c r="CR27" s="842" t="s">
        <v>61</v>
      </c>
      <c r="CS27" s="842" t="s">
        <v>61</v>
      </c>
      <c r="CT27" s="842" t="s">
        <v>61</v>
      </c>
      <c r="CU27" s="842" t="s">
        <v>61</v>
      </c>
      <c r="CV27" s="842" t="s">
        <v>61</v>
      </c>
      <c r="CW27" s="842" t="s">
        <v>61</v>
      </c>
      <c r="CX27" s="842" t="s">
        <v>62</v>
      </c>
      <c r="CY27" s="842" t="s">
        <v>1936</v>
      </c>
      <c r="CZ27" s="923" t="s">
        <v>61</v>
      </c>
      <c r="DA27" s="923" t="s">
        <v>61</v>
      </c>
      <c r="DB27" s="923" t="s">
        <v>61</v>
      </c>
      <c r="DC27" s="923" t="s">
        <v>61</v>
      </c>
      <c r="DD27" s="923" t="s">
        <v>61</v>
      </c>
      <c r="DE27" s="923" t="s">
        <v>61</v>
      </c>
      <c r="DF27" s="923" t="s">
        <v>61</v>
      </c>
      <c r="DG27" s="923" t="s">
        <v>61</v>
      </c>
      <c r="DH27" s="923" t="s">
        <v>61</v>
      </c>
      <c r="DI27" s="923" t="s">
        <v>61</v>
      </c>
      <c r="DJ27" s="923" t="s">
        <v>61</v>
      </c>
      <c r="DK27" s="923" t="s">
        <v>1936</v>
      </c>
      <c r="DL27" s="923" t="s">
        <v>61</v>
      </c>
      <c r="DM27" s="923" t="s">
        <v>61</v>
      </c>
      <c r="DN27" s="923" t="s">
        <v>61</v>
      </c>
      <c r="DO27" s="923" t="s">
        <v>61</v>
      </c>
      <c r="DP27" s="923" t="s">
        <v>61</v>
      </c>
      <c r="DQ27" s="923" t="s">
        <v>61</v>
      </c>
      <c r="DR27" s="923" t="s">
        <v>61</v>
      </c>
      <c r="DS27" s="923" t="s">
        <v>61</v>
      </c>
      <c r="DT27" s="923" t="s">
        <v>61</v>
      </c>
      <c r="DU27" s="923" t="s">
        <v>61</v>
      </c>
      <c r="DV27" s="923" t="s">
        <v>61</v>
      </c>
      <c r="DW27" s="923" t="s">
        <v>1936</v>
      </c>
      <c r="DX27" s="924" t="s">
        <v>61</v>
      </c>
      <c r="DY27" s="924" t="s">
        <v>61</v>
      </c>
      <c r="DZ27" s="924" t="s">
        <v>61</v>
      </c>
      <c r="EA27" s="924" t="s">
        <v>61</v>
      </c>
      <c r="EB27" s="924" t="s">
        <v>62</v>
      </c>
      <c r="EC27" s="924" t="s">
        <v>61</v>
      </c>
      <c r="ED27" s="924" t="s">
        <v>61</v>
      </c>
      <c r="EE27" s="924" t="s">
        <v>62</v>
      </c>
      <c r="EF27" s="924" t="s">
        <v>62</v>
      </c>
      <c r="EG27" s="924" t="s">
        <v>62</v>
      </c>
      <c r="EH27" s="924" t="s">
        <v>62</v>
      </c>
      <c r="EI27" s="924" t="s">
        <v>1936</v>
      </c>
      <c r="EJ27" s="1276" t="s">
        <v>829</v>
      </c>
      <c r="EK27" s="1159"/>
      <c r="EL27" s="1301" t="s">
        <v>61</v>
      </c>
      <c r="EM27" s="840" t="s">
        <v>470</v>
      </c>
      <c r="EN27" s="840" t="s">
        <v>316</v>
      </c>
      <c r="EO27" s="840" t="s">
        <v>61</v>
      </c>
      <c r="EP27" s="840" t="s">
        <v>61</v>
      </c>
      <c r="EQ27" s="840" t="s">
        <v>61</v>
      </c>
      <c r="ER27" s="840" t="s">
        <v>830</v>
      </c>
      <c r="ES27" s="840" t="s">
        <v>831</v>
      </c>
      <c r="ET27" s="840" t="s">
        <v>61</v>
      </c>
      <c r="EU27" s="840" t="s">
        <v>832</v>
      </c>
      <c r="EV27" s="840" t="s">
        <v>61</v>
      </c>
      <c r="EW27" s="840" t="s">
        <v>833</v>
      </c>
      <c r="EX27" s="840" t="s">
        <v>199</v>
      </c>
      <c r="EY27" s="840" t="s">
        <v>199</v>
      </c>
      <c r="EZ27" s="840" t="s">
        <v>199</v>
      </c>
      <c r="FA27" s="840" t="s">
        <v>201</v>
      </c>
      <c r="FB27" s="840" t="s">
        <v>201</v>
      </c>
      <c r="FC27" s="840" t="s">
        <v>201</v>
      </c>
      <c r="FD27" s="840" t="s">
        <v>202</v>
      </c>
      <c r="FE27" s="840" t="s">
        <v>202</v>
      </c>
      <c r="FF27" s="840" t="s">
        <v>199</v>
      </c>
      <c r="FG27" s="840" t="s">
        <v>199</v>
      </c>
      <c r="FH27" s="840" t="s">
        <v>201</v>
      </c>
      <c r="FI27" s="840" t="s">
        <v>201</v>
      </c>
      <c r="FJ27" s="840" t="s">
        <v>834</v>
      </c>
      <c r="FK27" s="840" t="s">
        <v>834</v>
      </c>
      <c r="FL27" s="840" t="s">
        <v>199</v>
      </c>
      <c r="FM27" s="840" t="s">
        <v>199</v>
      </c>
      <c r="FN27" s="840" t="s">
        <v>835</v>
      </c>
      <c r="FO27" s="840" t="s">
        <v>62</v>
      </c>
      <c r="FP27" s="840" t="s">
        <v>1936</v>
      </c>
      <c r="FQ27" s="840" t="s">
        <v>1936</v>
      </c>
      <c r="FR27" s="840" t="s">
        <v>62</v>
      </c>
      <c r="FS27" s="840" t="s">
        <v>1936</v>
      </c>
      <c r="FT27" s="840" t="s">
        <v>1936</v>
      </c>
      <c r="FU27" s="840" t="s">
        <v>62</v>
      </c>
      <c r="FV27" s="840" t="s">
        <v>1936</v>
      </c>
      <c r="FW27" s="841" t="s">
        <v>1936</v>
      </c>
      <c r="FX27" s="841" t="s">
        <v>62</v>
      </c>
      <c r="FY27" s="841" t="s">
        <v>62</v>
      </c>
      <c r="FZ27" s="841" t="s">
        <v>205</v>
      </c>
      <c r="GA27" s="841" t="s">
        <v>205</v>
      </c>
      <c r="GB27" s="841" t="s">
        <v>61</v>
      </c>
      <c r="GC27" s="841" t="s">
        <v>61</v>
      </c>
      <c r="GD27" s="841" t="s">
        <v>61</v>
      </c>
      <c r="GE27" s="841" t="s">
        <v>61</v>
      </c>
      <c r="GF27" s="841" t="s">
        <v>61</v>
      </c>
      <c r="GG27" s="841" t="s">
        <v>61</v>
      </c>
      <c r="GH27" s="841" t="s">
        <v>62</v>
      </c>
      <c r="GI27" s="841" t="s">
        <v>61</v>
      </c>
      <c r="GJ27" s="841" t="s">
        <v>62</v>
      </c>
      <c r="GK27" s="841" t="s">
        <v>62</v>
      </c>
      <c r="GL27" s="841" t="s">
        <v>205</v>
      </c>
      <c r="GM27" s="841">
        <v>2011</v>
      </c>
      <c r="GN27" s="841" t="s">
        <v>471</v>
      </c>
      <c r="GO27" s="841" t="s">
        <v>1936</v>
      </c>
      <c r="GP27" s="841">
        <v>2012</v>
      </c>
      <c r="GQ27" s="841" t="s">
        <v>61</v>
      </c>
      <c r="GR27" s="841" t="s">
        <v>61</v>
      </c>
      <c r="GS27" s="841" t="s">
        <v>61</v>
      </c>
      <c r="GT27" s="841" t="s">
        <v>62</v>
      </c>
      <c r="GU27" s="1304" t="s">
        <v>1936</v>
      </c>
      <c r="GV27" s="938"/>
      <c r="GW27" s="1307" t="s">
        <v>62</v>
      </c>
      <c r="GX27" s="892" t="s">
        <v>62</v>
      </c>
      <c r="GY27" s="892" t="s">
        <v>62</v>
      </c>
      <c r="GZ27" s="892" t="s">
        <v>62</v>
      </c>
      <c r="HA27" s="892" t="s">
        <v>62</v>
      </c>
      <c r="HB27" s="892" t="s">
        <v>62</v>
      </c>
      <c r="HC27" s="892" t="s">
        <v>62</v>
      </c>
      <c r="HD27" s="892" t="s">
        <v>62</v>
      </c>
      <c r="HE27" s="892" t="s">
        <v>62</v>
      </c>
      <c r="HF27" s="892" t="s">
        <v>62</v>
      </c>
      <c r="HG27" s="892" t="s">
        <v>720</v>
      </c>
      <c r="HH27" s="892" t="s">
        <v>837</v>
      </c>
      <c r="HI27" s="892" t="s">
        <v>61</v>
      </c>
      <c r="HJ27" s="1311" t="s">
        <v>62</v>
      </c>
      <c r="HK27" s="890" t="s">
        <v>838</v>
      </c>
      <c r="HL27" s="1315" t="s">
        <v>1151</v>
      </c>
    </row>
    <row r="28" spans="1:220" ht="39.950000000000003" customHeight="1">
      <c r="A28" s="1200" t="s">
        <v>1289</v>
      </c>
      <c r="B28" s="1207"/>
      <c r="C28" s="1204" t="s">
        <v>61</v>
      </c>
      <c r="D28" s="894" t="s">
        <v>1263</v>
      </c>
      <c r="E28" s="894" t="s">
        <v>61</v>
      </c>
      <c r="F28" s="894" t="s">
        <v>1264</v>
      </c>
      <c r="G28" s="894" t="s">
        <v>61</v>
      </c>
      <c r="H28" s="894" t="s">
        <v>1265</v>
      </c>
      <c r="I28" s="894" t="s">
        <v>61</v>
      </c>
      <c r="J28" s="894" t="s">
        <v>1266</v>
      </c>
      <c r="K28" s="894" t="s">
        <v>61</v>
      </c>
      <c r="L28" s="894" t="s">
        <v>1267</v>
      </c>
      <c r="M28" s="894" t="s">
        <v>61</v>
      </c>
      <c r="N28" s="894" t="s">
        <v>349</v>
      </c>
      <c r="O28" s="894" t="s">
        <v>61</v>
      </c>
      <c r="P28" s="894" t="s">
        <v>1268</v>
      </c>
      <c r="Q28" s="894" t="s">
        <v>61</v>
      </c>
      <c r="R28" s="894" t="s">
        <v>1269</v>
      </c>
      <c r="S28" s="894" t="s">
        <v>61</v>
      </c>
      <c r="T28" s="894" t="s">
        <v>1270</v>
      </c>
      <c r="U28" s="894" t="s">
        <v>61</v>
      </c>
      <c r="V28" s="894" t="s">
        <v>1271</v>
      </c>
      <c r="W28" s="894" t="s">
        <v>64</v>
      </c>
      <c r="X28" s="894" t="s">
        <v>61</v>
      </c>
      <c r="Y28" s="894" t="s">
        <v>61</v>
      </c>
      <c r="Z28" s="894" t="s">
        <v>1683</v>
      </c>
      <c r="AA28" s="1210" t="s">
        <v>1272</v>
      </c>
      <c r="AB28" s="943"/>
      <c r="AC28" s="1295" t="s">
        <v>85</v>
      </c>
      <c r="AD28" s="835" t="s">
        <v>96</v>
      </c>
      <c r="AE28" s="836" t="s">
        <v>66</v>
      </c>
      <c r="AF28" s="835" t="s">
        <v>205</v>
      </c>
      <c r="AG28" s="835" t="s">
        <v>205</v>
      </c>
      <c r="AH28" s="835" t="s">
        <v>62</v>
      </c>
      <c r="AI28" s="836" t="s">
        <v>61</v>
      </c>
      <c r="AJ28" s="836">
        <v>1000000</v>
      </c>
      <c r="AK28" s="835" t="s">
        <v>538</v>
      </c>
      <c r="AL28" s="835" t="s">
        <v>1936</v>
      </c>
      <c r="AM28" s="835" t="s">
        <v>1273</v>
      </c>
      <c r="AN28" s="836" t="s">
        <v>1936</v>
      </c>
      <c r="AO28" s="835" t="s">
        <v>1936</v>
      </c>
      <c r="AP28" s="835" t="s">
        <v>1936</v>
      </c>
      <c r="AQ28" s="835" t="s">
        <v>1274</v>
      </c>
      <c r="AR28" s="1223">
        <v>1000000</v>
      </c>
      <c r="AS28" s="835" t="s">
        <v>1936</v>
      </c>
      <c r="AT28" s="835" t="s">
        <v>62</v>
      </c>
      <c r="AU28" s="835" t="s">
        <v>62</v>
      </c>
      <c r="AV28" s="835" t="s">
        <v>1936</v>
      </c>
      <c r="AW28" s="836">
        <v>0</v>
      </c>
      <c r="AX28" s="837" t="s">
        <v>538</v>
      </c>
      <c r="AY28" s="836" t="s">
        <v>1275</v>
      </c>
      <c r="AZ28" s="835" t="s">
        <v>1276</v>
      </c>
      <c r="BA28" s="835" t="s">
        <v>62</v>
      </c>
      <c r="BB28" s="836" t="s">
        <v>1936</v>
      </c>
      <c r="BC28" s="836">
        <v>0</v>
      </c>
      <c r="BD28" s="837" t="s">
        <v>1936</v>
      </c>
      <c r="BE28" s="836" t="s">
        <v>1936</v>
      </c>
      <c r="BF28" s="835" t="s">
        <v>1936</v>
      </c>
      <c r="BG28" s="1223">
        <v>0</v>
      </c>
      <c r="BH28" s="835" t="s">
        <v>1936</v>
      </c>
      <c r="BI28" s="835" t="s">
        <v>61</v>
      </c>
      <c r="BJ28" s="836" t="s">
        <v>232</v>
      </c>
      <c r="BK28" s="836">
        <v>2878941</v>
      </c>
      <c r="BL28" s="836" t="s">
        <v>538</v>
      </c>
      <c r="BM28" s="836" t="s">
        <v>386</v>
      </c>
      <c r="BN28" s="835" t="s">
        <v>1756</v>
      </c>
      <c r="BO28" s="835" t="s">
        <v>62</v>
      </c>
      <c r="BP28" s="836" t="s">
        <v>1936</v>
      </c>
      <c r="BQ28" s="837" t="s">
        <v>1936</v>
      </c>
      <c r="BR28" s="837" t="s">
        <v>1936</v>
      </c>
      <c r="BS28" s="836" t="s">
        <v>1936</v>
      </c>
      <c r="BT28" s="835" t="s">
        <v>62</v>
      </c>
      <c r="BU28" s="836" t="s">
        <v>1936</v>
      </c>
      <c r="BV28" s="835" t="s">
        <v>1936</v>
      </c>
      <c r="BW28" s="836" t="s">
        <v>1936</v>
      </c>
      <c r="BX28" s="836" t="s">
        <v>1936</v>
      </c>
      <c r="BY28" s="1223">
        <v>2878941</v>
      </c>
      <c r="BZ28" s="836" t="s">
        <v>1277</v>
      </c>
      <c r="CA28" s="839">
        <v>0</v>
      </c>
      <c r="CB28" s="835" t="s">
        <v>101</v>
      </c>
      <c r="CC28" s="839">
        <v>0</v>
      </c>
      <c r="CD28" s="835" t="s">
        <v>101</v>
      </c>
      <c r="CE28" s="839" t="s">
        <v>66</v>
      </c>
      <c r="CF28" s="835" t="s">
        <v>1684</v>
      </c>
      <c r="CG28" s="835" t="s">
        <v>66</v>
      </c>
      <c r="CH28" s="835" t="s">
        <v>101</v>
      </c>
      <c r="CI28" s="835" t="s">
        <v>205</v>
      </c>
      <c r="CJ28" s="835" t="s">
        <v>1936</v>
      </c>
      <c r="CK28" s="835" t="s">
        <v>62</v>
      </c>
      <c r="CL28" s="1280" t="s">
        <v>1278</v>
      </c>
      <c r="CM28" s="1278"/>
      <c r="CN28" s="1298" t="s">
        <v>61</v>
      </c>
      <c r="CO28" s="842" t="s">
        <v>61</v>
      </c>
      <c r="CP28" s="842" t="s">
        <v>61</v>
      </c>
      <c r="CQ28" s="842" t="s">
        <v>61</v>
      </c>
      <c r="CR28" s="842" t="s">
        <v>61</v>
      </c>
      <c r="CS28" s="842" t="s">
        <v>61</v>
      </c>
      <c r="CT28" s="842" t="s">
        <v>61</v>
      </c>
      <c r="CU28" s="842" t="s">
        <v>61</v>
      </c>
      <c r="CV28" s="842" t="s">
        <v>62</v>
      </c>
      <c r="CW28" s="842" t="s">
        <v>61</v>
      </c>
      <c r="CX28" s="842" t="s">
        <v>61</v>
      </c>
      <c r="CY28" s="842" t="s">
        <v>62</v>
      </c>
      <c r="CZ28" s="923" t="s">
        <v>61</v>
      </c>
      <c r="DA28" s="923" t="s">
        <v>61</v>
      </c>
      <c r="DB28" s="923" t="s">
        <v>61</v>
      </c>
      <c r="DC28" s="923" t="s">
        <v>61</v>
      </c>
      <c r="DD28" s="923" t="s">
        <v>61</v>
      </c>
      <c r="DE28" s="923" t="s">
        <v>61</v>
      </c>
      <c r="DF28" s="923" t="s">
        <v>61</v>
      </c>
      <c r="DG28" s="923" t="s">
        <v>62</v>
      </c>
      <c r="DH28" s="923" t="s">
        <v>61</v>
      </c>
      <c r="DI28" s="923" t="s">
        <v>61</v>
      </c>
      <c r="DJ28" s="923" t="s">
        <v>61</v>
      </c>
      <c r="DK28" s="923" t="s">
        <v>1936</v>
      </c>
      <c r="DL28" s="923" t="s">
        <v>61</v>
      </c>
      <c r="DM28" s="923" t="s">
        <v>61</v>
      </c>
      <c r="DN28" s="923" t="s">
        <v>61</v>
      </c>
      <c r="DO28" s="923" t="s">
        <v>61</v>
      </c>
      <c r="DP28" s="923" t="s">
        <v>61</v>
      </c>
      <c r="DQ28" s="923" t="s">
        <v>61</v>
      </c>
      <c r="DR28" s="923" t="s">
        <v>61</v>
      </c>
      <c r="DS28" s="923" t="s">
        <v>62</v>
      </c>
      <c r="DT28" s="923" t="s">
        <v>62</v>
      </c>
      <c r="DU28" s="923" t="s">
        <v>61</v>
      </c>
      <c r="DV28" s="923" t="s">
        <v>61</v>
      </c>
      <c r="DW28" s="923" t="s">
        <v>62</v>
      </c>
      <c r="DX28" s="924" t="s">
        <v>61</v>
      </c>
      <c r="DY28" s="924" t="s">
        <v>61</v>
      </c>
      <c r="DZ28" s="924" t="s">
        <v>61</v>
      </c>
      <c r="EA28" s="924" t="s">
        <v>61</v>
      </c>
      <c r="EB28" s="924" t="s">
        <v>61</v>
      </c>
      <c r="EC28" s="924" t="s">
        <v>61</v>
      </c>
      <c r="ED28" s="924" t="s">
        <v>61</v>
      </c>
      <c r="EE28" s="924" t="s">
        <v>62</v>
      </c>
      <c r="EF28" s="924" t="s">
        <v>62</v>
      </c>
      <c r="EG28" s="924" t="s">
        <v>62</v>
      </c>
      <c r="EH28" s="924" t="s">
        <v>61</v>
      </c>
      <c r="EI28" s="924" t="s">
        <v>62</v>
      </c>
      <c r="EJ28" s="1276" t="s">
        <v>1936</v>
      </c>
      <c r="EK28" s="1159"/>
      <c r="EL28" s="1301" t="s">
        <v>61</v>
      </c>
      <c r="EM28" s="840" t="s">
        <v>1279</v>
      </c>
      <c r="EN28" s="840" t="s">
        <v>1936</v>
      </c>
      <c r="EO28" s="840" t="s">
        <v>62</v>
      </c>
      <c r="EP28" s="840" t="s">
        <v>61</v>
      </c>
      <c r="EQ28" s="840" t="s">
        <v>61</v>
      </c>
      <c r="ER28" s="840" t="s">
        <v>1280</v>
      </c>
      <c r="ES28" s="840" t="s">
        <v>66</v>
      </c>
      <c r="ET28" s="840" t="s">
        <v>62</v>
      </c>
      <c r="EU28" s="840" t="s">
        <v>1936</v>
      </c>
      <c r="EV28" s="840" t="s">
        <v>62</v>
      </c>
      <c r="EW28" s="840" t="s">
        <v>1936</v>
      </c>
      <c r="EX28" s="840" t="s">
        <v>199</v>
      </c>
      <c r="EY28" s="840" t="s">
        <v>199</v>
      </c>
      <c r="EZ28" s="840" t="s">
        <v>201</v>
      </c>
      <c r="FA28" s="840" t="s">
        <v>201</v>
      </c>
      <c r="FB28" s="840" t="s">
        <v>201</v>
      </c>
      <c r="FC28" s="840" t="s">
        <v>201</v>
      </c>
      <c r="FD28" s="840" t="s">
        <v>201</v>
      </c>
      <c r="FE28" s="840" t="s">
        <v>200</v>
      </c>
      <c r="FF28" s="840" t="s">
        <v>199</v>
      </c>
      <c r="FG28" s="840" t="s">
        <v>199</v>
      </c>
      <c r="FH28" s="840" t="s">
        <v>205</v>
      </c>
      <c r="FI28" s="840" t="s">
        <v>66</v>
      </c>
      <c r="FJ28" s="840" t="s">
        <v>203</v>
      </c>
      <c r="FK28" s="840" t="s">
        <v>200</v>
      </c>
      <c r="FL28" s="840" t="s">
        <v>199</v>
      </c>
      <c r="FM28" s="840" t="s">
        <v>199</v>
      </c>
      <c r="FN28" s="840" t="s">
        <v>1281</v>
      </c>
      <c r="FO28" s="840" t="s">
        <v>62</v>
      </c>
      <c r="FP28" s="840" t="s">
        <v>1936</v>
      </c>
      <c r="FQ28" s="840" t="s">
        <v>1936</v>
      </c>
      <c r="FR28" s="840" t="s">
        <v>62</v>
      </c>
      <c r="FS28" s="840" t="s">
        <v>1936</v>
      </c>
      <c r="FT28" s="840" t="s">
        <v>1936</v>
      </c>
      <c r="FU28" s="840" t="s">
        <v>62</v>
      </c>
      <c r="FV28" s="840" t="s">
        <v>1936</v>
      </c>
      <c r="FW28" s="841" t="s">
        <v>1936</v>
      </c>
      <c r="FX28" s="841" t="s">
        <v>61</v>
      </c>
      <c r="FY28" s="841" t="s">
        <v>61</v>
      </c>
      <c r="FZ28" s="841" t="s">
        <v>61</v>
      </c>
      <c r="GA28" s="841" t="s">
        <v>1282</v>
      </c>
      <c r="GB28" s="841" t="s">
        <v>61</v>
      </c>
      <c r="GC28" s="841" t="s">
        <v>61</v>
      </c>
      <c r="GD28" s="841" t="s">
        <v>61</v>
      </c>
      <c r="GE28" s="841" t="s">
        <v>61</v>
      </c>
      <c r="GF28" s="841" t="s">
        <v>61</v>
      </c>
      <c r="GG28" s="841" t="s">
        <v>61</v>
      </c>
      <c r="GH28" s="841" t="s">
        <v>61</v>
      </c>
      <c r="GI28" s="841" t="s">
        <v>62</v>
      </c>
      <c r="GJ28" s="841" t="s">
        <v>61</v>
      </c>
      <c r="GK28" s="841" t="s">
        <v>61</v>
      </c>
      <c r="GL28" s="841" t="s">
        <v>1936</v>
      </c>
      <c r="GM28" s="841">
        <v>2012</v>
      </c>
      <c r="GN28" s="841" t="s">
        <v>1284</v>
      </c>
      <c r="GO28" s="841" t="s">
        <v>1285</v>
      </c>
      <c r="GP28" s="841">
        <v>2013</v>
      </c>
      <c r="GQ28" s="841" t="s">
        <v>62</v>
      </c>
      <c r="GR28" s="841" t="s">
        <v>62</v>
      </c>
      <c r="GS28" s="841" t="s">
        <v>62</v>
      </c>
      <c r="GT28" s="841" t="s">
        <v>62</v>
      </c>
      <c r="GU28" s="1304" t="s">
        <v>1286</v>
      </c>
      <c r="GV28" s="938"/>
      <c r="GW28" s="1307" t="s">
        <v>61</v>
      </c>
      <c r="GX28" s="892" t="s">
        <v>61</v>
      </c>
      <c r="GY28" s="892" t="s">
        <v>62</v>
      </c>
      <c r="GZ28" s="892" t="s">
        <v>61</v>
      </c>
      <c r="HA28" s="892" t="s">
        <v>61</v>
      </c>
      <c r="HB28" s="892" t="s">
        <v>62</v>
      </c>
      <c r="HC28" s="892" t="s">
        <v>61</v>
      </c>
      <c r="HD28" s="892" t="s">
        <v>61</v>
      </c>
      <c r="HE28" s="892" t="s">
        <v>205</v>
      </c>
      <c r="HF28" s="892" t="s">
        <v>62</v>
      </c>
      <c r="HG28" s="892" t="s">
        <v>538</v>
      </c>
      <c r="HH28" s="892" t="s">
        <v>1287</v>
      </c>
      <c r="HI28" s="892" t="s">
        <v>61</v>
      </c>
      <c r="HJ28" s="1311" t="s">
        <v>61</v>
      </c>
      <c r="HK28" s="890" t="s">
        <v>1288</v>
      </c>
      <c r="HL28" s="1315" t="s">
        <v>1151</v>
      </c>
    </row>
    <row r="29" spans="1:220" ht="39.950000000000003" customHeight="1">
      <c r="A29" s="1200" t="s">
        <v>1165</v>
      </c>
      <c r="B29" s="1207"/>
      <c r="C29" s="1204" t="s">
        <v>62</v>
      </c>
      <c r="D29" s="894" t="s">
        <v>205</v>
      </c>
      <c r="E29" s="894" t="s">
        <v>205</v>
      </c>
      <c r="F29" s="894" t="s">
        <v>1936</v>
      </c>
      <c r="G29" s="894" t="s">
        <v>205</v>
      </c>
      <c r="H29" s="894" t="s">
        <v>1936</v>
      </c>
      <c r="I29" s="894" t="s">
        <v>205</v>
      </c>
      <c r="J29" s="894" t="s">
        <v>1936</v>
      </c>
      <c r="K29" s="894" t="s">
        <v>205</v>
      </c>
      <c r="L29" s="894" t="s">
        <v>1936</v>
      </c>
      <c r="M29" s="894" t="s">
        <v>205</v>
      </c>
      <c r="N29" s="894" t="s">
        <v>1936</v>
      </c>
      <c r="O29" s="894" t="s">
        <v>205</v>
      </c>
      <c r="P29" s="894" t="s">
        <v>1936</v>
      </c>
      <c r="Q29" s="894" t="s">
        <v>205</v>
      </c>
      <c r="R29" s="894" t="s">
        <v>1936</v>
      </c>
      <c r="S29" s="894" t="s">
        <v>205</v>
      </c>
      <c r="T29" s="894" t="s">
        <v>1936</v>
      </c>
      <c r="U29" s="894" t="s">
        <v>205</v>
      </c>
      <c r="V29" s="894" t="s">
        <v>1936</v>
      </c>
      <c r="W29" s="894" t="s">
        <v>205</v>
      </c>
      <c r="X29" s="894" t="s">
        <v>205</v>
      </c>
      <c r="Y29" s="894" t="s">
        <v>66</v>
      </c>
      <c r="Z29" s="894" t="s">
        <v>1936</v>
      </c>
      <c r="AA29" s="1210" t="s">
        <v>1936</v>
      </c>
      <c r="AB29" s="943"/>
      <c r="AC29" s="1295" t="s">
        <v>85</v>
      </c>
      <c r="AD29" s="835" t="s">
        <v>96</v>
      </c>
      <c r="AE29" s="836">
        <v>1133021</v>
      </c>
      <c r="AF29" s="835" t="s">
        <v>538</v>
      </c>
      <c r="AG29" s="835" t="s">
        <v>1666</v>
      </c>
      <c r="AH29" s="835" t="s">
        <v>62</v>
      </c>
      <c r="AI29" s="836" t="s">
        <v>62</v>
      </c>
      <c r="AJ29" s="836">
        <v>0</v>
      </c>
      <c r="AK29" s="835" t="s">
        <v>1936</v>
      </c>
      <c r="AL29" s="835" t="s">
        <v>1936</v>
      </c>
      <c r="AM29" s="835" t="s">
        <v>1936</v>
      </c>
      <c r="AN29" s="836">
        <v>0</v>
      </c>
      <c r="AO29" s="835" t="s">
        <v>1936</v>
      </c>
      <c r="AP29" s="835" t="s">
        <v>1936</v>
      </c>
      <c r="AQ29" s="835" t="s">
        <v>1936</v>
      </c>
      <c r="AR29" s="838">
        <v>0</v>
      </c>
      <c r="AS29" s="835" t="s">
        <v>1936</v>
      </c>
      <c r="AT29" s="835" t="s">
        <v>62</v>
      </c>
      <c r="AU29" s="835" t="s">
        <v>1936</v>
      </c>
      <c r="AV29" s="835" t="s">
        <v>1936</v>
      </c>
      <c r="AW29" s="836">
        <v>0</v>
      </c>
      <c r="AX29" s="837" t="s">
        <v>1936</v>
      </c>
      <c r="AY29" s="836" t="s">
        <v>1936</v>
      </c>
      <c r="AZ29" s="835" t="s">
        <v>1936</v>
      </c>
      <c r="BA29" s="835" t="s">
        <v>1936</v>
      </c>
      <c r="BB29" s="836" t="s">
        <v>1936</v>
      </c>
      <c r="BC29" s="836">
        <v>0</v>
      </c>
      <c r="BD29" s="837" t="s">
        <v>1936</v>
      </c>
      <c r="BE29" s="836" t="s">
        <v>1936</v>
      </c>
      <c r="BF29" s="835" t="s">
        <v>1936</v>
      </c>
      <c r="BG29" s="838">
        <v>0</v>
      </c>
      <c r="BH29" s="835" t="s">
        <v>1936</v>
      </c>
      <c r="BI29" s="835" t="s">
        <v>61</v>
      </c>
      <c r="BJ29" s="836" t="s">
        <v>1005</v>
      </c>
      <c r="BK29" s="836">
        <v>643482</v>
      </c>
      <c r="BL29" s="836" t="s">
        <v>538</v>
      </c>
      <c r="BM29" s="836" t="s">
        <v>220</v>
      </c>
      <c r="BN29" s="835" t="s">
        <v>1936</v>
      </c>
      <c r="BO29" s="835" t="s">
        <v>62</v>
      </c>
      <c r="BP29" s="836">
        <v>0</v>
      </c>
      <c r="BQ29" s="837" t="s">
        <v>1936</v>
      </c>
      <c r="BR29" s="837" t="s">
        <v>1936</v>
      </c>
      <c r="BS29" s="836" t="s">
        <v>1936</v>
      </c>
      <c r="BT29" s="835" t="s">
        <v>62</v>
      </c>
      <c r="BU29" s="836">
        <v>0</v>
      </c>
      <c r="BV29" s="835" t="s">
        <v>1936</v>
      </c>
      <c r="BW29" s="836" t="s">
        <v>1936</v>
      </c>
      <c r="BX29" s="836" t="s">
        <v>1936</v>
      </c>
      <c r="BY29" s="838">
        <v>643482</v>
      </c>
      <c r="BZ29" s="836" t="s">
        <v>1936</v>
      </c>
      <c r="CA29" s="839">
        <v>0</v>
      </c>
      <c r="CB29" s="835" t="s">
        <v>101</v>
      </c>
      <c r="CC29" s="839">
        <v>0</v>
      </c>
      <c r="CD29" s="835" t="s">
        <v>101</v>
      </c>
      <c r="CE29" s="839">
        <v>0.56793475143002647</v>
      </c>
      <c r="CF29" s="835" t="s">
        <v>1006</v>
      </c>
      <c r="CG29" s="835" t="s">
        <v>1936</v>
      </c>
      <c r="CH29" s="835" t="s">
        <v>101</v>
      </c>
      <c r="CI29" s="835" t="s">
        <v>205</v>
      </c>
      <c r="CJ29" s="835" t="s">
        <v>1936</v>
      </c>
      <c r="CK29" s="835" t="s">
        <v>1936</v>
      </c>
      <c r="CL29" s="1280" t="s">
        <v>1936</v>
      </c>
      <c r="CM29" s="1278"/>
      <c r="CN29" s="1298" t="s">
        <v>61</v>
      </c>
      <c r="CO29" s="842" t="s">
        <v>61</v>
      </c>
      <c r="CP29" s="842" t="s">
        <v>61</v>
      </c>
      <c r="CQ29" s="842" t="s">
        <v>61</v>
      </c>
      <c r="CR29" s="842" t="s">
        <v>61</v>
      </c>
      <c r="CS29" s="842" t="s">
        <v>61</v>
      </c>
      <c r="CT29" s="842" t="s">
        <v>62</v>
      </c>
      <c r="CU29" s="842" t="s">
        <v>61</v>
      </c>
      <c r="CV29" s="842" t="s">
        <v>62</v>
      </c>
      <c r="CW29" s="842" t="s">
        <v>61</v>
      </c>
      <c r="CX29" s="842" t="s">
        <v>62</v>
      </c>
      <c r="CY29" s="842" t="s">
        <v>1936</v>
      </c>
      <c r="CZ29" s="923" t="s">
        <v>61</v>
      </c>
      <c r="DA29" s="923" t="s">
        <v>61</v>
      </c>
      <c r="DB29" s="923" t="s">
        <v>61</v>
      </c>
      <c r="DC29" s="923" t="s">
        <v>61</v>
      </c>
      <c r="DD29" s="923" t="s">
        <v>61</v>
      </c>
      <c r="DE29" s="923" t="s">
        <v>61</v>
      </c>
      <c r="DF29" s="923" t="s">
        <v>61</v>
      </c>
      <c r="DG29" s="923" t="s">
        <v>62</v>
      </c>
      <c r="DH29" s="923" t="s">
        <v>62</v>
      </c>
      <c r="DI29" s="923" t="s">
        <v>61</v>
      </c>
      <c r="DJ29" s="923" t="s">
        <v>62</v>
      </c>
      <c r="DK29" s="923" t="s">
        <v>1936</v>
      </c>
      <c r="DL29" s="923" t="s">
        <v>61</v>
      </c>
      <c r="DM29" s="923" t="s">
        <v>61</v>
      </c>
      <c r="DN29" s="923" t="s">
        <v>61</v>
      </c>
      <c r="DO29" s="923" t="s">
        <v>61</v>
      </c>
      <c r="DP29" s="923" t="s">
        <v>61</v>
      </c>
      <c r="DQ29" s="923" t="s">
        <v>61</v>
      </c>
      <c r="DR29" s="923" t="s">
        <v>61</v>
      </c>
      <c r="DS29" s="923" t="s">
        <v>61</v>
      </c>
      <c r="DT29" s="923" t="s">
        <v>62</v>
      </c>
      <c r="DU29" s="923" t="s">
        <v>62</v>
      </c>
      <c r="DV29" s="923" t="s">
        <v>62</v>
      </c>
      <c r="DW29" s="923" t="s">
        <v>1936</v>
      </c>
      <c r="DX29" s="924" t="s">
        <v>205</v>
      </c>
      <c r="DY29" s="924" t="s">
        <v>205</v>
      </c>
      <c r="DZ29" s="924" t="s">
        <v>205</v>
      </c>
      <c r="EA29" s="924" t="s">
        <v>205</v>
      </c>
      <c r="EB29" s="924" t="s">
        <v>205</v>
      </c>
      <c r="EC29" s="924" t="s">
        <v>205</v>
      </c>
      <c r="ED29" s="924" t="s">
        <v>205</v>
      </c>
      <c r="EE29" s="924" t="s">
        <v>205</v>
      </c>
      <c r="EF29" s="924" t="s">
        <v>205</v>
      </c>
      <c r="EG29" s="924" t="s">
        <v>205</v>
      </c>
      <c r="EH29" s="924" t="s">
        <v>205</v>
      </c>
      <c r="EI29" s="924" t="s">
        <v>1936</v>
      </c>
      <c r="EJ29" s="1276" t="s">
        <v>1936</v>
      </c>
      <c r="EK29" s="1159"/>
      <c r="EL29" s="1301" t="s">
        <v>61</v>
      </c>
      <c r="EM29" s="840" t="s">
        <v>1008</v>
      </c>
      <c r="EN29" s="840" t="s">
        <v>536</v>
      </c>
      <c r="EO29" s="840" t="s">
        <v>61</v>
      </c>
      <c r="EP29" s="840" t="s">
        <v>62</v>
      </c>
      <c r="EQ29" s="840" t="s">
        <v>62</v>
      </c>
      <c r="ER29" s="840" t="s">
        <v>205</v>
      </c>
      <c r="ES29" s="840" t="s">
        <v>205</v>
      </c>
      <c r="ET29" s="840" t="s">
        <v>62</v>
      </c>
      <c r="EU29" s="840" t="s">
        <v>1936</v>
      </c>
      <c r="EV29" s="840" t="s">
        <v>62</v>
      </c>
      <c r="EW29" s="840" t="s">
        <v>1936</v>
      </c>
      <c r="EX29" s="840" t="s">
        <v>201</v>
      </c>
      <c r="EY29" s="840" t="s">
        <v>201</v>
      </c>
      <c r="EZ29" s="840" t="s">
        <v>202</v>
      </c>
      <c r="FA29" s="840" t="s">
        <v>201</v>
      </c>
      <c r="FB29" s="840" t="s">
        <v>201</v>
      </c>
      <c r="FC29" s="840" t="s">
        <v>201</v>
      </c>
      <c r="FD29" s="840" t="s">
        <v>201</v>
      </c>
      <c r="FE29" s="840" t="s">
        <v>201</v>
      </c>
      <c r="FF29" s="840" t="s">
        <v>199</v>
      </c>
      <c r="FG29" s="840" t="s">
        <v>201</v>
      </c>
      <c r="FH29" s="840" t="s">
        <v>205</v>
      </c>
      <c r="FI29" s="840" t="s">
        <v>201</v>
      </c>
      <c r="FJ29" s="840" t="s">
        <v>203</v>
      </c>
      <c r="FK29" s="840" t="s">
        <v>203</v>
      </c>
      <c r="FL29" s="840" t="s">
        <v>205</v>
      </c>
      <c r="FM29" s="840" t="s">
        <v>205</v>
      </c>
      <c r="FN29" s="840" t="s">
        <v>1936</v>
      </c>
      <c r="FO29" s="840" t="s">
        <v>62</v>
      </c>
      <c r="FP29" s="840" t="s">
        <v>1936</v>
      </c>
      <c r="FQ29" s="840" t="s">
        <v>1936</v>
      </c>
      <c r="FR29" s="840" t="s">
        <v>62</v>
      </c>
      <c r="FS29" s="840" t="s">
        <v>1936</v>
      </c>
      <c r="FT29" s="840" t="s">
        <v>1936</v>
      </c>
      <c r="FU29" s="840" t="s">
        <v>62</v>
      </c>
      <c r="FV29" s="840" t="s">
        <v>1936</v>
      </c>
      <c r="FW29" s="841" t="s">
        <v>1936</v>
      </c>
      <c r="FX29" s="841" t="s">
        <v>62</v>
      </c>
      <c r="FY29" s="841" t="s">
        <v>62</v>
      </c>
      <c r="FZ29" s="841" t="s">
        <v>205</v>
      </c>
      <c r="GA29" s="841" t="s">
        <v>205</v>
      </c>
      <c r="GB29" s="841" t="s">
        <v>61</v>
      </c>
      <c r="GC29" s="841" t="s">
        <v>61</v>
      </c>
      <c r="GD29" s="841" t="s">
        <v>61</v>
      </c>
      <c r="GE29" s="841" t="s">
        <v>62</v>
      </c>
      <c r="GF29" s="841" t="s">
        <v>61</v>
      </c>
      <c r="GG29" s="841" t="s">
        <v>61</v>
      </c>
      <c r="GH29" s="841" t="s">
        <v>61</v>
      </c>
      <c r="GI29" s="841" t="s">
        <v>62</v>
      </c>
      <c r="GJ29" s="841" t="s">
        <v>62</v>
      </c>
      <c r="GK29" s="841" t="s">
        <v>62</v>
      </c>
      <c r="GL29" s="841" t="s">
        <v>1936</v>
      </c>
      <c r="GM29" s="841">
        <v>2014</v>
      </c>
      <c r="GN29" s="841" t="s">
        <v>474</v>
      </c>
      <c r="GO29" s="841" t="s">
        <v>1009</v>
      </c>
      <c r="GP29" s="841">
        <v>2011</v>
      </c>
      <c r="GQ29" s="841" t="s">
        <v>62</v>
      </c>
      <c r="GR29" s="841" t="s">
        <v>62</v>
      </c>
      <c r="GS29" s="841" t="s">
        <v>62</v>
      </c>
      <c r="GT29" s="841" t="s">
        <v>62</v>
      </c>
      <c r="GU29" s="1304" t="s">
        <v>1936</v>
      </c>
      <c r="GV29" s="938"/>
      <c r="GW29" s="1307" t="s">
        <v>62</v>
      </c>
      <c r="GX29" s="892" t="s">
        <v>62</v>
      </c>
      <c r="GY29" s="892" t="s">
        <v>62</v>
      </c>
      <c r="GZ29" s="892" t="s">
        <v>61</v>
      </c>
      <c r="HA29" s="892" t="s">
        <v>62</v>
      </c>
      <c r="HB29" s="892" t="s">
        <v>62</v>
      </c>
      <c r="HC29" s="892" t="s">
        <v>62</v>
      </c>
      <c r="HD29" s="892" t="s">
        <v>62</v>
      </c>
      <c r="HE29" s="892" t="s">
        <v>205</v>
      </c>
      <c r="HF29" s="892" t="s">
        <v>205</v>
      </c>
      <c r="HG29" s="892" t="s">
        <v>538</v>
      </c>
      <c r="HH29" s="892" t="s">
        <v>1010</v>
      </c>
      <c r="HI29" s="892" t="s">
        <v>61</v>
      </c>
      <c r="HJ29" s="1311" t="s">
        <v>62</v>
      </c>
      <c r="HK29" s="890" t="s">
        <v>1011</v>
      </c>
      <c r="HL29" s="1315" t="s">
        <v>1151</v>
      </c>
    </row>
    <row r="30" spans="1:220" ht="39.950000000000003" customHeight="1">
      <c r="A30" s="1200" t="s">
        <v>1321</v>
      </c>
      <c r="B30" s="1207"/>
      <c r="C30" s="1204" t="s">
        <v>61</v>
      </c>
      <c r="D30" s="894" t="s">
        <v>1300</v>
      </c>
      <c r="E30" s="894" t="s">
        <v>61</v>
      </c>
      <c r="F30" s="894" t="s">
        <v>1647</v>
      </c>
      <c r="G30" s="894" t="s">
        <v>62</v>
      </c>
      <c r="H30" s="894" t="s">
        <v>1936</v>
      </c>
      <c r="I30" s="894" t="s">
        <v>62</v>
      </c>
      <c r="J30" s="894" t="s">
        <v>1936</v>
      </c>
      <c r="K30" s="894" t="s">
        <v>61</v>
      </c>
      <c r="L30" s="894" t="s">
        <v>232</v>
      </c>
      <c r="M30" s="894" t="s">
        <v>61</v>
      </c>
      <c r="N30" s="894" t="s">
        <v>220</v>
      </c>
      <c r="O30" s="894" t="s">
        <v>61</v>
      </c>
      <c r="P30" s="894" t="s">
        <v>1301</v>
      </c>
      <c r="Q30" s="894" t="s">
        <v>61</v>
      </c>
      <c r="R30" s="894" t="s">
        <v>1957</v>
      </c>
      <c r="S30" s="894" t="s">
        <v>62</v>
      </c>
      <c r="T30" s="894" t="s">
        <v>1936</v>
      </c>
      <c r="U30" s="894" t="s">
        <v>62</v>
      </c>
      <c r="V30" s="894" t="s">
        <v>1936</v>
      </c>
      <c r="W30" s="894" t="s">
        <v>63</v>
      </c>
      <c r="X30" s="894" t="s">
        <v>62</v>
      </c>
      <c r="Y30" s="894" t="s">
        <v>61</v>
      </c>
      <c r="Z30" s="894" t="s">
        <v>1303</v>
      </c>
      <c r="AA30" s="1210" t="s">
        <v>1304</v>
      </c>
      <c r="AB30" s="943"/>
      <c r="AC30" s="1295" t="s">
        <v>85</v>
      </c>
      <c r="AD30" s="835" t="s">
        <v>96</v>
      </c>
      <c r="AE30" s="836">
        <v>7622227</v>
      </c>
      <c r="AF30" s="835" t="s">
        <v>538</v>
      </c>
      <c r="AG30" s="835" t="s">
        <v>1305</v>
      </c>
      <c r="AH30" s="835" t="s">
        <v>61</v>
      </c>
      <c r="AI30" s="836" t="s">
        <v>61</v>
      </c>
      <c r="AJ30" s="836">
        <v>0</v>
      </c>
      <c r="AK30" s="835" t="s">
        <v>1936</v>
      </c>
      <c r="AL30" s="835" t="s">
        <v>1936</v>
      </c>
      <c r="AM30" s="835" t="s">
        <v>1936</v>
      </c>
      <c r="AN30" s="836">
        <v>513000</v>
      </c>
      <c r="AO30" s="835" t="s">
        <v>538</v>
      </c>
      <c r="AP30" s="835" t="s">
        <v>1306</v>
      </c>
      <c r="AQ30" s="835" t="s">
        <v>1307</v>
      </c>
      <c r="AR30" s="1223">
        <v>513000</v>
      </c>
      <c r="AS30" s="835" t="s">
        <v>1936</v>
      </c>
      <c r="AT30" s="835" t="s">
        <v>61</v>
      </c>
      <c r="AU30" s="835" t="s">
        <v>62</v>
      </c>
      <c r="AV30" s="835" t="s">
        <v>1936</v>
      </c>
      <c r="AW30" s="836">
        <v>0</v>
      </c>
      <c r="AX30" s="837" t="s">
        <v>1936</v>
      </c>
      <c r="AY30" s="836" t="s">
        <v>1936</v>
      </c>
      <c r="AZ30" s="835" t="s">
        <v>1936</v>
      </c>
      <c r="BA30" s="835" t="s">
        <v>61</v>
      </c>
      <c r="BB30" s="836" t="s">
        <v>1309</v>
      </c>
      <c r="BC30" s="836">
        <v>2750000</v>
      </c>
      <c r="BD30" s="837" t="s">
        <v>538</v>
      </c>
      <c r="BE30" s="836" t="s">
        <v>1308</v>
      </c>
      <c r="BF30" s="835" t="s">
        <v>1936</v>
      </c>
      <c r="BG30" s="1223">
        <v>2750000</v>
      </c>
      <c r="BH30" s="835" t="s">
        <v>1936</v>
      </c>
      <c r="BI30" s="835" t="s">
        <v>61</v>
      </c>
      <c r="BJ30" s="836" t="s">
        <v>243</v>
      </c>
      <c r="BK30" s="836">
        <v>6048259</v>
      </c>
      <c r="BL30" s="836" t="s">
        <v>538</v>
      </c>
      <c r="BM30" s="836" t="s">
        <v>1310</v>
      </c>
      <c r="BN30" s="835" t="s">
        <v>1936</v>
      </c>
      <c r="BO30" s="835" t="s">
        <v>62</v>
      </c>
      <c r="BP30" s="836">
        <v>0</v>
      </c>
      <c r="BQ30" s="837" t="s">
        <v>538</v>
      </c>
      <c r="BR30" s="837" t="s">
        <v>1311</v>
      </c>
      <c r="BS30" s="836" t="s">
        <v>1936</v>
      </c>
      <c r="BT30" s="835" t="s">
        <v>62</v>
      </c>
      <c r="BU30" s="836">
        <v>0</v>
      </c>
      <c r="BV30" s="835" t="s">
        <v>538</v>
      </c>
      <c r="BW30" s="836" t="s">
        <v>1311</v>
      </c>
      <c r="BX30" s="836" t="s">
        <v>1936</v>
      </c>
      <c r="BY30" s="1223">
        <v>6048259</v>
      </c>
      <c r="BZ30" s="836" t="s">
        <v>1936</v>
      </c>
      <c r="CA30" s="839">
        <v>0.3125618375180817</v>
      </c>
      <c r="CB30" s="835" t="s">
        <v>1312</v>
      </c>
      <c r="CC30" s="839">
        <v>0</v>
      </c>
      <c r="CD30" s="835" t="s">
        <v>101</v>
      </c>
      <c r="CE30" s="839">
        <v>1.1542898158241679</v>
      </c>
      <c r="CF30" s="835" t="s">
        <v>114</v>
      </c>
      <c r="CG30" s="835" t="s">
        <v>62</v>
      </c>
      <c r="CH30" s="835" t="s">
        <v>1936</v>
      </c>
      <c r="CI30" s="835" t="s">
        <v>205</v>
      </c>
      <c r="CJ30" s="835" t="s">
        <v>205</v>
      </c>
      <c r="CK30" s="835" t="s">
        <v>205</v>
      </c>
      <c r="CL30" s="1280" t="s">
        <v>1936</v>
      </c>
      <c r="CM30" s="1278"/>
      <c r="CN30" s="1298" t="s">
        <v>61</v>
      </c>
      <c r="CO30" s="842" t="s">
        <v>61</v>
      </c>
      <c r="CP30" s="842" t="s">
        <v>61</v>
      </c>
      <c r="CQ30" s="842" t="s">
        <v>61</v>
      </c>
      <c r="CR30" s="842" t="s">
        <v>61</v>
      </c>
      <c r="CS30" s="842" t="s">
        <v>61</v>
      </c>
      <c r="CT30" s="842" t="s">
        <v>61</v>
      </c>
      <c r="CU30" s="842" t="s">
        <v>61</v>
      </c>
      <c r="CV30" s="842" t="s">
        <v>61</v>
      </c>
      <c r="CW30" s="842" t="s">
        <v>62</v>
      </c>
      <c r="CX30" s="842" t="s">
        <v>62</v>
      </c>
      <c r="CY30" s="842" t="s">
        <v>1936</v>
      </c>
      <c r="CZ30" s="923" t="s">
        <v>61</v>
      </c>
      <c r="DA30" s="923" t="s">
        <v>61</v>
      </c>
      <c r="DB30" s="923" t="s">
        <v>61</v>
      </c>
      <c r="DC30" s="923" t="s">
        <v>61</v>
      </c>
      <c r="DD30" s="923" t="s">
        <v>61</v>
      </c>
      <c r="DE30" s="923" t="s">
        <v>61</v>
      </c>
      <c r="DF30" s="923" t="s">
        <v>61</v>
      </c>
      <c r="DG30" s="923" t="s">
        <v>62</v>
      </c>
      <c r="DH30" s="923" t="s">
        <v>61</v>
      </c>
      <c r="DI30" s="923" t="s">
        <v>61</v>
      </c>
      <c r="DJ30" s="923" t="s">
        <v>62</v>
      </c>
      <c r="DK30" s="923" t="s">
        <v>1936</v>
      </c>
      <c r="DL30" s="923" t="s">
        <v>61</v>
      </c>
      <c r="DM30" s="923" t="s">
        <v>61</v>
      </c>
      <c r="DN30" s="923" t="s">
        <v>62</v>
      </c>
      <c r="DO30" s="923" t="s">
        <v>62</v>
      </c>
      <c r="DP30" s="923" t="s">
        <v>62</v>
      </c>
      <c r="DQ30" s="923" t="s">
        <v>61</v>
      </c>
      <c r="DR30" s="923" t="s">
        <v>61</v>
      </c>
      <c r="DS30" s="923" t="s">
        <v>62</v>
      </c>
      <c r="DT30" s="923" t="s">
        <v>62</v>
      </c>
      <c r="DU30" s="923" t="s">
        <v>62</v>
      </c>
      <c r="DV30" s="923" t="s">
        <v>62</v>
      </c>
      <c r="DW30" s="923" t="s">
        <v>1936</v>
      </c>
      <c r="DX30" s="924" t="s">
        <v>61</v>
      </c>
      <c r="DY30" s="924" t="s">
        <v>61</v>
      </c>
      <c r="DZ30" s="924" t="s">
        <v>61</v>
      </c>
      <c r="EA30" s="924" t="s">
        <v>61</v>
      </c>
      <c r="EB30" s="924" t="s">
        <v>61</v>
      </c>
      <c r="EC30" s="924" t="s">
        <v>61</v>
      </c>
      <c r="ED30" s="924" t="s">
        <v>61</v>
      </c>
      <c r="EE30" s="924" t="s">
        <v>61</v>
      </c>
      <c r="EF30" s="924" t="s">
        <v>61</v>
      </c>
      <c r="EG30" s="924" t="s">
        <v>62</v>
      </c>
      <c r="EH30" s="924" t="s">
        <v>62</v>
      </c>
      <c r="EI30" s="924" t="s">
        <v>1936</v>
      </c>
      <c r="EJ30" s="1276" t="s">
        <v>1313</v>
      </c>
      <c r="EK30" s="1159"/>
      <c r="EL30" s="1301" t="s">
        <v>61</v>
      </c>
      <c r="EM30" s="840" t="s">
        <v>1314</v>
      </c>
      <c r="EN30" s="840" t="s">
        <v>1315</v>
      </c>
      <c r="EO30" s="840" t="s">
        <v>61</v>
      </c>
      <c r="EP30" s="840" t="s">
        <v>61</v>
      </c>
      <c r="EQ30" s="840" t="s">
        <v>62</v>
      </c>
      <c r="ER30" s="840" t="s">
        <v>1316</v>
      </c>
      <c r="ES30" s="840" t="s">
        <v>205</v>
      </c>
      <c r="ET30" s="840" t="s">
        <v>62</v>
      </c>
      <c r="EU30" s="840" t="s">
        <v>1936</v>
      </c>
      <c r="EV30" s="840" t="s">
        <v>61</v>
      </c>
      <c r="EW30" s="840" t="s">
        <v>1317</v>
      </c>
      <c r="EX30" s="840" t="s">
        <v>202</v>
      </c>
      <c r="EY30" s="840" t="s">
        <v>202</v>
      </c>
      <c r="EZ30" s="840" t="s">
        <v>202</v>
      </c>
      <c r="FA30" s="840" t="s">
        <v>202</v>
      </c>
      <c r="FB30" s="840" t="s">
        <v>204</v>
      </c>
      <c r="FC30" s="840" t="s">
        <v>204</v>
      </c>
      <c r="FD30" s="840" t="s">
        <v>204</v>
      </c>
      <c r="FE30" s="840" t="s">
        <v>204</v>
      </c>
      <c r="FF30" s="840" t="s">
        <v>199</v>
      </c>
      <c r="FG30" s="840" t="s">
        <v>199</v>
      </c>
      <c r="FH30" s="840" t="s">
        <v>205</v>
      </c>
      <c r="FI30" s="840" t="s">
        <v>66</v>
      </c>
      <c r="FJ30" s="840" t="s">
        <v>204</v>
      </c>
      <c r="FK30" s="840" t="s">
        <v>66</v>
      </c>
      <c r="FL30" s="840" t="s">
        <v>205</v>
      </c>
      <c r="FM30" s="840" t="s">
        <v>66</v>
      </c>
      <c r="FN30" s="840" t="s">
        <v>1318</v>
      </c>
      <c r="FO30" s="840" t="s">
        <v>62</v>
      </c>
      <c r="FP30" s="840" t="s">
        <v>1936</v>
      </c>
      <c r="FQ30" s="840" t="s">
        <v>1936</v>
      </c>
      <c r="FR30" s="840" t="s">
        <v>62</v>
      </c>
      <c r="FS30" s="840" t="s">
        <v>1936</v>
      </c>
      <c r="FT30" s="840" t="s">
        <v>1936</v>
      </c>
      <c r="FU30" s="840" t="s">
        <v>62</v>
      </c>
      <c r="FV30" s="840" t="s">
        <v>1936</v>
      </c>
      <c r="FW30" s="841" t="s">
        <v>1936</v>
      </c>
      <c r="FX30" s="841" t="s">
        <v>62</v>
      </c>
      <c r="FY30" s="841" t="s">
        <v>62</v>
      </c>
      <c r="FZ30" s="841" t="s">
        <v>205</v>
      </c>
      <c r="GA30" s="841" t="s">
        <v>205</v>
      </c>
      <c r="GB30" s="841" t="s">
        <v>61</v>
      </c>
      <c r="GC30" s="841" t="s">
        <v>61</v>
      </c>
      <c r="GD30" s="841" t="s">
        <v>61</v>
      </c>
      <c r="GE30" s="841" t="s">
        <v>61</v>
      </c>
      <c r="GF30" s="841" t="s">
        <v>61</v>
      </c>
      <c r="GG30" s="841" t="s">
        <v>61</v>
      </c>
      <c r="GH30" s="841" t="s">
        <v>61</v>
      </c>
      <c r="GI30" s="841" t="s">
        <v>61</v>
      </c>
      <c r="GJ30" s="841" t="s">
        <v>62</v>
      </c>
      <c r="GK30" s="841" t="s">
        <v>62</v>
      </c>
      <c r="GL30" s="841" t="s">
        <v>205</v>
      </c>
      <c r="GM30" s="841">
        <v>2007</v>
      </c>
      <c r="GN30" s="841" t="s">
        <v>1319</v>
      </c>
      <c r="GO30" s="841" t="s">
        <v>1936</v>
      </c>
      <c r="GP30" s="841">
        <v>2011</v>
      </c>
      <c r="GQ30" s="841" t="s">
        <v>62</v>
      </c>
      <c r="GR30" s="841" t="s">
        <v>62</v>
      </c>
      <c r="GS30" s="841" t="s">
        <v>62</v>
      </c>
      <c r="GT30" s="841" t="s">
        <v>62</v>
      </c>
      <c r="GU30" s="1304" t="s">
        <v>1320</v>
      </c>
      <c r="GV30" s="939"/>
      <c r="GW30" s="1307" t="s">
        <v>61</v>
      </c>
      <c r="GX30" s="892" t="s">
        <v>62</v>
      </c>
      <c r="GY30" s="892" t="s">
        <v>62</v>
      </c>
      <c r="GZ30" s="892" t="s">
        <v>62</v>
      </c>
      <c r="HA30" s="892" t="s">
        <v>61</v>
      </c>
      <c r="HB30" s="892" t="s">
        <v>61</v>
      </c>
      <c r="HC30" s="892" t="s">
        <v>62</v>
      </c>
      <c r="HD30" s="892" t="s">
        <v>61</v>
      </c>
      <c r="HE30" s="892" t="s">
        <v>205</v>
      </c>
      <c r="HF30" s="892" t="s">
        <v>205</v>
      </c>
      <c r="HG30" s="892" t="s">
        <v>538</v>
      </c>
      <c r="HH30" s="892" t="s">
        <v>396</v>
      </c>
      <c r="HI30" s="892" t="s">
        <v>61</v>
      </c>
      <c r="HJ30" s="1311" t="s">
        <v>62</v>
      </c>
      <c r="HK30" s="890" t="s">
        <v>1936</v>
      </c>
      <c r="HL30" s="1315" t="s">
        <v>1151</v>
      </c>
    </row>
    <row r="31" spans="1:220" ht="39.950000000000003" customHeight="1">
      <c r="A31" s="1200" t="s">
        <v>1166</v>
      </c>
      <c r="B31" s="1207"/>
      <c r="C31" s="1204" t="s">
        <v>61</v>
      </c>
      <c r="D31" s="894" t="s">
        <v>475</v>
      </c>
      <c r="E31" s="894" t="s">
        <v>61</v>
      </c>
      <c r="F31" s="894" t="s">
        <v>476</v>
      </c>
      <c r="G31" s="894" t="s">
        <v>61</v>
      </c>
      <c r="H31" s="894" t="s">
        <v>477</v>
      </c>
      <c r="I31" s="894" t="s">
        <v>62</v>
      </c>
      <c r="J31" s="894" t="s">
        <v>1936</v>
      </c>
      <c r="K31" s="894" t="s">
        <v>61</v>
      </c>
      <c r="L31" s="894" t="s">
        <v>478</v>
      </c>
      <c r="M31" s="894" t="s">
        <v>61</v>
      </c>
      <c r="N31" s="894" t="s">
        <v>441</v>
      </c>
      <c r="O31" s="894" t="s">
        <v>61</v>
      </c>
      <c r="P31" s="894" t="s">
        <v>479</v>
      </c>
      <c r="Q31" s="894" t="s">
        <v>61</v>
      </c>
      <c r="R31" s="894" t="s">
        <v>607</v>
      </c>
      <c r="S31" s="894" t="s">
        <v>61</v>
      </c>
      <c r="T31" s="894" t="s">
        <v>480</v>
      </c>
      <c r="U31" s="894" t="s">
        <v>62</v>
      </c>
      <c r="V31" s="894" t="s">
        <v>1936</v>
      </c>
      <c r="W31" s="894" t="s">
        <v>64</v>
      </c>
      <c r="X31" s="894" t="s">
        <v>61</v>
      </c>
      <c r="Y31" s="894" t="s">
        <v>61</v>
      </c>
      <c r="Z31" s="894" t="s">
        <v>481</v>
      </c>
      <c r="AA31" s="1210" t="s">
        <v>342</v>
      </c>
      <c r="AB31" s="943"/>
      <c r="AC31" s="1295" t="s">
        <v>91</v>
      </c>
      <c r="AD31" s="835" t="s">
        <v>90</v>
      </c>
      <c r="AE31" s="836">
        <v>3575133</v>
      </c>
      <c r="AF31" s="835" t="s">
        <v>720</v>
      </c>
      <c r="AG31" s="835" t="s">
        <v>481</v>
      </c>
      <c r="AH31" s="835" t="s">
        <v>61</v>
      </c>
      <c r="AI31" s="836" t="s">
        <v>61</v>
      </c>
      <c r="AJ31" s="836">
        <v>2736830</v>
      </c>
      <c r="AK31" s="835" t="s">
        <v>720</v>
      </c>
      <c r="AL31" s="835" t="s">
        <v>608</v>
      </c>
      <c r="AM31" s="835" t="s">
        <v>1936</v>
      </c>
      <c r="AN31" s="836">
        <v>838303</v>
      </c>
      <c r="AO31" s="835" t="s">
        <v>720</v>
      </c>
      <c r="AP31" s="835" t="s">
        <v>608</v>
      </c>
      <c r="AQ31" s="835" t="s">
        <v>1936</v>
      </c>
      <c r="AR31" s="1223">
        <v>3575133</v>
      </c>
      <c r="AS31" s="835" t="s">
        <v>1936</v>
      </c>
      <c r="AT31" s="835" t="s">
        <v>61</v>
      </c>
      <c r="AU31" s="835" t="s">
        <v>61</v>
      </c>
      <c r="AV31" s="835" t="s">
        <v>1669</v>
      </c>
      <c r="AW31" s="836">
        <v>2048987</v>
      </c>
      <c r="AX31" s="837" t="s">
        <v>720</v>
      </c>
      <c r="AY31" s="836" t="s">
        <v>608</v>
      </c>
      <c r="AZ31" s="835" t="s">
        <v>1936</v>
      </c>
      <c r="BA31" s="835" t="s">
        <v>61</v>
      </c>
      <c r="BB31" s="836" t="s">
        <v>482</v>
      </c>
      <c r="BC31" s="836">
        <v>716919</v>
      </c>
      <c r="BD31" s="837" t="s">
        <v>720</v>
      </c>
      <c r="BE31" s="836" t="s">
        <v>608</v>
      </c>
      <c r="BF31" s="835" t="s">
        <v>1936</v>
      </c>
      <c r="BG31" s="1223">
        <v>2765906</v>
      </c>
      <c r="BH31" s="835" t="s">
        <v>1936</v>
      </c>
      <c r="BI31" s="835" t="s">
        <v>62</v>
      </c>
      <c r="BJ31" s="836" t="s">
        <v>1936</v>
      </c>
      <c r="BK31" s="836" t="s">
        <v>1936</v>
      </c>
      <c r="BL31" s="836" t="s">
        <v>1936</v>
      </c>
      <c r="BM31" s="836" t="s">
        <v>1936</v>
      </c>
      <c r="BN31" s="835" t="s">
        <v>1936</v>
      </c>
      <c r="BO31" s="835" t="s">
        <v>61</v>
      </c>
      <c r="BP31" s="836">
        <v>144603</v>
      </c>
      <c r="BQ31" s="837" t="s">
        <v>720</v>
      </c>
      <c r="BR31" s="837" t="s">
        <v>609</v>
      </c>
      <c r="BS31" s="836" t="s">
        <v>1936</v>
      </c>
      <c r="BT31" s="835" t="s">
        <v>66</v>
      </c>
      <c r="BU31" s="836">
        <v>0</v>
      </c>
      <c r="BV31" s="835" t="s">
        <v>1936</v>
      </c>
      <c r="BW31" s="836" t="s">
        <v>1936</v>
      </c>
      <c r="BX31" s="836" t="s">
        <v>1936</v>
      </c>
      <c r="BY31" s="1223">
        <v>144603</v>
      </c>
      <c r="BZ31" s="836" t="s">
        <v>1936</v>
      </c>
      <c r="CA31" s="839">
        <v>0.95031693769028025</v>
      </c>
      <c r="CB31" s="835" t="s">
        <v>101</v>
      </c>
      <c r="CC31" s="839">
        <v>0.74080138659809847</v>
      </c>
      <c r="CD31" s="835" t="s">
        <v>101</v>
      </c>
      <c r="CE31" s="839">
        <v>0.81409810488169254</v>
      </c>
      <c r="CF31" s="835" t="s">
        <v>114</v>
      </c>
      <c r="CG31" s="835" t="s">
        <v>62</v>
      </c>
      <c r="CH31" s="835" t="s">
        <v>101</v>
      </c>
      <c r="CI31" s="835" t="s">
        <v>481</v>
      </c>
      <c r="CJ31" s="835" t="s">
        <v>481</v>
      </c>
      <c r="CK31" s="835" t="s">
        <v>61</v>
      </c>
      <c r="CL31" s="1280" t="s">
        <v>1936</v>
      </c>
      <c r="CM31" s="1278"/>
      <c r="CN31" s="1298" t="s">
        <v>61</v>
      </c>
      <c r="CO31" s="842" t="s">
        <v>61</v>
      </c>
      <c r="CP31" s="842" t="s">
        <v>61</v>
      </c>
      <c r="CQ31" s="842" t="s">
        <v>61</v>
      </c>
      <c r="CR31" s="842" t="s">
        <v>61</v>
      </c>
      <c r="CS31" s="842" t="s">
        <v>61</v>
      </c>
      <c r="CT31" s="842" t="s">
        <v>61</v>
      </c>
      <c r="CU31" s="842" t="s">
        <v>61</v>
      </c>
      <c r="CV31" s="842" t="s">
        <v>61</v>
      </c>
      <c r="CW31" s="842" t="s">
        <v>61</v>
      </c>
      <c r="CX31" s="842" t="s">
        <v>62</v>
      </c>
      <c r="CY31" s="842" t="s">
        <v>1936</v>
      </c>
      <c r="CZ31" s="923" t="s">
        <v>61</v>
      </c>
      <c r="DA31" s="923" t="s">
        <v>62</v>
      </c>
      <c r="DB31" s="923" t="s">
        <v>61</v>
      </c>
      <c r="DC31" s="923" t="s">
        <v>61</v>
      </c>
      <c r="DD31" s="923" t="s">
        <v>61</v>
      </c>
      <c r="DE31" s="923" t="s">
        <v>61</v>
      </c>
      <c r="DF31" s="923" t="s">
        <v>62</v>
      </c>
      <c r="DG31" s="923" t="s">
        <v>62</v>
      </c>
      <c r="DH31" s="923" t="s">
        <v>61</v>
      </c>
      <c r="DI31" s="923" t="s">
        <v>61</v>
      </c>
      <c r="DJ31" s="923" t="s">
        <v>62</v>
      </c>
      <c r="DK31" s="923" t="s">
        <v>1936</v>
      </c>
      <c r="DL31" s="923" t="s">
        <v>61</v>
      </c>
      <c r="DM31" s="923" t="s">
        <v>62</v>
      </c>
      <c r="DN31" s="923" t="s">
        <v>61</v>
      </c>
      <c r="DO31" s="923" t="s">
        <v>61</v>
      </c>
      <c r="DP31" s="923" t="s">
        <v>61</v>
      </c>
      <c r="DQ31" s="923" t="s">
        <v>61</v>
      </c>
      <c r="DR31" s="923" t="s">
        <v>62</v>
      </c>
      <c r="DS31" s="923" t="s">
        <v>61</v>
      </c>
      <c r="DT31" s="923" t="s">
        <v>61</v>
      </c>
      <c r="DU31" s="923" t="s">
        <v>61</v>
      </c>
      <c r="DV31" s="923" t="s">
        <v>62</v>
      </c>
      <c r="DW31" s="923" t="s">
        <v>1936</v>
      </c>
      <c r="DX31" s="924" t="s">
        <v>61</v>
      </c>
      <c r="DY31" s="924" t="s">
        <v>62</v>
      </c>
      <c r="DZ31" s="924" t="s">
        <v>61</v>
      </c>
      <c r="EA31" s="924" t="s">
        <v>61</v>
      </c>
      <c r="EB31" s="924" t="s">
        <v>61</v>
      </c>
      <c r="EC31" s="924" t="s">
        <v>61</v>
      </c>
      <c r="ED31" s="924" t="s">
        <v>62</v>
      </c>
      <c r="EE31" s="924" t="s">
        <v>61</v>
      </c>
      <c r="EF31" s="924" t="s">
        <v>61</v>
      </c>
      <c r="EG31" s="924" t="s">
        <v>61</v>
      </c>
      <c r="EH31" s="924" t="s">
        <v>62</v>
      </c>
      <c r="EI31" s="924" t="s">
        <v>1936</v>
      </c>
      <c r="EJ31" s="1276" t="s">
        <v>1936</v>
      </c>
      <c r="EK31" s="1159"/>
      <c r="EL31" s="1301" t="s">
        <v>61</v>
      </c>
      <c r="EM31" s="840" t="s">
        <v>483</v>
      </c>
      <c r="EN31" s="840" t="s">
        <v>484</v>
      </c>
      <c r="EO31" s="840" t="s">
        <v>61</v>
      </c>
      <c r="EP31" s="840" t="s">
        <v>61</v>
      </c>
      <c r="EQ31" s="840" t="s">
        <v>61</v>
      </c>
      <c r="ER31" s="840" t="s">
        <v>224</v>
      </c>
      <c r="ES31" s="840" t="s">
        <v>485</v>
      </c>
      <c r="ET31" s="840" t="s">
        <v>62</v>
      </c>
      <c r="EU31" s="840" t="s">
        <v>1936</v>
      </c>
      <c r="EV31" s="840" t="s">
        <v>61</v>
      </c>
      <c r="EW31" s="840" t="s">
        <v>1936</v>
      </c>
      <c r="EX31" s="840" t="s">
        <v>487</v>
      </c>
      <c r="EY31" s="840" t="s">
        <v>488</v>
      </c>
      <c r="EZ31" s="840" t="s">
        <v>840</v>
      </c>
      <c r="FA31" s="840" t="s">
        <v>551</v>
      </c>
      <c r="FB31" s="840" t="s">
        <v>489</v>
      </c>
      <c r="FC31" s="840" t="s">
        <v>489</v>
      </c>
      <c r="FD31" s="840" t="s">
        <v>489</v>
      </c>
      <c r="FE31" s="840" t="s">
        <v>489</v>
      </c>
      <c r="FF31" s="840" t="s">
        <v>841</v>
      </c>
      <c r="FG31" s="840" t="s">
        <v>488</v>
      </c>
      <c r="FH31" s="840" t="s">
        <v>205</v>
      </c>
      <c r="FI31" s="840" t="s">
        <v>488</v>
      </c>
      <c r="FJ31" s="840" t="s">
        <v>490</v>
      </c>
      <c r="FK31" s="840" t="s">
        <v>490</v>
      </c>
      <c r="FL31" s="840" t="s">
        <v>205</v>
      </c>
      <c r="FM31" s="840" t="s">
        <v>205</v>
      </c>
      <c r="FN31" s="840" t="s">
        <v>388</v>
      </c>
      <c r="FO31" s="840" t="s">
        <v>62</v>
      </c>
      <c r="FP31" s="840" t="s">
        <v>1936</v>
      </c>
      <c r="FQ31" s="840" t="s">
        <v>1936</v>
      </c>
      <c r="FR31" s="840" t="s">
        <v>62</v>
      </c>
      <c r="FS31" s="840" t="s">
        <v>1936</v>
      </c>
      <c r="FT31" s="840" t="s">
        <v>1936</v>
      </c>
      <c r="FU31" s="840" t="s">
        <v>62</v>
      </c>
      <c r="FV31" s="840" t="s">
        <v>1936</v>
      </c>
      <c r="FW31" s="841" t="s">
        <v>1936</v>
      </c>
      <c r="FX31" s="841" t="s">
        <v>62</v>
      </c>
      <c r="FY31" s="841" t="s">
        <v>62</v>
      </c>
      <c r="FZ31" s="841" t="s">
        <v>205</v>
      </c>
      <c r="GA31" s="841" t="s">
        <v>205</v>
      </c>
      <c r="GB31" s="841" t="s">
        <v>61</v>
      </c>
      <c r="GC31" s="841" t="s">
        <v>61</v>
      </c>
      <c r="GD31" s="841" t="s">
        <v>61</v>
      </c>
      <c r="GE31" s="841" t="s">
        <v>61</v>
      </c>
      <c r="GF31" s="841" t="s">
        <v>61</v>
      </c>
      <c r="GG31" s="841" t="s">
        <v>61</v>
      </c>
      <c r="GH31" s="841" t="s">
        <v>61</v>
      </c>
      <c r="GI31" s="841" t="s">
        <v>61</v>
      </c>
      <c r="GJ31" s="841" t="s">
        <v>62</v>
      </c>
      <c r="GK31" s="841" t="s">
        <v>62</v>
      </c>
      <c r="GL31" s="841" t="s">
        <v>1936</v>
      </c>
      <c r="GM31" s="841">
        <v>2011</v>
      </c>
      <c r="GN31" s="841" t="s">
        <v>491</v>
      </c>
      <c r="GO31" s="841" t="s">
        <v>1936</v>
      </c>
      <c r="GP31" s="841">
        <v>2003</v>
      </c>
      <c r="GQ31" s="841" t="s">
        <v>61</v>
      </c>
      <c r="GR31" s="841" t="s">
        <v>62</v>
      </c>
      <c r="GS31" s="841" t="s">
        <v>61</v>
      </c>
      <c r="GT31" s="841" t="s">
        <v>62</v>
      </c>
      <c r="GU31" s="1304" t="s">
        <v>1936</v>
      </c>
      <c r="GV31" s="939"/>
      <c r="GW31" s="1307" t="s">
        <v>62</v>
      </c>
      <c r="GX31" s="892" t="s">
        <v>62</v>
      </c>
      <c r="GY31" s="892" t="s">
        <v>205</v>
      </c>
      <c r="GZ31" s="892" t="s">
        <v>62</v>
      </c>
      <c r="HA31" s="892" t="s">
        <v>62</v>
      </c>
      <c r="HB31" s="892" t="s">
        <v>62</v>
      </c>
      <c r="HC31" s="892" t="s">
        <v>62</v>
      </c>
      <c r="HD31" s="892" t="s">
        <v>205</v>
      </c>
      <c r="HE31" s="892" t="s">
        <v>205</v>
      </c>
      <c r="HF31" s="892" t="s">
        <v>205</v>
      </c>
      <c r="HG31" s="892" t="s">
        <v>720</v>
      </c>
      <c r="HH31" s="892" t="s">
        <v>610</v>
      </c>
      <c r="HI31" s="892" t="s">
        <v>62</v>
      </c>
      <c r="HJ31" s="1311" t="s">
        <v>62</v>
      </c>
      <c r="HK31" s="890" t="s">
        <v>492</v>
      </c>
      <c r="HL31" s="1315" t="s">
        <v>45</v>
      </c>
    </row>
    <row r="32" spans="1:220" ht="39.950000000000003" customHeight="1">
      <c r="A32" s="1200" t="s">
        <v>1703</v>
      </c>
      <c r="B32" s="1207"/>
      <c r="C32" s="1204" t="s">
        <v>61</v>
      </c>
      <c r="D32" s="894" t="s">
        <v>1958</v>
      </c>
      <c r="E32" s="894" t="s">
        <v>61</v>
      </c>
      <c r="F32" s="894" t="s">
        <v>1959</v>
      </c>
      <c r="G32" s="894" t="s">
        <v>62</v>
      </c>
      <c r="H32" s="894" t="s">
        <v>1936</v>
      </c>
      <c r="I32" s="894" t="s">
        <v>62</v>
      </c>
      <c r="J32" s="894" t="s">
        <v>428</v>
      </c>
      <c r="K32" s="894" t="s">
        <v>61</v>
      </c>
      <c r="L32" s="894" t="s">
        <v>232</v>
      </c>
      <c r="M32" s="894" t="s">
        <v>61</v>
      </c>
      <c r="N32" s="894" t="s">
        <v>1689</v>
      </c>
      <c r="O32" s="894" t="s">
        <v>61</v>
      </c>
      <c r="P32" s="894" t="s">
        <v>1690</v>
      </c>
      <c r="Q32" s="894" t="s">
        <v>61</v>
      </c>
      <c r="R32" s="894" t="s">
        <v>337</v>
      </c>
      <c r="S32" s="894" t="s">
        <v>62</v>
      </c>
      <c r="T32" s="894" t="s">
        <v>1936</v>
      </c>
      <c r="U32" s="894" t="s">
        <v>61</v>
      </c>
      <c r="V32" s="894" t="s">
        <v>1691</v>
      </c>
      <c r="W32" s="894" t="s">
        <v>64</v>
      </c>
      <c r="X32" s="894" t="s">
        <v>66</v>
      </c>
      <c r="Y32" s="894" t="s">
        <v>61</v>
      </c>
      <c r="Z32" s="894" t="s">
        <v>1692</v>
      </c>
      <c r="AA32" s="1210" t="s">
        <v>1693</v>
      </c>
      <c r="AB32" s="943"/>
      <c r="AC32" s="1295" t="s">
        <v>85</v>
      </c>
      <c r="AD32" s="835" t="s">
        <v>96</v>
      </c>
      <c r="AE32" s="836" t="s">
        <v>66</v>
      </c>
      <c r="AF32" s="835" t="s">
        <v>66</v>
      </c>
      <c r="AG32" s="835" t="s">
        <v>1694</v>
      </c>
      <c r="AH32" s="835" t="s">
        <v>61</v>
      </c>
      <c r="AI32" s="836" t="s">
        <v>61</v>
      </c>
      <c r="AJ32" s="836">
        <v>979470</v>
      </c>
      <c r="AK32" s="835" t="s">
        <v>538</v>
      </c>
      <c r="AL32" s="835" t="s">
        <v>1695</v>
      </c>
      <c r="AM32" s="835" t="s">
        <v>428</v>
      </c>
      <c r="AN32" s="836">
        <v>190000</v>
      </c>
      <c r="AO32" s="835" t="s">
        <v>538</v>
      </c>
      <c r="AP32" s="835" t="s">
        <v>428</v>
      </c>
      <c r="AQ32" s="835" t="s">
        <v>1696</v>
      </c>
      <c r="AR32" s="1223">
        <v>1169470</v>
      </c>
      <c r="AS32" s="835" t="s">
        <v>1936</v>
      </c>
      <c r="AT32" s="835" t="s">
        <v>61</v>
      </c>
      <c r="AU32" s="835" t="s">
        <v>61</v>
      </c>
      <c r="AV32" s="835" t="s">
        <v>530</v>
      </c>
      <c r="AW32" s="836">
        <v>742173</v>
      </c>
      <c r="AX32" s="837" t="s">
        <v>538</v>
      </c>
      <c r="AY32" s="836" t="s">
        <v>524</v>
      </c>
      <c r="AZ32" s="835" t="s">
        <v>428</v>
      </c>
      <c r="BA32" s="835" t="s">
        <v>62</v>
      </c>
      <c r="BB32" s="836" t="s">
        <v>1936</v>
      </c>
      <c r="BC32" s="836">
        <v>712987</v>
      </c>
      <c r="BD32" s="837" t="s">
        <v>538</v>
      </c>
      <c r="BE32" s="836" t="s">
        <v>524</v>
      </c>
      <c r="BF32" s="835" t="s">
        <v>428</v>
      </c>
      <c r="BG32" s="1223">
        <v>1455160</v>
      </c>
      <c r="BH32" s="835" t="s">
        <v>1936</v>
      </c>
      <c r="BI32" s="835" t="s">
        <v>62</v>
      </c>
      <c r="BJ32" s="836" t="s">
        <v>1936</v>
      </c>
      <c r="BK32" s="836">
        <v>0</v>
      </c>
      <c r="BL32" s="836" t="s">
        <v>1936</v>
      </c>
      <c r="BM32" s="836" t="s">
        <v>1936</v>
      </c>
      <c r="BN32" s="835" t="s">
        <v>1936</v>
      </c>
      <c r="BO32" s="835" t="s">
        <v>61</v>
      </c>
      <c r="BP32" s="836">
        <v>91822</v>
      </c>
      <c r="BQ32" s="837" t="s">
        <v>538</v>
      </c>
      <c r="BR32" s="837" t="s">
        <v>1936</v>
      </c>
      <c r="BS32" s="836" t="s">
        <v>1936</v>
      </c>
      <c r="BT32" s="835" t="s">
        <v>62</v>
      </c>
      <c r="BU32" s="836">
        <v>0</v>
      </c>
      <c r="BV32" s="835" t="s">
        <v>1936</v>
      </c>
      <c r="BW32" s="836" t="s">
        <v>1936</v>
      </c>
      <c r="BX32" s="836" t="s">
        <v>1936</v>
      </c>
      <c r="BY32" s="1223">
        <v>91822</v>
      </c>
      <c r="BZ32" s="836" t="s">
        <v>1936</v>
      </c>
      <c r="CA32" s="839">
        <v>0.94064442895909584</v>
      </c>
      <c r="CB32" s="835" t="s">
        <v>101</v>
      </c>
      <c r="CC32" s="839">
        <v>0.51002845047967238</v>
      </c>
      <c r="CD32" s="835" t="s">
        <v>114</v>
      </c>
      <c r="CE32" s="839" t="s">
        <v>66</v>
      </c>
      <c r="CF32" s="835" t="s">
        <v>114</v>
      </c>
      <c r="CG32" s="835" t="s">
        <v>66</v>
      </c>
      <c r="CH32" s="835" t="s">
        <v>760</v>
      </c>
      <c r="CI32" s="835" t="s">
        <v>65</v>
      </c>
      <c r="CJ32" s="835" t="s">
        <v>220</v>
      </c>
      <c r="CK32" s="835" t="s">
        <v>205</v>
      </c>
      <c r="CL32" s="1280" t="s">
        <v>428</v>
      </c>
      <c r="CM32" s="1278"/>
      <c r="CN32" s="1298" t="s">
        <v>61</v>
      </c>
      <c r="CO32" s="842" t="s">
        <v>61</v>
      </c>
      <c r="CP32" s="842" t="s">
        <v>61</v>
      </c>
      <c r="CQ32" s="842" t="s">
        <v>61</v>
      </c>
      <c r="CR32" s="842" t="s">
        <v>61</v>
      </c>
      <c r="CS32" s="842" t="s">
        <v>61</v>
      </c>
      <c r="CT32" s="842" t="s">
        <v>62</v>
      </c>
      <c r="CU32" s="842" t="s">
        <v>61</v>
      </c>
      <c r="CV32" s="842" t="s">
        <v>61</v>
      </c>
      <c r="CW32" s="842" t="s">
        <v>61</v>
      </c>
      <c r="CX32" s="842" t="s">
        <v>62</v>
      </c>
      <c r="CY32" s="842" t="s">
        <v>428</v>
      </c>
      <c r="CZ32" s="923" t="s">
        <v>61</v>
      </c>
      <c r="DA32" s="923" t="s">
        <v>62</v>
      </c>
      <c r="DB32" s="923" t="s">
        <v>61</v>
      </c>
      <c r="DC32" s="923" t="s">
        <v>62</v>
      </c>
      <c r="DD32" s="923" t="s">
        <v>61</v>
      </c>
      <c r="DE32" s="923" t="s">
        <v>61</v>
      </c>
      <c r="DF32" s="923" t="s">
        <v>62</v>
      </c>
      <c r="DG32" s="923" t="s">
        <v>62</v>
      </c>
      <c r="DH32" s="923" t="s">
        <v>61</v>
      </c>
      <c r="DI32" s="923" t="s">
        <v>61</v>
      </c>
      <c r="DJ32" s="923" t="s">
        <v>61</v>
      </c>
      <c r="DK32" s="923" t="s">
        <v>1936</v>
      </c>
      <c r="DL32" s="923" t="s">
        <v>61</v>
      </c>
      <c r="DM32" s="923" t="s">
        <v>62</v>
      </c>
      <c r="DN32" s="923" t="s">
        <v>61</v>
      </c>
      <c r="DO32" s="923" t="s">
        <v>61</v>
      </c>
      <c r="DP32" s="923" t="s">
        <v>61</v>
      </c>
      <c r="DQ32" s="923" t="s">
        <v>61</v>
      </c>
      <c r="DR32" s="923" t="s">
        <v>62</v>
      </c>
      <c r="DS32" s="923" t="s">
        <v>61</v>
      </c>
      <c r="DT32" s="923" t="s">
        <v>61</v>
      </c>
      <c r="DU32" s="923" t="s">
        <v>61</v>
      </c>
      <c r="DV32" s="923" t="s">
        <v>62</v>
      </c>
      <c r="DW32" s="923" t="s">
        <v>1936</v>
      </c>
      <c r="DX32" s="924" t="s">
        <v>61</v>
      </c>
      <c r="DY32" s="924" t="s">
        <v>62</v>
      </c>
      <c r="DZ32" s="924" t="s">
        <v>61</v>
      </c>
      <c r="EA32" s="924" t="s">
        <v>61</v>
      </c>
      <c r="EB32" s="924" t="s">
        <v>61</v>
      </c>
      <c r="EC32" s="924" t="s">
        <v>61</v>
      </c>
      <c r="ED32" s="924" t="s">
        <v>62</v>
      </c>
      <c r="EE32" s="924" t="s">
        <v>62</v>
      </c>
      <c r="EF32" s="924" t="s">
        <v>61</v>
      </c>
      <c r="EG32" s="924" t="s">
        <v>61</v>
      </c>
      <c r="EH32" s="924" t="s">
        <v>62</v>
      </c>
      <c r="EI32" s="924" t="s">
        <v>1936</v>
      </c>
      <c r="EJ32" s="1276" t="s">
        <v>428</v>
      </c>
      <c r="EK32" s="1159"/>
      <c r="EL32" s="1301" t="s">
        <v>61</v>
      </c>
      <c r="EM32" s="840" t="s">
        <v>1697</v>
      </c>
      <c r="EN32" s="840" t="s">
        <v>66</v>
      </c>
      <c r="EO32" s="840" t="s">
        <v>61</v>
      </c>
      <c r="EP32" s="840" t="s">
        <v>61</v>
      </c>
      <c r="EQ32" s="840" t="s">
        <v>61</v>
      </c>
      <c r="ER32" s="840" t="s">
        <v>1698</v>
      </c>
      <c r="ES32" s="840" t="s">
        <v>66</v>
      </c>
      <c r="ET32" s="840" t="s">
        <v>62</v>
      </c>
      <c r="EU32" s="840" t="s">
        <v>428</v>
      </c>
      <c r="EV32" s="840" t="s">
        <v>61</v>
      </c>
      <c r="EW32" s="840" t="s">
        <v>1936</v>
      </c>
      <c r="EX32" s="840" t="s">
        <v>199</v>
      </c>
      <c r="EY32" s="840" t="s">
        <v>202</v>
      </c>
      <c r="EZ32" s="840" t="s">
        <v>199</v>
      </c>
      <c r="FA32" s="840" t="s">
        <v>202</v>
      </c>
      <c r="FB32" s="840" t="s">
        <v>205</v>
      </c>
      <c r="FC32" s="840" t="s">
        <v>66</v>
      </c>
      <c r="FD32" s="840" t="s">
        <v>200</v>
      </c>
      <c r="FE32" s="840" t="s">
        <v>202</v>
      </c>
      <c r="FF32" s="840" t="s">
        <v>199</v>
      </c>
      <c r="FG32" s="840" t="s">
        <v>200</v>
      </c>
      <c r="FH32" s="840" t="s">
        <v>205</v>
      </c>
      <c r="FI32" s="840" t="s">
        <v>66</v>
      </c>
      <c r="FJ32" s="840" t="s">
        <v>187</v>
      </c>
      <c r="FK32" s="840" t="s">
        <v>187</v>
      </c>
      <c r="FL32" s="840" t="s">
        <v>199</v>
      </c>
      <c r="FM32" s="840" t="s">
        <v>205</v>
      </c>
      <c r="FN32" s="840" t="s">
        <v>1700</v>
      </c>
      <c r="FO32" s="840" t="s">
        <v>62</v>
      </c>
      <c r="FP32" s="840" t="s">
        <v>1936</v>
      </c>
      <c r="FQ32" s="840" t="s">
        <v>1936</v>
      </c>
      <c r="FR32" s="840" t="s">
        <v>62</v>
      </c>
      <c r="FS32" s="840" t="s">
        <v>1936</v>
      </c>
      <c r="FT32" s="840" t="s">
        <v>1936</v>
      </c>
      <c r="FU32" s="840" t="s">
        <v>62</v>
      </c>
      <c r="FV32" s="840" t="s">
        <v>1936</v>
      </c>
      <c r="FW32" s="841" t="s">
        <v>1936</v>
      </c>
      <c r="FX32" s="841" t="s">
        <v>62</v>
      </c>
      <c r="FY32" s="841" t="s">
        <v>62</v>
      </c>
      <c r="FZ32" s="841" t="s">
        <v>205</v>
      </c>
      <c r="GA32" s="841" t="s">
        <v>205</v>
      </c>
      <c r="GB32" s="841" t="s">
        <v>62</v>
      </c>
      <c r="GC32" s="841" t="s">
        <v>61</v>
      </c>
      <c r="GD32" s="841" t="s">
        <v>61</v>
      </c>
      <c r="GE32" s="841" t="s">
        <v>62</v>
      </c>
      <c r="GF32" s="841" t="s">
        <v>61</v>
      </c>
      <c r="GG32" s="841" t="s">
        <v>61</v>
      </c>
      <c r="GH32" s="841" t="s">
        <v>62</v>
      </c>
      <c r="GI32" s="841" t="s">
        <v>62</v>
      </c>
      <c r="GJ32" s="841" t="s">
        <v>61</v>
      </c>
      <c r="GK32" s="841" t="s">
        <v>62</v>
      </c>
      <c r="GL32" s="841" t="s">
        <v>205</v>
      </c>
      <c r="GM32" s="841">
        <v>2011</v>
      </c>
      <c r="GN32" s="841" t="s">
        <v>1701</v>
      </c>
      <c r="GO32" s="841" t="s">
        <v>1702</v>
      </c>
      <c r="GP32" s="841" t="s">
        <v>1784</v>
      </c>
      <c r="GQ32" s="841" t="s">
        <v>61</v>
      </c>
      <c r="GR32" s="841" t="s">
        <v>62</v>
      </c>
      <c r="GS32" s="841" t="s">
        <v>62</v>
      </c>
      <c r="GT32" s="841" t="s">
        <v>62</v>
      </c>
      <c r="GU32" s="1304" t="s">
        <v>1785</v>
      </c>
      <c r="GV32" s="939"/>
      <c r="GW32" s="1307" t="s">
        <v>62</v>
      </c>
      <c r="GX32" s="892" t="s">
        <v>62</v>
      </c>
      <c r="GY32" s="892" t="s">
        <v>205</v>
      </c>
      <c r="GZ32" s="892" t="s">
        <v>62</v>
      </c>
      <c r="HA32" s="892" t="s">
        <v>205</v>
      </c>
      <c r="HB32" s="892" t="s">
        <v>62</v>
      </c>
      <c r="HC32" s="892" t="s">
        <v>62</v>
      </c>
      <c r="HD32" s="892" t="s">
        <v>205</v>
      </c>
      <c r="HE32" s="892" t="s">
        <v>205</v>
      </c>
      <c r="HF32" s="892" t="s">
        <v>62</v>
      </c>
      <c r="HG32" s="892" t="s">
        <v>538</v>
      </c>
      <c r="HH32" s="892" t="s">
        <v>1694</v>
      </c>
      <c r="HI32" s="892" t="s">
        <v>62</v>
      </c>
      <c r="HJ32" s="1311" t="s">
        <v>62</v>
      </c>
      <c r="HK32" s="890" t="s">
        <v>1936</v>
      </c>
      <c r="HL32" s="1315" t="s">
        <v>1152</v>
      </c>
    </row>
    <row r="33" spans="1:220" ht="39.950000000000003" customHeight="1">
      <c r="A33" s="1200" t="s">
        <v>1782</v>
      </c>
      <c r="B33" s="1207"/>
      <c r="C33" s="1204" t="s">
        <v>61</v>
      </c>
      <c r="D33" s="894" t="s">
        <v>1757</v>
      </c>
      <c r="E33" s="894" t="s">
        <v>61</v>
      </c>
      <c r="F33" s="894" t="s">
        <v>1758</v>
      </c>
      <c r="G33" s="894" t="s">
        <v>61</v>
      </c>
      <c r="H33" s="894" t="s">
        <v>1864</v>
      </c>
      <c r="I33" s="894" t="s">
        <v>61</v>
      </c>
      <c r="J33" s="894" t="s">
        <v>1759</v>
      </c>
      <c r="K33" s="894" t="s">
        <v>61</v>
      </c>
      <c r="L33" s="894" t="s">
        <v>1760</v>
      </c>
      <c r="M33" s="894" t="s">
        <v>61</v>
      </c>
      <c r="N33" s="894" t="s">
        <v>1761</v>
      </c>
      <c r="O33" s="894" t="s">
        <v>61</v>
      </c>
      <c r="P33" s="894" t="s">
        <v>1762</v>
      </c>
      <c r="Q33" s="894" t="s">
        <v>61</v>
      </c>
      <c r="R33" s="894" t="s">
        <v>1763</v>
      </c>
      <c r="S33" s="894" t="s">
        <v>61</v>
      </c>
      <c r="T33" s="894" t="s">
        <v>1764</v>
      </c>
      <c r="U33" s="894" t="s">
        <v>61</v>
      </c>
      <c r="V33" s="894" t="s">
        <v>1765</v>
      </c>
      <c r="W33" s="894" t="s">
        <v>60</v>
      </c>
      <c r="X33" s="894" t="s">
        <v>61</v>
      </c>
      <c r="Y33" s="894" t="s">
        <v>61</v>
      </c>
      <c r="Z33" s="894" t="s">
        <v>220</v>
      </c>
      <c r="AA33" s="1210" t="s">
        <v>1766</v>
      </c>
      <c r="AB33" s="943"/>
      <c r="AC33" s="1295" t="s">
        <v>85</v>
      </c>
      <c r="AD33" s="835" t="s">
        <v>96</v>
      </c>
      <c r="AE33" s="836">
        <v>2314404</v>
      </c>
      <c r="AF33" s="835" t="s">
        <v>538</v>
      </c>
      <c r="AG33" s="835" t="s">
        <v>1767</v>
      </c>
      <c r="AH33" s="835" t="s">
        <v>62</v>
      </c>
      <c r="AI33" s="836" t="s">
        <v>61</v>
      </c>
      <c r="AJ33" s="836">
        <v>88000</v>
      </c>
      <c r="AK33" s="835" t="s">
        <v>1936</v>
      </c>
      <c r="AL33" s="835" t="s">
        <v>1936</v>
      </c>
      <c r="AM33" s="835" t="s">
        <v>1768</v>
      </c>
      <c r="AN33" s="836">
        <v>0</v>
      </c>
      <c r="AO33" s="835" t="s">
        <v>1936</v>
      </c>
      <c r="AP33" s="835" t="s">
        <v>1936</v>
      </c>
      <c r="AQ33" s="835" t="s">
        <v>1936</v>
      </c>
      <c r="AR33" s="1223">
        <v>88000</v>
      </c>
      <c r="AS33" s="835" t="s">
        <v>1936</v>
      </c>
      <c r="AT33" s="835" t="s">
        <v>62</v>
      </c>
      <c r="AU33" s="835" t="s">
        <v>62</v>
      </c>
      <c r="AV33" s="835" t="s">
        <v>1936</v>
      </c>
      <c r="AW33" s="836">
        <v>0</v>
      </c>
      <c r="AX33" s="837" t="s">
        <v>1936</v>
      </c>
      <c r="AY33" s="836" t="s">
        <v>1936</v>
      </c>
      <c r="AZ33" s="835" t="s">
        <v>1783</v>
      </c>
      <c r="BA33" s="835" t="s">
        <v>62</v>
      </c>
      <c r="BB33" s="836" t="s">
        <v>1936</v>
      </c>
      <c r="BC33" s="836">
        <v>0</v>
      </c>
      <c r="BD33" s="837" t="s">
        <v>1936</v>
      </c>
      <c r="BE33" s="836" t="s">
        <v>1936</v>
      </c>
      <c r="BF33" s="835" t="s">
        <v>1936</v>
      </c>
      <c r="BG33" s="1223">
        <v>0</v>
      </c>
      <c r="BH33" s="835" t="s">
        <v>1936</v>
      </c>
      <c r="BI33" s="835" t="s">
        <v>61</v>
      </c>
      <c r="BJ33" s="836" t="s">
        <v>1770</v>
      </c>
      <c r="BK33" s="836">
        <v>2540000</v>
      </c>
      <c r="BL33" s="836" t="s">
        <v>538</v>
      </c>
      <c r="BM33" s="836" t="s">
        <v>1769</v>
      </c>
      <c r="BN33" s="835" t="s">
        <v>1936</v>
      </c>
      <c r="BO33" s="835" t="s">
        <v>62</v>
      </c>
      <c r="BP33" s="836">
        <v>0</v>
      </c>
      <c r="BQ33" s="837" t="s">
        <v>1936</v>
      </c>
      <c r="BR33" s="837" t="s">
        <v>1936</v>
      </c>
      <c r="BS33" s="836" t="s">
        <v>1936</v>
      </c>
      <c r="BT33" s="835" t="s">
        <v>62</v>
      </c>
      <c r="BU33" s="836" t="s">
        <v>1936</v>
      </c>
      <c r="BV33" s="835" t="s">
        <v>1936</v>
      </c>
      <c r="BW33" s="836" t="s">
        <v>1936</v>
      </c>
      <c r="BX33" s="836" t="s">
        <v>1936</v>
      </c>
      <c r="BY33" s="1223">
        <v>2540000</v>
      </c>
      <c r="BZ33" s="836" t="s">
        <v>1936</v>
      </c>
      <c r="CA33" s="839">
        <v>0</v>
      </c>
      <c r="CB33" s="835" t="s">
        <v>1771</v>
      </c>
      <c r="CC33" s="839">
        <v>0</v>
      </c>
      <c r="CD33" s="835" t="s">
        <v>1772</v>
      </c>
      <c r="CE33" s="839">
        <v>1.0974747710425665</v>
      </c>
      <c r="CF33" s="835" t="s">
        <v>1773</v>
      </c>
      <c r="CG33" s="835" t="s">
        <v>1936</v>
      </c>
      <c r="CH33" s="835" t="s">
        <v>101</v>
      </c>
      <c r="CI33" s="835" t="s">
        <v>1936</v>
      </c>
      <c r="CJ33" s="835" t="s">
        <v>1936</v>
      </c>
      <c r="CK33" s="835" t="s">
        <v>1936</v>
      </c>
      <c r="CL33" s="1280" t="s">
        <v>1936</v>
      </c>
      <c r="CM33" s="1278"/>
      <c r="CN33" s="1298" t="s">
        <v>61</v>
      </c>
      <c r="CO33" s="842" t="s">
        <v>61</v>
      </c>
      <c r="CP33" s="842" t="s">
        <v>61</v>
      </c>
      <c r="CQ33" s="842" t="s">
        <v>62</v>
      </c>
      <c r="CR33" s="842" t="s">
        <v>61</v>
      </c>
      <c r="CS33" s="842" t="s">
        <v>61</v>
      </c>
      <c r="CT33" s="842" t="s">
        <v>61</v>
      </c>
      <c r="CU33" s="842" t="s">
        <v>61</v>
      </c>
      <c r="CV33" s="842" t="s">
        <v>66</v>
      </c>
      <c r="CW33" s="842" t="s">
        <v>61</v>
      </c>
      <c r="CX33" s="842" t="s">
        <v>66</v>
      </c>
      <c r="CY33" s="842" t="s">
        <v>1936</v>
      </c>
      <c r="CZ33" s="923" t="s">
        <v>61</v>
      </c>
      <c r="DA33" s="923" t="s">
        <v>61</v>
      </c>
      <c r="DB33" s="923" t="s">
        <v>61</v>
      </c>
      <c r="DC33" s="923" t="s">
        <v>61</v>
      </c>
      <c r="DD33" s="923" t="s">
        <v>61</v>
      </c>
      <c r="DE33" s="923" t="s">
        <v>61</v>
      </c>
      <c r="DF33" s="923" t="s">
        <v>61</v>
      </c>
      <c r="DG33" s="923" t="s">
        <v>62</v>
      </c>
      <c r="DH33" s="923" t="s">
        <v>61</v>
      </c>
      <c r="DI33" s="923" t="s">
        <v>61</v>
      </c>
      <c r="DJ33" s="923" t="s">
        <v>62</v>
      </c>
      <c r="DK33" s="923" t="s">
        <v>1936</v>
      </c>
      <c r="DL33" s="923" t="s">
        <v>61</v>
      </c>
      <c r="DM33" s="923" t="s">
        <v>61</v>
      </c>
      <c r="DN33" s="923" t="s">
        <v>61</v>
      </c>
      <c r="DO33" s="923" t="s">
        <v>61</v>
      </c>
      <c r="DP33" s="923" t="s">
        <v>61</v>
      </c>
      <c r="DQ33" s="923" t="s">
        <v>61</v>
      </c>
      <c r="DR33" s="923" t="s">
        <v>61</v>
      </c>
      <c r="DS33" s="923" t="s">
        <v>66</v>
      </c>
      <c r="DT33" s="923" t="s">
        <v>62</v>
      </c>
      <c r="DU33" s="923" t="s">
        <v>62</v>
      </c>
      <c r="DV33" s="923" t="s">
        <v>61</v>
      </c>
      <c r="DW33" s="923" t="s">
        <v>1936</v>
      </c>
      <c r="DX33" s="924" t="s">
        <v>61</v>
      </c>
      <c r="DY33" s="924" t="s">
        <v>61</v>
      </c>
      <c r="DZ33" s="924" t="s">
        <v>61</v>
      </c>
      <c r="EA33" s="924" t="s">
        <v>62</v>
      </c>
      <c r="EB33" s="924" t="s">
        <v>62</v>
      </c>
      <c r="EC33" s="924" t="s">
        <v>61</v>
      </c>
      <c r="ED33" s="924" t="s">
        <v>61</v>
      </c>
      <c r="EE33" s="924" t="s">
        <v>944</v>
      </c>
      <c r="EF33" s="924" t="s">
        <v>62</v>
      </c>
      <c r="EG33" s="924" t="s">
        <v>62</v>
      </c>
      <c r="EH33" s="924" t="s">
        <v>62</v>
      </c>
      <c r="EI33" s="924" t="s">
        <v>1936</v>
      </c>
      <c r="EJ33" s="1276" t="s">
        <v>1936</v>
      </c>
      <c r="EK33" s="1159"/>
      <c r="EL33" s="1301" t="s">
        <v>61</v>
      </c>
      <c r="EM33" s="840" t="s">
        <v>498</v>
      </c>
      <c r="EN33" s="840" t="s">
        <v>1774</v>
      </c>
      <c r="EO33" s="840" t="s">
        <v>61</v>
      </c>
      <c r="EP33" s="840" t="s">
        <v>61</v>
      </c>
      <c r="EQ33" s="1285" t="s">
        <v>66</v>
      </c>
      <c r="ER33" s="840" t="s">
        <v>1936</v>
      </c>
      <c r="ES33" s="840" t="s">
        <v>1936</v>
      </c>
      <c r="ET33" s="840" t="s">
        <v>62</v>
      </c>
      <c r="EU33" s="840" t="s">
        <v>1936</v>
      </c>
      <c r="EV33" s="840" t="s">
        <v>62</v>
      </c>
      <c r="EW33" s="840" t="s">
        <v>1936</v>
      </c>
      <c r="EX33" s="840" t="s">
        <v>1680</v>
      </c>
      <c r="EY33" s="840" t="s">
        <v>199</v>
      </c>
      <c r="EZ33" s="840" t="s">
        <v>199</v>
      </c>
      <c r="FA33" s="840" t="s">
        <v>200</v>
      </c>
      <c r="FB33" s="840" t="s">
        <v>200</v>
      </c>
      <c r="FC33" s="840" t="s">
        <v>1775</v>
      </c>
      <c r="FD33" s="840" t="s">
        <v>202</v>
      </c>
      <c r="FE33" s="840" t="s">
        <v>1775</v>
      </c>
      <c r="FF33" s="840" t="s">
        <v>199</v>
      </c>
      <c r="FG33" s="840" t="s">
        <v>199</v>
      </c>
      <c r="FH33" s="840" t="s">
        <v>806</v>
      </c>
      <c r="FI33" s="840" t="s">
        <v>1028</v>
      </c>
      <c r="FJ33" s="840" t="s">
        <v>1028</v>
      </c>
      <c r="FK33" s="840" t="s">
        <v>1028</v>
      </c>
      <c r="FL33" s="840" t="s">
        <v>66</v>
      </c>
      <c r="FM33" s="840" t="s">
        <v>350</v>
      </c>
      <c r="FN33" s="840" t="s">
        <v>1793</v>
      </c>
      <c r="FO33" s="840" t="s">
        <v>62</v>
      </c>
      <c r="FP33" s="840" t="s">
        <v>1936</v>
      </c>
      <c r="FQ33" s="840" t="s">
        <v>1936</v>
      </c>
      <c r="FR33" s="840" t="s">
        <v>62</v>
      </c>
      <c r="FS33" s="840" t="s">
        <v>1936</v>
      </c>
      <c r="FT33" s="840" t="s">
        <v>1936</v>
      </c>
      <c r="FU33" s="840" t="s">
        <v>62</v>
      </c>
      <c r="FV33" s="840" t="s">
        <v>1936</v>
      </c>
      <c r="FW33" s="841" t="s">
        <v>1936</v>
      </c>
      <c r="FX33" s="841" t="s">
        <v>62</v>
      </c>
      <c r="FY33" s="841" t="s">
        <v>62</v>
      </c>
      <c r="FZ33" s="841" t="s">
        <v>1936</v>
      </c>
      <c r="GA33" s="841" t="s">
        <v>1936</v>
      </c>
      <c r="GB33" s="841" t="s">
        <v>61</v>
      </c>
      <c r="GC33" s="841" t="s">
        <v>61</v>
      </c>
      <c r="GD33" s="841" t="s">
        <v>61</v>
      </c>
      <c r="GE33" s="841" t="s">
        <v>61</v>
      </c>
      <c r="GF33" s="841" t="s">
        <v>61</v>
      </c>
      <c r="GG33" s="841" t="s">
        <v>61</v>
      </c>
      <c r="GH33" s="841" t="s">
        <v>61</v>
      </c>
      <c r="GI33" s="841" t="s">
        <v>61</v>
      </c>
      <c r="GJ33" s="841" t="s">
        <v>62</v>
      </c>
      <c r="GK33" s="841" t="s">
        <v>62</v>
      </c>
      <c r="GL33" s="841" t="s">
        <v>1936</v>
      </c>
      <c r="GM33" s="841">
        <v>2006</v>
      </c>
      <c r="GN33" s="841" t="s">
        <v>546</v>
      </c>
      <c r="GO33" s="841" t="s">
        <v>1776</v>
      </c>
      <c r="GP33" s="841" t="s">
        <v>1344</v>
      </c>
      <c r="GQ33" s="841" t="s">
        <v>61</v>
      </c>
      <c r="GR33" s="841" t="s">
        <v>62</v>
      </c>
      <c r="GS33" s="841" t="s">
        <v>61</v>
      </c>
      <c r="GT33" s="841" t="s">
        <v>62</v>
      </c>
      <c r="GU33" s="1304" t="s">
        <v>1778</v>
      </c>
      <c r="GV33" s="939"/>
      <c r="GW33" s="1307" t="s">
        <v>61</v>
      </c>
      <c r="GX33" s="892" t="s">
        <v>62</v>
      </c>
      <c r="GY33" s="892" t="s">
        <v>62</v>
      </c>
      <c r="GZ33" s="892" t="s">
        <v>62</v>
      </c>
      <c r="HA33" s="892" t="s">
        <v>61</v>
      </c>
      <c r="HB33" s="892" t="s">
        <v>62</v>
      </c>
      <c r="HC33" s="892" t="s">
        <v>62</v>
      </c>
      <c r="HD33" s="892" t="s">
        <v>61</v>
      </c>
      <c r="HE33" s="892" t="s">
        <v>205</v>
      </c>
      <c r="HF33" s="892" t="s">
        <v>205</v>
      </c>
      <c r="HG33" s="892" t="s">
        <v>538</v>
      </c>
      <c r="HH33" s="892" t="s">
        <v>1781</v>
      </c>
      <c r="HI33" s="892" t="s">
        <v>61</v>
      </c>
      <c r="HJ33" s="1311" t="s">
        <v>62</v>
      </c>
      <c r="HK33" s="890" t="s">
        <v>1936</v>
      </c>
      <c r="HL33" s="1315" t="s">
        <v>1151</v>
      </c>
    </row>
    <row r="34" spans="1:220" ht="39.950000000000003" customHeight="1">
      <c r="A34" s="1200" t="s">
        <v>1167</v>
      </c>
      <c r="B34" s="1207"/>
      <c r="C34" s="1204" t="s">
        <v>61</v>
      </c>
      <c r="D34" s="894" t="s">
        <v>493</v>
      </c>
      <c r="E34" s="894" t="s">
        <v>61</v>
      </c>
      <c r="F34" s="894" t="s">
        <v>376</v>
      </c>
      <c r="G34" s="894" t="s">
        <v>61</v>
      </c>
      <c r="H34" s="894" t="s">
        <v>842</v>
      </c>
      <c r="I34" s="894" t="s">
        <v>61</v>
      </c>
      <c r="J34" s="894" t="s">
        <v>494</v>
      </c>
      <c r="K34" s="894" t="s">
        <v>61</v>
      </c>
      <c r="L34" s="894" t="s">
        <v>843</v>
      </c>
      <c r="M34" s="894" t="s">
        <v>61</v>
      </c>
      <c r="N34" s="894" t="s">
        <v>220</v>
      </c>
      <c r="O34" s="894" t="s">
        <v>61</v>
      </c>
      <c r="P34" s="894" t="s">
        <v>1960</v>
      </c>
      <c r="Q34" s="894" t="s">
        <v>61</v>
      </c>
      <c r="R34" s="894" t="s">
        <v>496</v>
      </c>
      <c r="S34" s="894" t="s">
        <v>61</v>
      </c>
      <c r="T34" s="894" t="s">
        <v>497</v>
      </c>
      <c r="U34" s="894" t="s">
        <v>61</v>
      </c>
      <c r="V34" s="894" t="s">
        <v>844</v>
      </c>
      <c r="W34" s="894" t="s">
        <v>60</v>
      </c>
      <c r="X34" s="894" t="s">
        <v>62</v>
      </c>
      <c r="Y34" s="894" t="s">
        <v>61</v>
      </c>
      <c r="Z34" s="894" t="s">
        <v>845</v>
      </c>
      <c r="AA34" s="1210" t="s">
        <v>846</v>
      </c>
      <c r="AB34" s="943"/>
      <c r="AC34" s="1295" t="s">
        <v>85</v>
      </c>
      <c r="AD34" s="835" t="s">
        <v>96</v>
      </c>
      <c r="AE34" s="836">
        <v>14636208.24</v>
      </c>
      <c r="AF34" s="835" t="s">
        <v>538</v>
      </c>
      <c r="AG34" s="835" t="s">
        <v>386</v>
      </c>
      <c r="AH34" s="835" t="s">
        <v>61</v>
      </c>
      <c r="AI34" s="836" t="s">
        <v>61</v>
      </c>
      <c r="AJ34" s="836">
        <v>3000000</v>
      </c>
      <c r="AK34" s="835" t="s">
        <v>538</v>
      </c>
      <c r="AL34" s="835" t="s">
        <v>277</v>
      </c>
      <c r="AM34" s="835" t="s">
        <v>847</v>
      </c>
      <c r="AN34" s="836">
        <v>12200000</v>
      </c>
      <c r="AO34" s="835" t="s">
        <v>538</v>
      </c>
      <c r="AP34" s="835" t="s">
        <v>848</v>
      </c>
      <c r="AQ34" s="835" t="s">
        <v>849</v>
      </c>
      <c r="AR34" s="1223">
        <v>15200000</v>
      </c>
      <c r="AS34" s="835" t="s">
        <v>1936</v>
      </c>
      <c r="AT34" s="835" t="s">
        <v>61</v>
      </c>
      <c r="AU34" s="835" t="s">
        <v>61</v>
      </c>
      <c r="AV34" s="835" t="s">
        <v>851</v>
      </c>
      <c r="AW34" s="836">
        <v>3000000</v>
      </c>
      <c r="AX34" s="837" t="s">
        <v>538</v>
      </c>
      <c r="AY34" s="836" t="s">
        <v>850</v>
      </c>
      <c r="AZ34" s="835" t="s">
        <v>1936</v>
      </c>
      <c r="BA34" s="835" t="s">
        <v>61</v>
      </c>
      <c r="BB34" s="836" t="s">
        <v>853</v>
      </c>
      <c r="BC34" s="836">
        <v>8000000</v>
      </c>
      <c r="BD34" s="837" t="s">
        <v>538</v>
      </c>
      <c r="BE34" s="836" t="s">
        <v>852</v>
      </c>
      <c r="BF34" s="835" t="s">
        <v>1936</v>
      </c>
      <c r="BG34" s="1223">
        <v>11000000</v>
      </c>
      <c r="BH34" s="835" t="s">
        <v>1936</v>
      </c>
      <c r="BI34" s="835" t="s">
        <v>62</v>
      </c>
      <c r="BJ34" s="836" t="s">
        <v>1936</v>
      </c>
      <c r="BK34" s="836">
        <v>0</v>
      </c>
      <c r="BL34" s="836" t="s">
        <v>1936</v>
      </c>
      <c r="BM34" s="836" t="s">
        <v>1936</v>
      </c>
      <c r="BN34" s="835" t="s">
        <v>1936</v>
      </c>
      <c r="BO34" s="835" t="s">
        <v>62</v>
      </c>
      <c r="BP34" s="836">
        <v>0</v>
      </c>
      <c r="BQ34" s="837" t="s">
        <v>1936</v>
      </c>
      <c r="BR34" s="837" t="s">
        <v>1936</v>
      </c>
      <c r="BS34" s="836" t="s">
        <v>1936</v>
      </c>
      <c r="BT34" s="835" t="s">
        <v>62</v>
      </c>
      <c r="BU34" s="836">
        <v>0</v>
      </c>
      <c r="BV34" s="835" t="s">
        <v>1936</v>
      </c>
      <c r="BW34" s="836" t="s">
        <v>1936</v>
      </c>
      <c r="BX34" s="836" t="s">
        <v>1936</v>
      </c>
      <c r="BY34" s="1223">
        <v>0</v>
      </c>
      <c r="BZ34" s="836" t="s">
        <v>1936</v>
      </c>
      <c r="CA34" s="839">
        <v>1</v>
      </c>
      <c r="CB34" s="835" t="s">
        <v>101</v>
      </c>
      <c r="CC34" s="839">
        <v>0.27272727272727271</v>
      </c>
      <c r="CD34" s="835" t="s">
        <v>101</v>
      </c>
      <c r="CE34" s="839">
        <v>0.75156077445916414</v>
      </c>
      <c r="CF34" s="835" t="s">
        <v>101</v>
      </c>
      <c r="CG34" s="835" t="s">
        <v>62</v>
      </c>
      <c r="CH34" s="835" t="s">
        <v>101</v>
      </c>
      <c r="CI34" s="835" t="s">
        <v>65</v>
      </c>
      <c r="CJ34" s="835" t="s">
        <v>220</v>
      </c>
      <c r="CK34" s="835" t="s">
        <v>62</v>
      </c>
      <c r="CL34" s="1280" t="s">
        <v>706</v>
      </c>
      <c r="CM34" s="1278"/>
      <c r="CN34" s="1298" t="s">
        <v>61</v>
      </c>
      <c r="CO34" s="842" t="s">
        <v>61</v>
      </c>
      <c r="CP34" s="842" t="s">
        <v>61</v>
      </c>
      <c r="CQ34" s="842" t="s">
        <v>61</v>
      </c>
      <c r="CR34" s="842" t="s">
        <v>61</v>
      </c>
      <c r="CS34" s="842" t="s">
        <v>61</v>
      </c>
      <c r="CT34" s="842" t="s">
        <v>61</v>
      </c>
      <c r="CU34" s="842" t="s">
        <v>61</v>
      </c>
      <c r="CV34" s="842" t="s">
        <v>61</v>
      </c>
      <c r="CW34" s="842" t="s">
        <v>61</v>
      </c>
      <c r="CX34" s="842" t="s">
        <v>61</v>
      </c>
      <c r="CY34" s="842" t="s">
        <v>62</v>
      </c>
      <c r="CZ34" s="923" t="s">
        <v>61</v>
      </c>
      <c r="DA34" s="923" t="s">
        <v>61</v>
      </c>
      <c r="DB34" s="923" t="s">
        <v>61</v>
      </c>
      <c r="DC34" s="923" t="s">
        <v>61</v>
      </c>
      <c r="DD34" s="923" t="s">
        <v>61</v>
      </c>
      <c r="DE34" s="923" t="s">
        <v>61</v>
      </c>
      <c r="DF34" s="923" t="s">
        <v>61</v>
      </c>
      <c r="DG34" s="923" t="s">
        <v>62</v>
      </c>
      <c r="DH34" s="923" t="s">
        <v>61</v>
      </c>
      <c r="DI34" s="923" t="s">
        <v>61</v>
      </c>
      <c r="DJ34" s="923" t="s">
        <v>62</v>
      </c>
      <c r="DK34" s="923" t="s">
        <v>62</v>
      </c>
      <c r="DL34" s="923" t="s">
        <v>61</v>
      </c>
      <c r="DM34" s="923" t="s">
        <v>61</v>
      </c>
      <c r="DN34" s="923" t="s">
        <v>61</v>
      </c>
      <c r="DO34" s="923" t="s">
        <v>61</v>
      </c>
      <c r="DP34" s="923" t="s">
        <v>61</v>
      </c>
      <c r="DQ34" s="923" t="s">
        <v>61</v>
      </c>
      <c r="DR34" s="923" t="s">
        <v>61</v>
      </c>
      <c r="DS34" s="923" t="s">
        <v>61</v>
      </c>
      <c r="DT34" s="923" t="s">
        <v>61</v>
      </c>
      <c r="DU34" s="923" t="s">
        <v>61</v>
      </c>
      <c r="DV34" s="923" t="s">
        <v>61</v>
      </c>
      <c r="DW34" s="923" t="s">
        <v>62</v>
      </c>
      <c r="DX34" s="924" t="s">
        <v>61</v>
      </c>
      <c r="DY34" s="924" t="s">
        <v>61</v>
      </c>
      <c r="DZ34" s="924" t="s">
        <v>61</v>
      </c>
      <c r="EA34" s="924" t="s">
        <v>61</v>
      </c>
      <c r="EB34" s="924" t="s">
        <v>61</v>
      </c>
      <c r="EC34" s="924" t="s">
        <v>61</v>
      </c>
      <c r="ED34" s="924" t="s">
        <v>61</v>
      </c>
      <c r="EE34" s="924" t="s">
        <v>61</v>
      </c>
      <c r="EF34" s="924" t="s">
        <v>62</v>
      </c>
      <c r="EG34" s="924" t="s">
        <v>62</v>
      </c>
      <c r="EH34" s="924" t="s">
        <v>61</v>
      </c>
      <c r="EI34" s="924" t="s">
        <v>62</v>
      </c>
      <c r="EJ34" s="1276" t="s">
        <v>1936</v>
      </c>
      <c r="EK34" s="1159"/>
      <c r="EL34" s="1301" t="s">
        <v>61</v>
      </c>
      <c r="EM34" s="840" t="s">
        <v>498</v>
      </c>
      <c r="EN34" s="840" t="s">
        <v>499</v>
      </c>
      <c r="EO34" s="840" t="s">
        <v>61</v>
      </c>
      <c r="EP34" s="840" t="s">
        <v>61</v>
      </c>
      <c r="EQ34" s="840" t="s">
        <v>62</v>
      </c>
      <c r="ER34" s="840" t="s">
        <v>205</v>
      </c>
      <c r="ES34" s="840" t="s">
        <v>205</v>
      </c>
      <c r="ET34" s="840" t="s">
        <v>62</v>
      </c>
      <c r="EU34" s="840" t="s">
        <v>205</v>
      </c>
      <c r="EV34" s="840" t="s">
        <v>61</v>
      </c>
      <c r="EW34" s="840" t="s">
        <v>500</v>
      </c>
      <c r="EX34" s="840" t="s">
        <v>199</v>
      </c>
      <c r="EY34" s="840" t="s">
        <v>501</v>
      </c>
      <c r="EZ34" s="840" t="s">
        <v>502</v>
      </c>
      <c r="FA34" s="840" t="s">
        <v>502</v>
      </c>
      <c r="FB34" s="840" t="s">
        <v>502</v>
      </c>
      <c r="FC34" s="840" t="s">
        <v>502</v>
      </c>
      <c r="FD34" s="840" t="s">
        <v>502</v>
      </c>
      <c r="FE34" s="840" t="s">
        <v>502</v>
      </c>
      <c r="FF34" s="840" t="s">
        <v>199</v>
      </c>
      <c r="FG34" s="840" t="s">
        <v>501</v>
      </c>
      <c r="FH34" s="840" t="s">
        <v>205</v>
      </c>
      <c r="FI34" s="840" t="s">
        <v>501</v>
      </c>
      <c r="FJ34" s="840" t="s">
        <v>203</v>
      </c>
      <c r="FK34" s="840" t="s">
        <v>203</v>
      </c>
      <c r="FL34" s="840" t="s">
        <v>205</v>
      </c>
      <c r="FM34" s="840" t="s">
        <v>501</v>
      </c>
      <c r="FN34" s="840" t="s">
        <v>854</v>
      </c>
      <c r="FO34" s="840" t="s">
        <v>62</v>
      </c>
      <c r="FP34" s="840" t="s">
        <v>205</v>
      </c>
      <c r="FQ34" s="840" t="s">
        <v>205</v>
      </c>
      <c r="FR34" s="840" t="s">
        <v>62</v>
      </c>
      <c r="FS34" s="840" t="s">
        <v>205</v>
      </c>
      <c r="FT34" s="840" t="s">
        <v>205</v>
      </c>
      <c r="FU34" s="840" t="s">
        <v>62</v>
      </c>
      <c r="FV34" s="840" t="s">
        <v>205</v>
      </c>
      <c r="FW34" s="841" t="s">
        <v>205</v>
      </c>
      <c r="FX34" s="841" t="s">
        <v>62</v>
      </c>
      <c r="FY34" s="841" t="s">
        <v>62</v>
      </c>
      <c r="FZ34" s="841" t="s">
        <v>205</v>
      </c>
      <c r="GA34" s="841" t="s">
        <v>205</v>
      </c>
      <c r="GB34" s="841" t="s">
        <v>61</v>
      </c>
      <c r="GC34" s="841" t="s">
        <v>61</v>
      </c>
      <c r="GD34" s="841" t="s">
        <v>61</v>
      </c>
      <c r="GE34" s="841" t="s">
        <v>61</v>
      </c>
      <c r="GF34" s="841" t="s">
        <v>61</v>
      </c>
      <c r="GG34" s="841" t="s">
        <v>61</v>
      </c>
      <c r="GH34" s="841" t="s">
        <v>61</v>
      </c>
      <c r="GI34" s="841" t="s">
        <v>62</v>
      </c>
      <c r="GJ34" s="841" t="s">
        <v>66</v>
      </c>
      <c r="GK34" s="841" t="s">
        <v>66</v>
      </c>
      <c r="GL34" s="841" t="s">
        <v>66</v>
      </c>
      <c r="GM34" s="841">
        <v>2011</v>
      </c>
      <c r="GN34" s="841" t="s">
        <v>503</v>
      </c>
      <c r="GO34" s="841" t="s">
        <v>388</v>
      </c>
      <c r="GP34" s="841">
        <v>2004</v>
      </c>
      <c r="GQ34" s="841" t="s">
        <v>62</v>
      </c>
      <c r="GR34" s="841" t="s">
        <v>62</v>
      </c>
      <c r="GS34" s="841" t="s">
        <v>62</v>
      </c>
      <c r="GT34" s="841" t="s">
        <v>62</v>
      </c>
      <c r="GU34" s="1304" t="s">
        <v>1822</v>
      </c>
      <c r="GV34" s="939"/>
      <c r="GW34" s="1307" t="s">
        <v>62</v>
      </c>
      <c r="GX34" s="892" t="s">
        <v>62</v>
      </c>
      <c r="GY34" s="892" t="s">
        <v>62</v>
      </c>
      <c r="GZ34" s="892" t="s">
        <v>62</v>
      </c>
      <c r="HA34" s="892" t="s">
        <v>62</v>
      </c>
      <c r="HB34" s="892" t="s">
        <v>62</v>
      </c>
      <c r="HC34" s="892" t="s">
        <v>62</v>
      </c>
      <c r="HD34" s="892" t="s">
        <v>62</v>
      </c>
      <c r="HE34" s="892" t="s">
        <v>205</v>
      </c>
      <c r="HF34" s="892" t="s">
        <v>62</v>
      </c>
      <c r="HG34" s="892" t="s">
        <v>538</v>
      </c>
      <c r="HH34" s="892" t="s">
        <v>855</v>
      </c>
      <c r="HI34" s="892" t="s">
        <v>61</v>
      </c>
      <c r="HJ34" s="1311" t="s">
        <v>62</v>
      </c>
      <c r="HK34" s="890" t="s">
        <v>856</v>
      </c>
      <c r="HL34" s="1315" t="s">
        <v>1151</v>
      </c>
    </row>
    <row r="35" spans="1:220" ht="39.950000000000003" customHeight="1">
      <c r="A35" s="1200" t="s">
        <v>1168</v>
      </c>
      <c r="B35" s="1207"/>
      <c r="C35" s="1204" t="s">
        <v>61</v>
      </c>
      <c r="D35" s="894" t="s">
        <v>857</v>
      </c>
      <c r="E35" s="894" t="s">
        <v>61</v>
      </c>
      <c r="F35" s="894" t="s">
        <v>390</v>
      </c>
      <c r="G35" s="894" t="s">
        <v>61</v>
      </c>
      <c r="H35" s="894" t="s">
        <v>391</v>
      </c>
      <c r="I35" s="894" t="s">
        <v>62</v>
      </c>
      <c r="J35" s="894" t="s">
        <v>1936</v>
      </c>
      <c r="K35" s="894" t="s">
        <v>61</v>
      </c>
      <c r="L35" s="894" t="s">
        <v>361</v>
      </c>
      <c r="M35" s="894" t="s">
        <v>61</v>
      </c>
      <c r="N35" s="894" t="s">
        <v>220</v>
      </c>
      <c r="O35" s="894" t="s">
        <v>61</v>
      </c>
      <c r="P35" s="894" t="s">
        <v>392</v>
      </c>
      <c r="Q35" s="894" t="s">
        <v>61</v>
      </c>
      <c r="R35" s="894" t="s">
        <v>1878</v>
      </c>
      <c r="S35" s="894" t="s">
        <v>61</v>
      </c>
      <c r="T35" s="894" t="s">
        <v>858</v>
      </c>
      <c r="U35" s="894" t="s">
        <v>62</v>
      </c>
      <c r="V35" s="894" t="s">
        <v>1936</v>
      </c>
      <c r="W35" s="894" t="s">
        <v>9</v>
      </c>
      <c r="X35" s="894" t="s">
        <v>61</v>
      </c>
      <c r="Y35" s="894" t="s">
        <v>62</v>
      </c>
      <c r="Z35" s="894" t="s">
        <v>205</v>
      </c>
      <c r="AA35" s="1210" t="s">
        <v>205</v>
      </c>
      <c r="AB35" s="943"/>
      <c r="AC35" s="1295" t="s">
        <v>91</v>
      </c>
      <c r="AD35" s="835" t="s">
        <v>90</v>
      </c>
      <c r="AE35" s="836">
        <v>43000000</v>
      </c>
      <c r="AF35" s="835" t="s">
        <v>720</v>
      </c>
      <c r="AG35" s="835" t="s">
        <v>859</v>
      </c>
      <c r="AH35" s="835" t="s">
        <v>61</v>
      </c>
      <c r="AI35" s="836" t="s">
        <v>61</v>
      </c>
      <c r="AJ35" s="836">
        <v>6100000</v>
      </c>
      <c r="AK35" s="835" t="s">
        <v>720</v>
      </c>
      <c r="AL35" s="835" t="s">
        <v>860</v>
      </c>
      <c r="AM35" s="835" t="s">
        <v>861</v>
      </c>
      <c r="AN35" s="836">
        <v>0</v>
      </c>
      <c r="AO35" s="835" t="s">
        <v>720</v>
      </c>
      <c r="AP35" s="835" t="s">
        <v>1936</v>
      </c>
      <c r="AQ35" s="835" t="s">
        <v>1936</v>
      </c>
      <c r="AR35" s="1223">
        <v>6100000</v>
      </c>
      <c r="AS35" s="835" t="s">
        <v>1936</v>
      </c>
      <c r="AT35" s="835" t="s">
        <v>62</v>
      </c>
      <c r="AU35" s="835" t="s">
        <v>62</v>
      </c>
      <c r="AV35" s="835" t="s">
        <v>1936</v>
      </c>
      <c r="AW35" s="836">
        <v>0</v>
      </c>
      <c r="AX35" s="837" t="s">
        <v>720</v>
      </c>
      <c r="AY35" s="836" t="s">
        <v>1936</v>
      </c>
      <c r="AZ35" s="835" t="s">
        <v>862</v>
      </c>
      <c r="BA35" s="835" t="s">
        <v>62</v>
      </c>
      <c r="BB35" s="836" t="s">
        <v>205</v>
      </c>
      <c r="BC35" s="836">
        <v>0</v>
      </c>
      <c r="BD35" s="837" t="s">
        <v>720</v>
      </c>
      <c r="BE35" s="836" t="s">
        <v>1936</v>
      </c>
      <c r="BF35" s="835" t="s">
        <v>1936</v>
      </c>
      <c r="BG35" s="1223">
        <v>0</v>
      </c>
      <c r="BH35" s="835" t="s">
        <v>1936</v>
      </c>
      <c r="BI35" s="835" t="s">
        <v>61</v>
      </c>
      <c r="BJ35" s="836" t="s">
        <v>232</v>
      </c>
      <c r="BK35" s="836">
        <v>20000000</v>
      </c>
      <c r="BL35" s="836" t="s">
        <v>720</v>
      </c>
      <c r="BM35" s="836" t="s">
        <v>863</v>
      </c>
      <c r="BN35" s="835" t="s">
        <v>1936</v>
      </c>
      <c r="BO35" s="835" t="s">
        <v>62</v>
      </c>
      <c r="BP35" s="836">
        <v>0</v>
      </c>
      <c r="BQ35" s="837" t="s">
        <v>720</v>
      </c>
      <c r="BR35" s="837" t="s">
        <v>1936</v>
      </c>
      <c r="BS35" s="836" t="s">
        <v>1936</v>
      </c>
      <c r="BT35" s="835" t="s">
        <v>62</v>
      </c>
      <c r="BU35" s="836">
        <v>0</v>
      </c>
      <c r="BV35" s="835" t="s">
        <v>720</v>
      </c>
      <c r="BW35" s="836" t="s">
        <v>1936</v>
      </c>
      <c r="BX35" s="836" t="s">
        <v>1936</v>
      </c>
      <c r="BY35" s="1223">
        <v>20000000</v>
      </c>
      <c r="BZ35" s="836" t="s">
        <v>1936</v>
      </c>
      <c r="CA35" s="839">
        <v>0</v>
      </c>
      <c r="CB35" s="835" t="s">
        <v>101</v>
      </c>
      <c r="CC35" s="839">
        <v>0</v>
      </c>
      <c r="CD35" s="835" t="s">
        <v>101</v>
      </c>
      <c r="CE35" s="839">
        <v>0.46511627906976744</v>
      </c>
      <c r="CF35" s="835" t="s">
        <v>864</v>
      </c>
      <c r="CG35" s="835" t="s">
        <v>61</v>
      </c>
      <c r="CH35" s="835" t="s">
        <v>101</v>
      </c>
      <c r="CI35" s="835" t="s">
        <v>205</v>
      </c>
      <c r="CJ35" s="835" t="s">
        <v>205</v>
      </c>
      <c r="CK35" s="835" t="s">
        <v>205</v>
      </c>
      <c r="CL35" s="1280" t="s">
        <v>1936</v>
      </c>
      <c r="CM35" s="1278"/>
      <c r="CN35" s="1298" t="s">
        <v>61</v>
      </c>
      <c r="CO35" s="842" t="s">
        <v>61</v>
      </c>
      <c r="CP35" s="842" t="s">
        <v>61</v>
      </c>
      <c r="CQ35" s="842" t="s">
        <v>61</v>
      </c>
      <c r="CR35" s="842" t="s">
        <v>61</v>
      </c>
      <c r="CS35" s="842" t="s">
        <v>61</v>
      </c>
      <c r="CT35" s="842" t="s">
        <v>62</v>
      </c>
      <c r="CU35" s="842" t="s">
        <v>61</v>
      </c>
      <c r="CV35" s="842" t="s">
        <v>61</v>
      </c>
      <c r="CW35" s="842" t="s">
        <v>61</v>
      </c>
      <c r="CX35" s="842" t="s">
        <v>62</v>
      </c>
      <c r="CY35" s="842" t="s">
        <v>1936</v>
      </c>
      <c r="CZ35" s="923" t="s">
        <v>61</v>
      </c>
      <c r="DA35" s="923" t="s">
        <v>61</v>
      </c>
      <c r="DB35" s="923" t="s">
        <v>61</v>
      </c>
      <c r="DC35" s="923" t="s">
        <v>61</v>
      </c>
      <c r="DD35" s="923" t="s">
        <v>61</v>
      </c>
      <c r="DE35" s="923" t="s">
        <v>61</v>
      </c>
      <c r="DF35" s="923" t="s">
        <v>62</v>
      </c>
      <c r="DG35" s="923" t="s">
        <v>61</v>
      </c>
      <c r="DH35" s="923" t="s">
        <v>61</v>
      </c>
      <c r="DI35" s="923" t="s">
        <v>61</v>
      </c>
      <c r="DJ35" s="923" t="s">
        <v>62</v>
      </c>
      <c r="DK35" s="923" t="s">
        <v>1936</v>
      </c>
      <c r="DL35" s="923" t="s">
        <v>61</v>
      </c>
      <c r="DM35" s="923" t="s">
        <v>62</v>
      </c>
      <c r="DN35" s="923" t="s">
        <v>61</v>
      </c>
      <c r="DO35" s="923" t="s">
        <v>61</v>
      </c>
      <c r="DP35" s="923" t="s">
        <v>61</v>
      </c>
      <c r="DQ35" s="923" t="s">
        <v>61</v>
      </c>
      <c r="DR35" s="923" t="s">
        <v>61</v>
      </c>
      <c r="DS35" s="923" t="s">
        <v>61</v>
      </c>
      <c r="DT35" s="923" t="s">
        <v>61</v>
      </c>
      <c r="DU35" s="923" t="s">
        <v>61</v>
      </c>
      <c r="DV35" s="923" t="s">
        <v>61</v>
      </c>
      <c r="DW35" s="923" t="s">
        <v>1936</v>
      </c>
      <c r="DX35" s="924" t="s">
        <v>61</v>
      </c>
      <c r="DY35" s="924" t="s">
        <v>62</v>
      </c>
      <c r="DZ35" s="924" t="s">
        <v>61</v>
      </c>
      <c r="EA35" s="924" t="s">
        <v>61</v>
      </c>
      <c r="EB35" s="924" t="s">
        <v>61</v>
      </c>
      <c r="EC35" s="924" t="s">
        <v>61</v>
      </c>
      <c r="ED35" s="924" t="s">
        <v>62</v>
      </c>
      <c r="EE35" s="924" t="s">
        <v>61</v>
      </c>
      <c r="EF35" s="924" t="s">
        <v>62</v>
      </c>
      <c r="EG35" s="924" t="s">
        <v>61</v>
      </c>
      <c r="EH35" s="924" t="s">
        <v>61</v>
      </c>
      <c r="EI35" s="924" t="s">
        <v>1936</v>
      </c>
      <c r="EJ35" s="1276" t="s">
        <v>1936</v>
      </c>
      <c r="EK35" s="1159"/>
      <c r="EL35" s="1301" t="s">
        <v>61</v>
      </c>
      <c r="EM35" s="840" t="s">
        <v>665</v>
      </c>
      <c r="EN35" s="840" t="s">
        <v>865</v>
      </c>
      <c r="EO35" s="840" t="s">
        <v>61</v>
      </c>
      <c r="EP35" s="840" t="s">
        <v>61</v>
      </c>
      <c r="EQ35" s="840" t="s">
        <v>61</v>
      </c>
      <c r="ER35" s="840" t="s">
        <v>393</v>
      </c>
      <c r="ES35" s="840" t="s">
        <v>866</v>
      </c>
      <c r="ET35" s="840" t="s">
        <v>62</v>
      </c>
      <c r="EU35" s="840" t="s">
        <v>867</v>
      </c>
      <c r="EV35" s="840" t="s">
        <v>61</v>
      </c>
      <c r="EW35" s="840" t="s">
        <v>394</v>
      </c>
      <c r="EX35" s="840" t="s">
        <v>199</v>
      </c>
      <c r="EY35" s="840" t="s">
        <v>199</v>
      </c>
      <c r="EZ35" s="840" t="s">
        <v>199</v>
      </c>
      <c r="FA35" s="840" t="s">
        <v>199</v>
      </c>
      <c r="FB35" s="840" t="s">
        <v>203</v>
      </c>
      <c r="FC35" s="840" t="s">
        <v>203</v>
      </c>
      <c r="FD35" s="840" t="s">
        <v>187</v>
      </c>
      <c r="FE35" s="840" t="s">
        <v>187</v>
      </c>
      <c r="FF35" s="840" t="s">
        <v>199</v>
      </c>
      <c r="FG35" s="840" t="s">
        <v>199</v>
      </c>
      <c r="FH35" s="840" t="s">
        <v>187</v>
      </c>
      <c r="FI35" s="840" t="s">
        <v>200</v>
      </c>
      <c r="FJ35" s="840" t="s">
        <v>203</v>
      </c>
      <c r="FK35" s="840" t="s">
        <v>203</v>
      </c>
      <c r="FL35" s="840" t="s">
        <v>205</v>
      </c>
      <c r="FM35" s="840" t="s">
        <v>205</v>
      </c>
      <c r="FN35" s="840" t="s">
        <v>1936</v>
      </c>
      <c r="FO35" s="840" t="s">
        <v>61</v>
      </c>
      <c r="FP35" s="840" t="s">
        <v>868</v>
      </c>
      <c r="FQ35" s="840" t="s">
        <v>62</v>
      </c>
      <c r="FR35" s="840" t="s">
        <v>61</v>
      </c>
      <c r="FS35" s="840" t="s">
        <v>868</v>
      </c>
      <c r="FT35" s="840" t="s">
        <v>62</v>
      </c>
      <c r="FU35" s="840" t="s">
        <v>62</v>
      </c>
      <c r="FV35" s="840" t="s">
        <v>205</v>
      </c>
      <c r="FW35" s="841" t="s">
        <v>205</v>
      </c>
      <c r="FX35" s="841" t="s">
        <v>62</v>
      </c>
      <c r="FY35" s="841" t="s">
        <v>61</v>
      </c>
      <c r="FZ35" s="841" t="s">
        <v>61</v>
      </c>
      <c r="GA35" s="841" t="s">
        <v>395</v>
      </c>
      <c r="GB35" s="841" t="s">
        <v>61</v>
      </c>
      <c r="GC35" s="841" t="s">
        <v>61</v>
      </c>
      <c r="GD35" s="841" t="s">
        <v>61</v>
      </c>
      <c r="GE35" s="841" t="s">
        <v>61</v>
      </c>
      <c r="GF35" s="841" t="s">
        <v>61</v>
      </c>
      <c r="GG35" s="841" t="s">
        <v>61</v>
      </c>
      <c r="GH35" s="841" t="s">
        <v>61</v>
      </c>
      <c r="GI35" s="841" t="s">
        <v>61</v>
      </c>
      <c r="GJ35" s="841" t="s">
        <v>62</v>
      </c>
      <c r="GK35" s="841" t="s">
        <v>66</v>
      </c>
      <c r="GL35" s="841" t="s">
        <v>66</v>
      </c>
      <c r="GM35" s="841">
        <v>2011</v>
      </c>
      <c r="GN35" s="841" t="s">
        <v>869</v>
      </c>
      <c r="GO35" s="841" t="s">
        <v>870</v>
      </c>
      <c r="GP35" s="841">
        <v>2004</v>
      </c>
      <c r="GQ35" s="841" t="s">
        <v>61</v>
      </c>
      <c r="GR35" s="841" t="s">
        <v>61</v>
      </c>
      <c r="GS35" s="841" t="s">
        <v>61</v>
      </c>
      <c r="GT35" s="841" t="s">
        <v>62</v>
      </c>
      <c r="GU35" s="1304" t="s">
        <v>871</v>
      </c>
      <c r="GV35" s="939"/>
      <c r="GW35" s="1307" t="s">
        <v>61</v>
      </c>
      <c r="GX35" s="892" t="s">
        <v>62</v>
      </c>
      <c r="GY35" s="892" t="s">
        <v>62</v>
      </c>
      <c r="GZ35" s="892" t="s">
        <v>62</v>
      </c>
      <c r="HA35" s="892" t="s">
        <v>62</v>
      </c>
      <c r="HB35" s="892" t="s">
        <v>61</v>
      </c>
      <c r="HC35" s="892" t="s">
        <v>62</v>
      </c>
      <c r="HD35" s="892" t="s">
        <v>205</v>
      </c>
      <c r="HE35" s="892" t="s">
        <v>61</v>
      </c>
      <c r="HF35" s="892" t="s">
        <v>205</v>
      </c>
      <c r="HG35" s="892" t="s">
        <v>1934</v>
      </c>
      <c r="HH35" s="892" t="s">
        <v>396</v>
      </c>
      <c r="HI35" s="892" t="s">
        <v>62</v>
      </c>
      <c r="HJ35" s="1311" t="s">
        <v>62</v>
      </c>
      <c r="HK35" s="890" t="s">
        <v>872</v>
      </c>
      <c r="HL35" s="1315" t="s">
        <v>45</v>
      </c>
    </row>
    <row r="36" spans="1:220" ht="39.950000000000003" customHeight="1">
      <c r="A36" s="1200" t="s">
        <v>1169</v>
      </c>
      <c r="B36" s="1207"/>
      <c r="C36" s="1204" t="s">
        <v>61</v>
      </c>
      <c r="D36" s="894" t="s">
        <v>1961</v>
      </c>
      <c r="E36" s="894" t="s">
        <v>61</v>
      </c>
      <c r="F36" s="894" t="s">
        <v>526</v>
      </c>
      <c r="G36" s="894" t="s">
        <v>61</v>
      </c>
      <c r="H36" s="894" t="s">
        <v>1962</v>
      </c>
      <c r="I36" s="894" t="s">
        <v>61</v>
      </c>
      <c r="J36" s="894" t="s">
        <v>527</v>
      </c>
      <c r="K36" s="894" t="s">
        <v>61</v>
      </c>
      <c r="L36" s="894" t="s">
        <v>874</v>
      </c>
      <c r="M36" s="894" t="s">
        <v>61</v>
      </c>
      <c r="N36" s="894" t="s">
        <v>1650</v>
      </c>
      <c r="O36" s="894" t="s">
        <v>61</v>
      </c>
      <c r="P36" s="894" t="s">
        <v>528</v>
      </c>
      <c r="Q36" s="894" t="s">
        <v>62</v>
      </c>
      <c r="R36" s="894" t="s">
        <v>1963</v>
      </c>
      <c r="S36" s="894" t="s">
        <v>62</v>
      </c>
      <c r="T36" s="894" t="s">
        <v>1936</v>
      </c>
      <c r="U36" s="894" t="s">
        <v>61</v>
      </c>
      <c r="V36" s="894" t="s">
        <v>1964</v>
      </c>
      <c r="W36" s="894" t="s">
        <v>64</v>
      </c>
      <c r="X36" s="894" t="s">
        <v>61</v>
      </c>
      <c r="Y36" s="894" t="s">
        <v>61</v>
      </c>
      <c r="Z36" s="894" t="s">
        <v>524</v>
      </c>
      <c r="AA36" s="1210" t="s">
        <v>529</v>
      </c>
      <c r="AB36" s="943"/>
      <c r="AC36" s="1295" t="s">
        <v>85</v>
      </c>
      <c r="AD36" s="835" t="s">
        <v>96</v>
      </c>
      <c r="AE36" s="836">
        <v>1315000</v>
      </c>
      <c r="AF36" s="835" t="s">
        <v>538</v>
      </c>
      <c r="AG36" s="835" t="s">
        <v>877</v>
      </c>
      <c r="AH36" s="835" t="s">
        <v>61</v>
      </c>
      <c r="AI36" s="836" t="s">
        <v>61</v>
      </c>
      <c r="AJ36" s="836">
        <v>1315000</v>
      </c>
      <c r="AK36" s="835" t="s">
        <v>538</v>
      </c>
      <c r="AL36" s="835" t="s">
        <v>524</v>
      </c>
      <c r="AM36" s="835" t="s">
        <v>878</v>
      </c>
      <c r="AN36" s="836">
        <v>0</v>
      </c>
      <c r="AO36" s="835" t="s">
        <v>1936</v>
      </c>
      <c r="AP36" s="835" t="s">
        <v>1936</v>
      </c>
      <c r="AQ36" s="835" t="s">
        <v>1936</v>
      </c>
      <c r="AR36" s="1223">
        <v>1315000</v>
      </c>
      <c r="AS36" s="835" t="s">
        <v>1936</v>
      </c>
      <c r="AT36" s="835" t="s">
        <v>61</v>
      </c>
      <c r="AU36" s="835" t="s">
        <v>61</v>
      </c>
      <c r="AV36" s="835" t="s">
        <v>530</v>
      </c>
      <c r="AW36" s="836">
        <v>371000</v>
      </c>
      <c r="AX36" s="837" t="s">
        <v>538</v>
      </c>
      <c r="AY36" s="836" t="s">
        <v>381</v>
      </c>
      <c r="AZ36" s="835" t="s">
        <v>879</v>
      </c>
      <c r="BA36" s="835" t="s">
        <v>62</v>
      </c>
      <c r="BB36" s="836" t="s">
        <v>1936</v>
      </c>
      <c r="BC36" s="836">
        <v>0</v>
      </c>
      <c r="BD36" s="837" t="s">
        <v>1936</v>
      </c>
      <c r="BE36" s="836" t="s">
        <v>1936</v>
      </c>
      <c r="BF36" s="835" t="s">
        <v>428</v>
      </c>
      <c r="BG36" s="1223">
        <v>371000</v>
      </c>
      <c r="BH36" s="835" t="s">
        <v>1936</v>
      </c>
      <c r="BI36" s="835" t="s">
        <v>62</v>
      </c>
      <c r="BJ36" s="836" t="s">
        <v>1936</v>
      </c>
      <c r="BK36" s="836">
        <v>0</v>
      </c>
      <c r="BL36" s="836" t="s">
        <v>1936</v>
      </c>
      <c r="BM36" s="836" t="s">
        <v>1936</v>
      </c>
      <c r="BN36" s="835" t="s">
        <v>1936</v>
      </c>
      <c r="BO36" s="835" t="s">
        <v>62</v>
      </c>
      <c r="BP36" s="836" t="s">
        <v>1936</v>
      </c>
      <c r="BQ36" s="837" t="s">
        <v>1936</v>
      </c>
      <c r="BR36" s="837" t="s">
        <v>1936</v>
      </c>
      <c r="BS36" s="836" t="s">
        <v>1936</v>
      </c>
      <c r="BT36" s="835" t="s">
        <v>62</v>
      </c>
      <c r="BU36" s="836">
        <v>0</v>
      </c>
      <c r="BV36" s="835" t="s">
        <v>1936</v>
      </c>
      <c r="BW36" s="836" t="s">
        <v>1936</v>
      </c>
      <c r="BX36" s="836" t="s">
        <v>1936</v>
      </c>
      <c r="BY36" s="1223">
        <v>0</v>
      </c>
      <c r="BZ36" s="836" t="s">
        <v>1936</v>
      </c>
      <c r="CA36" s="839">
        <v>1</v>
      </c>
      <c r="CB36" s="835" t="s">
        <v>881</v>
      </c>
      <c r="CC36" s="839">
        <v>1</v>
      </c>
      <c r="CD36" s="835" t="s">
        <v>114</v>
      </c>
      <c r="CE36" s="839">
        <v>0.28212927756653994</v>
      </c>
      <c r="CF36" s="835" t="s">
        <v>114</v>
      </c>
      <c r="CG36" s="835" t="s">
        <v>61</v>
      </c>
      <c r="CH36" s="835" t="s">
        <v>882</v>
      </c>
      <c r="CI36" s="835" t="s">
        <v>65</v>
      </c>
      <c r="CJ36" s="835" t="s">
        <v>220</v>
      </c>
      <c r="CK36" s="835" t="s">
        <v>62</v>
      </c>
      <c r="CL36" s="1280" t="s">
        <v>883</v>
      </c>
      <c r="CM36" s="1278"/>
      <c r="CN36" s="1298" t="s">
        <v>61</v>
      </c>
      <c r="CO36" s="842" t="s">
        <v>61</v>
      </c>
      <c r="CP36" s="842" t="s">
        <v>62</v>
      </c>
      <c r="CQ36" s="842" t="s">
        <v>62</v>
      </c>
      <c r="CR36" s="842" t="s">
        <v>61</v>
      </c>
      <c r="CS36" s="842" t="s">
        <v>61</v>
      </c>
      <c r="CT36" s="842" t="s">
        <v>62</v>
      </c>
      <c r="CU36" s="842" t="s">
        <v>61</v>
      </c>
      <c r="CV36" s="842" t="s">
        <v>62</v>
      </c>
      <c r="CW36" s="842" t="s">
        <v>61</v>
      </c>
      <c r="CX36" s="842" t="s">
        <v>62</v>
      </c>
      <c r="CY36" s="842" t="s">
        <v>1936</v>
      </c>
      <c r="CZ36" s="923" t="s">
        <v>61</v>
      </c>
      <c r="DA36" s="923" t="s">
        <v>62</v>
      </c>
      <c r="DB36" s="923" t="s">
        <v>61</v>
      </c>
      <c r="DC36" s="923" t="s">
        <v>62</v>
      </c>
      <c r="DD36" s="923" t="s">
        <v>61</v>
      </c>
      <c r="DE36" s="923" t="s">
        <v>61</v>
      </c>
      <c r="DF36" s="923" t="s">
        <v>62</v>
      </c>
      <c r="DG36" s="923" t="s">
        <v>61</v>
      </c>
      <c r="DH36" s="923" t="s">
        <v>62</v>
      </c>
      <c r="DI36" s="923" t="s">
        <v>61</v>
      </c>
      <c r="DJ36" s="923" t="s">
        <v>62</v>
      </c>
      <c r="DK36" s="923" t="s">
        <v>1936</v>
      </c>
      <c r="DL36" s="923" t="s">
        <v>61</v>
      </c>
      <c r="DM36" s="923" t="s">
        <v>62</v>
      </c>
      <c r="DN36" s="923" t="s">
        <v>61</v>
      </c>
      <c r="DO36" s="923" t="s">
        <v>62</v>
      </c>
      <c r="DP36" s="923" t="s">
        <v>61</v>
      </c>
      <c r="DQ36" s="923" t="s">
        <v>61</v>
      </c>
      <c r="DR36" s="923" t="s">
        <v>61</v>
      </c>
      <c r="DS36" s="923" t="s">
        <v>61</v>
      </c>
      <c r="DT36" s="923" t="s">
        <v>61</v>
      </c>
      <c r="DU36" s="923" t="s">
        <v>61</v>
      </c>
      <c r="DV36" s="923" t="s">
        <v>62</v>
      </c>
      <c r="DW36" s="923" t="s">
        <v>1936</v>
      </c>
      <c r="DX36" s="924" t="s">
        <v>61</v>
      </c>
      <c r="DY36" s="924" t="s">
        <v>62</v>
      </c>
      <c r="DZ36" s="924" t="s">
        <v>62</v>
      </c>
      <c r="EA36" s="924" t="s">
        <v>62</v>
      </c>
      <c r="EB36" s="924" t="s">
        <v>62</v>
      </c>
      <c r="EC36" s="924" t="s">
        <v>61</v>
      </c>
      <c r="ED36" s="924" t="s">
        <v>62</v>
      </c>
      <c r="EE36" s="924" t="s">
        <v>61</v>
      </c>
      <c r="EF36" s="924" t="s">
        <v>62</v>
      </c>
      <c r="EG36" s="924" t="s">
        <v>61</v>
      </c>
      <c r="EH36" s="924" t="s">
        <v>62</v>
      </c>
      <c r="EI36" s="924" t="s">
        <v>1936</v>
      </c>
      <c r="EJ36" s="1276" t="s">
        <v>884</v>
      </c>
      <c r="EK36" s="1159"/>
      <c r="EL36" s="1301" t="s">
        <v>61</v>
      </c>
      <c r="EM36" s="840" t="s">
        <v>531</v>
      </c>
      <c r="EN36" s="840" t="s">
        <v>536</v>
      </c>
      <c r="EO36" s="840" t="s">
        <v>61</v>
      </c>
      <c r="EP36" s="840" t="s">
        <v>61</v>
      </c>
      <c r="EQ36" s="840" t="s">
        <v>61</v>
      </c>
      <c r="ER36" s="840" t="s">
        <v>532</v>
      </c>
      <c r="ES36" s="840" t="s">
        <v>885</v>
      </c>
      <c r="ET36" s="840" t="s">
        <v>62</v>
      </c>
      <c r="EU36" s="840" t="s">
        <v>1936</v>
      </c>
      <c r="EV36" s="840" t="s">
        <v>62</v>
      </c>
      <c r="EW36" s="840" t="s">
        <v>1936</v>
      </c>
      <c r="EX36" s="840" t="s">
        <v>200</v>
      </c>
      <c r="EY36" s="840" t="s">
        <v>533</v>
      </c>
      <c r="EZ36" s="840" t="s">
        <v>200</v>
      </c>
      <c r="FA36" s="840" t="s">
        <v>533</v>
      </c>
      <c r="FB36" s="840" t="s">
        <v>205</v>
      </c>
      <c r="FC36" s="840" t="s">
        <v>205</v>
      </c>
      <c r="FD36" s="840" t="s">
        <v>200</v>
      </c>
      <c r="FE36" s="840" t="s">
        <v>66</v>
      </c>
      <c r="FF36" s="840" t="s">
        <v>199</v>
      </c>
      <c r="FG36" s="840" t="s">
        <v>200</v>
      </c>
      <c r="FH36" s="840" t="s">
        <v>200</v>
      </c>
      <c r="FI36" s="840" t="s">
        <v>533</v>
      </c>
      <c r="FJ36" s="840" t="s">
        <v>203</v>
      </c>
      <c r="FK36" s="840" t="s">
        <v>203</v>
      </c>
      <c r="FL36" s="840" t="s">
        <v>205</v>
      </c>
      <c r="FM36" s="840" t="s">
        <v>205</v>
      </c>
      <c r="FN36" s="840" t="s">
        <v>1936</v>
      </c>
      <c r="FO36" s="840" t="s">
        <v>62</v>
      </c>
      <c r="FP36" s="840" t="s">
        <v>1936</v>
      </c>
      <c r="FQ36" s="840" t="s">
        <v>1936</v>
      </c>
      <c r="FR36" s="840" t="s">
        <v>62</v>
      </c>
      <c r="FS36" s="840" t="s">
        <v>1936</v>
      </c>
      <c r="FT36" s="840" t="s">
        <v>1936</v>
      </c>
      <c r="FU36" s="840" t="s">
        <v>62</v>
      </c>
      <c r="FV36" s="840" t="s">
        <v>1936</v>
      </c>
      <c r="FW36" s="841" t="s">
        <v>1936</v>
      </c>
      <c r="FX36" s="841" t="s">
        <v>62</v>
      </c>
      <c r="FY36" s="841" t="s">
        <v>62</v>
      </c>
      <c r="FZ36" s="841" t="s">
        <v>205</v>
      </c>
      <c r="GA36" s="841" t="s">
        <v>205</v>
      </c>
      <c r="GB36" s="841" t="s">
        <v>61</v>
      </c>
      <c r="GC36" s="841" t="s">
        <v>62</v>
      </c>
      <c r="GD36" s="841" t="s">
        <v>61</v>
      </c>
      <c r="GE36" s="841" t="s">
        <v>62</v>
      </c>
      <c r="GF36" s="841" t="s">
        <v>61</v>
      </c>
      <c r="GG36" s="841" t="s">
        <v>61</v>
      </c>
      <c r="GH36" s="841" t="s">
        <v>62</v>
      </c>
      <c r="GI36" s="841" t="s">
        <v>61</v>
      </c>
      <c r="GJ36" s="841" t="s">
        <v>62</v>
      </c>
      <c r="GK36" s="841" t="s">
        <v>62</v>
      </c>
      <c r="GL36" s="841" t="s">
        <v>1936</v>
      </c>
      <c r="GM36" s="841">
        <v>2011</v>
      </c>
      <c r="GN36" s="841" t="s">
        <v>534</v>
      </c>
      <c r="GO36" s="841" t="s">
        <v>886</v>
      </c>
      <c r="GP36" s="841" t="s">
        <v>205</v>
      </c>
      <c r="GQ36" s="841" t="s">
        <v>205</v>
      </c>
      <c r="GR36" s="841" t="s">
        <v>205</v>
      </c>
      <c r="GS36" s="841" t="s">
        <v>205</v>
      </c>
      <c r="GT36" s="841" t="s">
        <v>205</v>
      </c>
      <c r="GU36" s="1304" t="s">
        <v>593</v>
      </c>
      <c r="GV36" s="938"/>
      <c r="GW36" s="1307" t="s">
        <v>61</v>
      </c>
      <c r="GX36" s="892" t="s">
        <v>62</v>
      </c>
      <c r="GY36" s="892" t="s">
        <v>66</v>
      </c>
      <c r="GZ36" s="892" t="s">
        <v>61</v>
      </c>
      <c r="HA36" s="892" t="s">
        <v>205</v>
      </c>
      <c r="HB36" s="892" t="s">
        <v>62</v>
      </c>
      <c r="HC36" s="892" t="s">
        <v>61</v>
      </c>
      <c r="HD36" s="892" t="s">
        <v>205</v>
      </c>
      <c r="HE36" s="892" t="s">
        <v>61</v>
      </c>
      <c r="HF36" s="892" t="s">
        <v>205</v>
      </c>
      <c r="HG36" s="892" t="s">
        <v>538</v>
      </c>
      <c r="HH36" s="892" t="s">
        <v>535</v>
      </c>
      <c r="HI36" s="892" t="s">
        <v>61</v>
      </c>
      <c r="HJ36" s="1311" t="s">
        <v>61</v>
      </c>
      <c r="HK36" s="890" t="s">
        <v>887</v>
      </c>
      <c r="HL36" s="1315" t="s">
        <v>1152</v>
      </c>
    </row>
    <row r="37" spans="1:220" ht="39.950000000000003" customHeight="1">
      <c r="A37" s="1200" t="s">
        <v>1170</v>
      </c>
      <c r="B37" s="1207"/>
      <c r="C37" s="1204" t="s">
        <v>62</v>
      </c>
      <c r="D37" s="894" t="s">
        <v>205</v>
      </c>
      <c r="E37" s="894" t="s">
        <v>205</v>
      </c>
      <c r="F37" s="894" t="s">
        <v>428</v>
      </c>
      <c r="G37" s="894" t="s">
        <v>205</v>
      </c>
      <c r="H37" s="894" t="s">
        <v>428</v>
      </c>
      <c r="I37" s="894" t="s">
        <v>205</v>
      </c>
      <c r="J37" s="894" t="s">
        <v>428</v>
      </c>
      <c r="K37" s="894" t="s">
        <v>205</v>
      </c>
      <c r="L37" s="894" t="s">
        <v>428</v>
      </c>
      <c r="M37" s="894" t="s">
        <v>205</v>
      </c>
      <c r="N37" s="894" t="s">
        <v>428</v>
      </c>
      <c r="O37" s="894" t="s">
        <v>205</v>
      </c>
      <c r="P37" s="894" t="s">
        <v>428</v>
      </c>
      <c r="Q37" s="894" t="s">
        <v>205</v>
      </c>
      <c r="R37" s="894" t="s">
        <v>428</v>
      </c>
      <c r="S37" s="894" t="s">
        <v>205</v>
      </c>
      <c r="T37" s="894" t="s">
        <v>1936</v>
      </c>
      <c r="U37" s="894" t="s">
        <v>205</v>
      </c>
      <c r="V37" s="894" t="s">
        <v>428</v>
      </c>
      <c r="W37" s="894" t="s">
        <v>205</v>
      </c>
      <c r="X37" s="894" t="s">
        <v>205</v>
      </c>
      <c r="Y37" s="894" t="s">
        <v>205</v>
      </c>
      <c r="Z37" s="894" t="s">
        <v>205</v>
      </c>
      <c r="AA37" s="894" t="s">
        <v>205</v>
      </c>
      <c r="AB37" s="943"/>
      <c r="AC37" s="1295" t="s">
        <v>85</v>
      </c>
      <c r="AD37" s="835" t="s">
        <v>96</v>
      </c>
      <c r="AE37" s="836">
        <v>9600000</v>
      </c>
      <c r="AF37" s="835" t="s">
        <v>538</v>
      </c>
      <c r="AG37" s="835" t="s">
        <v>1965</v>
      </c>
      <c r="AH37" s="835" t="s">
        <v>61</v>
      </c>
      <c r="AI37" s="836" t="s">
        <v>61</v>
      </c>
      <c r="AJ37" s="836">
        <v>9616747</v>
      </c>
      <c r="AK37" s="835" t="s">
        <v>538</v>
      </c>
      <c r="AL37" s="835" t="s">
        <v>890</v>
      </c>
      <c r="AM37" s="835" t="s">
        <v>428</v>
      </c>
      <c r="AN37" s="836">
        <v>0</v>
      </c>
      <c r="AO37" s="835" t="s">
        <v>428</v>
      </c>
      <c r="AP37" s="835" t="s">
        <v>428</v>
      </c>
      <c r="AQ37" s="835" t="s">
        <v>1936</v>
      </c>
      <c r="AR37" s="838">
        <v>9616747</v>
      </c>
      <c r="AS37" s="835" t="s">
        <v>1936</v>
      </c>
      <c r="AT37" s="835" t="s">
        <v>61</v>
      </c>
      <c r="AU37" s="835" t="s">
        <v>61</v>
      </c>
      <c r="AV37" s="835" t="s">
        <v>530</v>
      </c>
      <c r="AW37" s="836">
        <v>9616296</v>
      </c>
      <c r="AX37" s="837" t="s">
        <v>538</v>
      </c>
      <c r="AY37" s="836" t="s">
        <v>891</v>
      </c>
      <c r="AZ37" s="835" t="s">
        <v>428</v>
      </c>
      <c r="BA37" s="835" t="s">
        <v>62</v>
      </c>
      <c r="BB37" s="836" t="s">
        <v>1936</v>
      </c>
      <c r="BC37" s="836" t="s">
        <v>1936</v>
      </c>
      <c r="BD37" s="837" t="s">
        <v>1936</v>
      </c>
      <c r="BE37" s="836" t="s">
        <v>1936</v>
      </c>
      <c r="BF37" s="835" t="s">
        <v>1936</v>
      </c>
      <c r="BG37" s="838">
        <v>9616296</v>
      </c>
      <c r="BH37" s="835" t="s">
        <v>1936</v>
      </c>
      <c r="BI37" s="835" t="s">
        <v>61</v>
      </c>
      <c r="BJ37" s="836" t="s">
        <v>892</v>
      </c>
      <c r="BK37" s="836">
        <v>452935</v>
      </c>
      <c r="BL37" s="836" t="s">
        <v>1682</v>
      </c>
      <c r="BM37" s="836" t="s">
        <v>1936</v>
      </c>
      <c r="BN37" s="835" t="s">
        <v>1936</v>
      </c>
      <c r="BO37" s="835" t="s">
        <v>62</v>
      </c>
      <c r="BP37" s="836" t="s">
        <v>1936</v>
      </c>
      <c r="BQ37" s="837" t="s">
        <v>1936</v>
      </c>
      <c r="BR37" s="837" t="s">
        <v>1936</v>
      </c>
      <c r="BS37" s="836" t="s">
        <v>1936</v>
      </c>
      <c r="BT37" s="835" t="s">
        <v>62</v>
      </c>
      <c r="BU37" s="836">
        <v>0</v>
      </c>
      <c r="BV37" s="835" t="s">
        <v>1936</v>
      </c>
      <c r="BW37" s="836" t="s">
        <v>1936</v>
      </c>
      <c r="BX37" s="836" t="s">
        <v>1936</v>
      </c>
      <c r="BY37" s="838">
        <v>452935</v>
      </c>
      <c r="BZ37" s="836" t="s">
        <v>1678</v>
      </c>
      <c r="CA37" s="839">
        <v>1</v>
      </c>
      <c r="CB37" s="835" t="s">
        <v>893</v>
      </c>
      <c r="CC37" s="839">
        <v>1</v>
      </c>
      <c r="CD37" s="835" t="s">
        <v>114</v>
      </c>
      <c r="CE37" s="839">
        <v>1.0488782291666667</v>
      </c>
      <c r="CF37" s="835" t="s">
        <v>894</v>
      </c>
      <c r="CG37" s="835" t="s">
        <v>62</v>
      </c>
      <c r="CH37" s="835" t="s">
        <v>895</v>
      </c>
      <c r="CI37" s="835" t="s">
        <v>65</v>
      </c>
      <c r="CJ37" s="835" t="s">
        <v>896</v>
      </c>
      <c r="CK37" s="835" t="s">
        <v>62</v>
      </c>
      <c r="CL37" s="1280" t="s">
        <v>428</v>
      </c>
      <c r="CM37" s="1278"/>
      <c r="CN37" s="1298" t="s">
        <v>61</v>
      </c>
      <c r="CO37" s="842" t="s">
        <v>61</v>
      </c>
      <c r="CP37" s="842" t="s">
        <v>61</v>
      </c>
      <c r="CQ37" s="842" t="s">
        <v>61</v>
      </c>
      <c r="CR37" s="842" t="s">
        <v>61</v>
      </c>
      <c r="CS37" s="842" t="s">
        <v>61</v>
      </c>
      <c r="CT37" s="842" t="s">
        <v>61</v>
      </c>
      <c r="CU37" s="842" t="s">
        <v>61</v>
      </c>
      <c r="CV37" s="842" t="s">
        <v>61</v>
      </c>
      <c r="CW37" s="842" t="s">
        <v>61</v>
      </c>
      <c r="CX37" s="842" t="s">
        <v>66</v>
      </c>
      <c r="CY37" s="842" t="s">
        <v>428</v>
      </c>
      <c r="CZ37" s="923" t="s">
        <v>61</v>
      </c>
      <c r="DA37" s="923" t="s">
        <v>62</v>
      </c>
      <c r="DB37" s="923" t="s">
        <v>61</v>
      </c>
      <c r="DC37" s="923" t="s">
        <v>61</v>
      </c>
      <c r="DD37" s="923" t="s">
        <v>61</v>
      </c>
      <c r="DE37" s="923" t="s">
        <v>61</v>
      </c>
      <c r="DF37" s="923" t="s">
        <v>61</v>
      </c>
      <c r="DG37" s="923" t="s">
        <v>62</v>
      </c>
      <c r="DH37" s="923" t="s">
        <v>61</v>
      </c>
      <c r="DI37" s="923" t="s">
        <v>61</v>
      </c>
      <c r="DJ37" s="923" t="s">
        <v>61</v>
      </c>
      <c r="DK37" s="923" t="s">
        <v>1936</v>
      </c>
      <c r="DL37" s="923" t="s">
        <v>61</v>
      </c>
      <c r="DM37" s="923" t="s">
        <v>61</v>
      </c>
      <c r="DN37" s="923" t="s">
        <v>61</v>
      </c>
      <c r="DO37" s="923" t="s">
        <v>66</v>
      </c>
      <c r="DP37" s="923" t="s">
        <v>61</v>
      </c>
      <c r="DQ37" s="923" t="s">
        <v>61</v>
      </c>
      <c r="DR37" s="923" t="s">
        <v>62</v>
      </c>
      <c r="DS37" s="923" t="s">
        <v>61</v>
      </c>
      <c r="DT37" s="923" t="s">
        <v>61</v>
      </c>
      <c r="DU37" s="923" t="s">
        <v>61</v>
      </c>
      <c r="DV37" s="923" t="s">
        <v>62</v>
      </c>
      <c r="DW37" s="923" t="s">
        <v>1936</v>
      </c>
      <c r="DX37" s="924" t="s">
        <v>62</v>
      </c>
      <c r="DY37" s="924" t="s">
        <v>62</v>
      </c>
      <c r="DZ37" s="924" t="s">
        <v>62</v>
      </c>
      <c r="EA37" s="924" t="s">
        <v>62</v>
      </c>
      <c r="EB37" s="924" t="s">
        <v>62</v>
      </c>
      <c r="EC37" s="924" t="s">
        <v>61</v>
      </c>
      <c r="ED37" s="924" t="s">
        <v>66</v>
      </c>
      <c r="EE37" s="924" t="s">
        <v>66</v>
      </c>
      <c r="EF37" s="924" t="s">
        <v>205</v>
      </c>
      <c r="EG37" s="924" t="s">
        <v>205</v>
      </c>
      <c r="EH37" s="924" t="s">
        <v>62</v>
      </c>
      <c r="EI37" s="924" t="s">
        <v>1936</v>
      </c>
      <c r="EJ37" s="1276" t="s">
        <v>897</v>
      </c>
      <c r="EK37" s="1159"/>
      <c r="EL37" s="1301" t="s">
        <v>61</v>
      </c>
      <c r="EM37" s="840" t="s">
        <v>898</v>
      </c>
      <c r="EN37" s="840" t="s">
        <v>899</v>
      </c>
      <c r="EO37" s="840" t="s">
        <v>61</v>
      </c>
      <c r="EP37" s="840" t="s">
        <v>61</v>
      </c>
      <c r="EQ37" s="840" t="s">
        <v>61</v>
      </c>
      <c r="ER37" s="840" t="s">
        <v>317</v>
      </c>
      <c r="ES37" s="840">
        <v>0.18</v>
      </c>
      <c r="ET37" s="840" t="s">
        <v>62</v>
      </c>
      <c r="EU37" s="840" t="s">
        <v>1936</v>
      </c>
      <c r="EV37" s="840" t="s">
        <v>62</v>
      </c>
      <c r="EW37" s="840" t="s">
        <v>1936</v>
      </c>
      <c r="EX37" s="840" t="s">
        <v>187</v>
      </c>
      <c r="EY37" s="840" t="s">
        <v>448</v>
      </c>
      <c r="EZ37" s="840" t="s">
        <v>187</v>
      </c>
      <c r="FA37" s="840" t="s">
        <v>448</v>
      </c>
      <c r="FB37" s="840" t="s">
        <v>900</v>
      </c>
      <c r="FC37" s="840" t="s">
        <v>203</v>
      </c>
      <c r="FD37" s="840" t="s">
        <v>900</v>
      </c>
      <c r="FE37" s="840" t="s">
        <v>900</v>
      </c>
      <c r="FF37" s="840" t="s">
        <v>187</v>
      </c>
      <c r="FG37" s="840" t="s">
        <v>448</v>
      </c>
      <c r="FH37" s="840" t="s">
        <v>205</v>
      </c>
      <c r="FI37" s="840" t="s">
        <v>448</v>
      </c>
      <c r="FJ37" s="840" t="s">
        <v>203</v>
      </c>
      <c r="FK37" s="840" t="s">
        <v>203</v>
      </c>
      <c r="FL37" s="840" t="s">
        <v>900</v>
      </c>
      <c r="FM37" s="840" t="s">
        <v>205</v>
      </c>
      <c r="FN37" s="840" t="s">
        <v>901</v>
      </c>
      <c r="FO37" s="840" t="s">
        <v>62</v>
      </c>
      <c r="FP37" s="840" t="s">
        <v>1936</v>
      </c>
      <c r="FQ37" s="840" t="s">
        <v>1936</v>
      </c>
      <c r="FR37" s="840" t="s">
        <v>61</v>
      </c>
      <c r="FS37" s="840" t="s">
        <v>902</v>
      </c>
      <c r="FT37" s="840" t="s">
        <v>61</v>
      </c>
      <c r="FU37" s="840" t="s">
        <v>62</v>
      </c>
      <c r="FV37" s="840" t="s">
        <v>1936</v>
      </c>
      <c r="FW37" s="841" t="s">
        <v>1936</v>
      </c>
      <c r="FX37" s="841" t="s">
        <v>62</v>
      </c>
      <c r="FY37" s="841" t="s">
        <v>62</v>
      </c>
      <c r="FZ37" s="841" t="s">
        <v>1936</v>
      </c>
      <c r="GA37" s="841" t="s">
        <v>1936</v>
      </c>
      <c r="GB37" s="841" t="s">
        <v>61</v>
      </c>
      <c r="GC37" s="841" t="s">
        <v>61</v>
      </c>
      <c r="GD37" s="841" t="s">
        <v>61</v>
      </c>
      <c r="GE37" s="841" t="s">
        <v>61</v>
      </c>
      <c r="GF37" s="841" t="s">
        <v>61</v>
      </c>
      <c r="GG37" s="841" t="s">
        <v>61</v>
      </c>
      <c r="GH37" s="841" t="s">
        <v>62</v>
      </c>
      <c r="GI37" s="841" t="s">
        <v>61</v>
      </c>
      <c r="GJ37" s="841" t="s">
        <v>62</v>
      </c>
      <c r="GK37" s="841" t="s">
        <v>66</v>
      </c>
      <c r="GL37" s="841" t="s">
        <v>1936</v>
      </c>
      <c r="GM37" s="841">
        <v>2012</v>
      </c>
      <c r="GN37" s="841" t="s">
        <v>1966</v>
      </c>
      <c r="GO37" s="841" t="s">
        <v>904</v>
      </c>
      <c r="GP37" s="841" t="s">
        <v>1936</v>
      </c>
      <c r="GQ37" s="841" t="s">
        <v>1936</v>
      </c>
      <c r="GR37" s="841" t="s">
        <v>1936</v>
      </c>
      <c r="GS37" s="841" t="s">
        <v>1936</v>
      </c>
      <c r="GT37" s="841" t="s">
        <v>1936</v>
      </c>
      <c r="GU37" s="1304" t="s">
        <v>1936</v>
      </c>
      <c r="GV37" s="938"/>
      <c r="GW37" s="1307" t="s">
        <v>62</v>
      </c>
      <c r="GX37" s="892" t="s">
        <v>62</v>
      </c>
      <c r="GY37" s="892" t="s">
        <v>205</v>
      </c>
      <c r="GZ37" s="892" t="s">
        <v>62</v>
      </c>
      <c r="HA37" s="892" t="s">
        <v>205</v>
      </c>
      <c r="HB37" s="892" t="s">
        <v>62</v>
      </c>
      <c r="HC37" s="892" t="s">
        <v>62</v>
      </c>
      <c r="HD37" s="892" t="s">
        <v>205</v>
      </c>
      <c r="HE37" s="892" t="s">
        <v>205</v>
      </c>
      <c r="HF37" s="892" t="s">
        <v>66</v>
      </c>
      <c r="HG37" s="892" t="s">
        <v>538</v>
      </c>
      <c r="HH37" s="892" t="s">
        <v>905</v>
      </c>
      <c r="HI37" s="892" t="s">
        <v>62</v>
      </c>
      <c r="HJ37" s="1311" t="s">
        <v>62</v>
      </c>
      <c r="HK37" s="890" t="s">
        <v>906</v>
      </c>
      <c r="HL37" s="1315" t="s">
        <v>1152</v>
      </c>
    </row>
    <row r="38" spans="1:220" ht="39.950000000000003" customHeight="1">
      <c r="A38" s="1200" t="s">
        <v>1171</v>
      </c>
      <c r="B38" s="1207"/>
      <c r="C38" s="1204" t="s">
        <v>61</v>
      </c>
      <c r="D38" s="894" t="s">
        <v>400</v>
      </c>
      <c r="E38" s="894" t="s">
        <v>61</v>
      </c>
      <c r="F38" s="894" t="s">
        <v>401</v>
      </c>
      <c r="G38" s="894" t="s">
        <v>61</v>
      </c>
      <c r="H38" s="894" t="s">
        <v>402</v>
      </c>
      <c r="I38" s="894" t="s">
        <v>61</v>
      </c>
      <c r="J38" s="894" t="s">
        <v>907</v>
      </c>
      <c r="K38" s="894" t="s">
        <v>61</v>
      </c>
      <c r="L38" s="894" t="s">
        <v>908</v>
      </c>
      <c r="M38" s="894" t="s">
        <v>61</v>
      </c>
      <c r="N38" s="894" t="s">
        <v>220</v>
      </c>
      <c r="O38" s="894" t="s">
        <v>61</v>
      </c>
      <c r="P38" s="894" t="s">
        <v>909</v>
      </c>
      <c r="Q38" s="894" t="s">
        <v>61</v>
      </c>
      <c r="R38" s="894" t="s">
        <v>910</v>
      </c>
      <c r="S38" s="894" t="s">
        <v>62</v>
      </c>
      <c r="T38" s="894" t="s">
        <v>1936</v>
      </c>
      <c r="U38" s="894" t="s">
        <v>62</v>
      </c>
      <c r="V38" s="894" t="s">
        <v>1936</v>
      </c>
      <c r="W38" s="894" t="s">
        <v>9</v>
      </c>
      <c r="X38" s="894" t="s">
        <v>61</v>
      </c>
      <c r="Y38" s="894" t="s">
        <v>61</v>
      </c>
      <c r="Z38" s="894" t="s">
        <v>403</v>
      </c>
      <c r="AA38" s="1210" t="s">
        <v>404</v>
      </c>
      <c r="AB38" s="943"/>
      <c r="AC38" s="1295" t="s">
        <v>85</v>
      </c>
      <c r="AD38" s="835" t="s">
        <v>96</v>
      </c>
      <c r="AE38" s="836">
        <v>11895408.369999999</v>
      </c>
      <c r="AF38" s="835" t="s">
        <v>538</v>
      </c>
      <c r="AG38" s="835" t="s">
        <v>911</v>
      </c>
      <c r="AH38" s="835" t="s">
        <v>62</v>
      </c>
      <c r="AI38" s="836" t="s">
        <v>61</v>
      </c>
      <c r="AJ38" s="836">
        <v>11895408.369999999</v>
      </c>
      <c r="AK38" s="835" t="s">
        <v>538</v>
      </c>
      <c r="AL38" s="835" t="s">
        <v>405</v>
      </c>
      <c r="AM38" s="835" t="s">
        <v>912</v>
      </c>
      <c r="AN38" s="836">
        <v>0</v>
      </c>
      <c r="AO38" s="835" t="s">
        <v>1936</v>
      </c>
      <c r="AP38" s="835" t="s">
        <v>1936</v>
      </c>
      <c r="AQ38" s="835" t="s">
        <v>1936</v>
      </c>
      <c r="AR38" s="1223">
        <v>11895408.369999999</v>
      </c>
      <c r="AS38" s="835" t="s">
        <v>1936</v>
      </c>
      <c r="AT38" s="835" t="s">
        <v>61</v>
      </c>
      <c r="AU38" s="835" t="s">
        <v>61</v>
      </c>
      <c r="AV38" s="835" t="s">
        <v>1936</v>
      </c>
      <c r="AW38" s="836">
        <v>9343640.4000000004</v>
      </c>
      <c r="AX38" s="837" t="s">
        <v>538</v>
      </c>
      <c r="AY38" s="836" t="s">
        <v>406</v>
      </c>
      <c r="AZ38" s="835" t="s">
        <v>913</v>
      </c>
      <c r="BA38" s="835" t="s">
        <v>62</v>
      </c>
      <c r="BB38" s="836" t="s">
        <v>1936</v>
      </c>
      <c r="BC38" s="836">
        <v>0</v>
      </c>
      <c r="BD38" s="837" t="s">
        <v>1936</v>
      </c>
      <c r="BE38" s="836" t="s">
        <v>1936</v>
      </c>
      <c r="BF38" s="835" t="s">
        <v>1936</v>
      </c>
      <c r="BG38" s="1223">
        <v>9343640.4000000004</v>
      </c>
      <c r="BH38" s="835" t="s">
        <v>1936</v>
      </c>
      <c r="BI38" s="835" t="s">
        <v>61</v>
      </c>
      <c r="BJ38" s="836" t="s">
        <v>220</v>
      </c>
      <c r="BK38" s="836">
        <v>2058386.0465116301</v>
      </c>
      <c r="BL38" s="836" t="s">
        <v>538</v>
      </c>
      <c r="BM38" s="836" t="s">
        <v>914</v>
      </c>
      <c r="BN38" s="835" t="s">
        <v>1936</v>
      </c>
      <c r="BO38" s="835" t="s">
        <v>66</v>
      </c>
      <c r="BP38" s="836" t="s">
        <v>1936</v>
      </c>
      <c r="BQ38" s="837" t="s">
        <v>1936</v>
      </c>
      <c r="BR38" s="837" t="s">
        <v>1936</v>
      </c>
      <c r="BS38" s="836" t="s">
        <v>1936</v>
      </c>
      <c r="BT38" s="835" t="s">
        <v>66</v>
      </c>
      <c r="BU38" s="836" t="s">
        <v>1936</v>
      </c>
      <c r="BV38" s="835" t="s">
        <v>1936</v>
      </c>
      <c r="BW38" s="836" t="s">
        <v>1936</v>
      </c>
      <c r="BX38" s="836" t="s">
        <v>1936</v>
      </c>
      <c r="BY38" s="1223">
        <v>2058386.0465116301</v>
      </c>
      <c r="BZ38" s="836" t="s">
        <v>1936</v>
      </c>
      <c r="CA38" s="839">
        <v>0.81947191087761606</v>
      </c>
      <c r="CB38" s="835" t="s">
        <v>101</v>
      </c>
      <c r="CC38" s="839">
        <v>1</v>
      </c>
      <c r="CD38" s="835" t="s">
        <v>101</v>
      </c>
      <c r="CE38" s="839">
        <v>0.95852333033536963</v>
      </c>
      <c r="CF38" s="835" t="s">
        <v>101</v>
      </c>
      <c r="CG38" s="835" t="s">
        <v>1936</v>
      </c>
      <c r="CH38" s="835" t="s">
        <v>101</v>
      </c>
      <c r="CI38" s="835" t="s">
        <v>1</v>
      </c>
      <c r="CJ38" s="835" t="s">
        <v>915</v>
      </c>
      <c r="CK38" s="835" t="s">
        <v>62</v>
      </c>
      <c r="CL38" s="1280" t="s">
        <v>1936</v>
      </c>
      <c r="CM38" s="1278"/>
      <c r="CN38" s="1298" t="s">
        <v>61</v>
      </c>
      <c r="CO38" s="842" t="s">
        <v>61</v>
      </c>
      <c r="CP38" s="842" t="s">
        <v>61</v>
      </c>
      <c r="CQ38" s="842" t="s">
        <v>61</v>
      </c>
      <c r="CR38" s="842" t="s">
        <v>61</v>
      </c>
      <c r="CS38" s="842" t="s">
        <v>61</v>
      </c>
      <c r="CT38" s="842" t="s">
        <v>62</v>
      </c>
      <c r="CU38" s="842" t="s">
        <v>66</v>
      </c>
      <c r="CV38" s="842" t="s">
        <v>61</v>
      </c>
      <c r="CW38" s="842" t="s">
        <v>61</v>
      </c>
      <c r="CX38" s="842" t="s">
        <v>61</v>
      </c>
      <c r="CY38" s="842" t="s">
        <v>407</v>
      </c>
      <c r="CZ38" s="923" t="s">
        <v>61</v>
      </c>
      <c r="DA38" s="923" t="s">
        <v>61</v>
      </c>
      <c r="DB38" s="923" t="s">
        <v>61</v>
      </c>
      <c r="DC38" s="923" t="s">
        <v>61</v>
      </c>
      <c r="DD38" s="923" t="s">
        <v>61</v>
      </c>
      <c r="DE38" s="923" t="s">
        <v>61</v>
      </c>
      <c r="DF38" s="923" t="s">
        <v>62</v>
      </c>
      <c r="DG38" s="923" t="s">
        <v>62</v>
      </c>
      <c r="DH38" s="923" t="s">
        <v>61</v>
      </c>
      <c r="DI38" s="923" t="s">
        <v>61</v>
      </c>
      <c r="DJ38" s="923" t="s">
        <v>61</v>
      </c>
      <c r="DK38" s="923" t="s">
        <v>1936</v>
      </c>
      <c r="DL38" s="923" t="s">
        <v>61</v>
      </c>
      <c r="DM38" s="923" t="s">
        <v>61</v>
      </c>
      <c r="DN38" s="923" t="s">
        <v>61</v>
      </c>
      <c r="DO38" s="923" t="s">
        <v>66</v>
      </c>
      <c r="DP38" s="923" t="s">
        <v>61</v>
      </c>
      <c r="DQ38" s="923" t="s">
        <v>61</v>
      </c>
      <c r="DR38" s="923" t="s">
        <v>66</v>
      </c>
      <c r="DS38" s="923" t="s">
        <v>66</v>
      </c>
      <c r="DT38" s="923" t="s">
        <v>61</v>
      </c>
      <c r="DU38" s="923" t="s">
        <v>61</v>
      </c>
      <c r="DV38" s="923" t="s">
        <v>61</v>
      </c>
      <c r="DW38" s="923" t="s">
        <v>1936</v>
      </c>
      <c r="DX38" s="924" t="s">
        <v>61</v>
      </c>
      <c r="DY38" s="924" t="s">
        <v>61</v>
      </c>
      <c r="DZ38" s="924" t="s">
        <v>61</v>
      </c>
      <c r="EA38" s="924" t="s">
        <v>62</v>
      </c>
      <c r="EB38" s="924" t="s">
        <v>61</v>
      </c>
      <c r="EC38" s="924" t="s">
        <v>61</v>
      </c>
      <c r="ED38" s="924" t="s">
        <v>66</v>
      </c>
      <c r="EE38" s="924" t="s">
        <v>66</v>
      </c>
      <c r="EF38" s="924" t="s">
        <v>62</v>
      </c>
      <c r="EG38" s="924" t="s">
        <v>62</v>
      </c>
      <c r="EH38" s="924" t="s">
        <v>66</v>
      </c>
      <c r="EI38" s="924" t="s">
        <v>350</v>
      </c>
      <c r="EJ38" s="1276" t="s">
        <v>916</v>
      </c>
      <c r="EK38" s="1159"/>
      <c r="EL38" s="1301" t="s">
        <v>61</v>
      </c>
      <c r="EM38" s="840" t="s">
        <v>408</v>
      </c>
      <c r="EN38" s="840" t="s">
        <v>409</v>
      </c>
      <c r="EO38" s="840" t="s">
        <v>61</v>
      </c>
      <c r="EP38" s="840" t="s">
        <v>61</v>
      </c>
      <c r="EQ38" s="840" t="s">
        <v>61</v>
      </c>
      <c r="ER38" s="840" t="s">
        <v>410</v>
      </c>
      <c r="ES38" s="840" t="s">
        <v>66</v>
      </c>
      <c r="ET38" s="840" t="s">
        <v>62</v>
      </c>
      <c r="EU38" s="840" t="s">
        <v>205</v>
      </c>
      <c r="EV38" s="840" t="s">
        <v>61</v>
      </c>
      <c r="EW38" s="840" t="s">
        <v>411</v>
      </c>
      <c r="EX38" s="840" t="s">
        <v>201</v>
      </c>
      <c r="EY38" s="840" t="s">
        <v>201</v>
      </c>
      <c r="EZ38" s="840" t="s">
        <v>201</v>
      </c>
      <c r="FA38" s="840" t="s">
        <v>201</v>
      </c>
      <c r="FB38" s="840" t="s">
        <v>203</v>
      </c>
      <c r="FC38" s="840" t="s">
        <v>66</v>
      </c>
      <c r="FD38" s="840" t="s">
        <v>201</v>
      </c>
      <c r="FE38" s="840" t="s">
        <v>201</v>
      </c>
      <c r="FF38" s="840" t="s">
        <v>199</v>
      </c>
      <c r="FG38" s="840" t="s">
        <v>201</v>
      </c>
      <c r="FH38" s="840" t="s">
        <v>205</v>
      </c>
      <c r="FI38" s="840" t="s">
        <v>205</v>
      </c>
      <c r="FJ38" s="840" t="s">
        <v>203</v>
      </c>
      <c r="FK38" s="840" t="s">
        <v>203</v>
      </c>
      <c r="FL38" s="840" t="s">
        <v>199</v>
      </c>
      <c r="FM38" s="840" t="s">
        <v>201</v>
      </c>
      <c r="FN38" s="840" t="s">
        <v>412</v>
      </c>
      <c r="FO38" s="840" t="s">
        <v>62</v>
      </c>
      <c r="FP38" s="840" t="s">
        <v>205</v>
      </c>
      <c r="FQ38" s="840" t="s">
        <v>205</v>
      </c>
      <c r="FR38" s="840" t="s">
        <v>62</v>
      </c>
      <c r="FS38" s="840" t="s">
        <v>205</v>
      </c>
      <c r="FT38" s="840" t="s">
        <v>205</v>
      </c>
      <c r="FU38" s="840" t="s">
        <v>62</v>
      </c>
      <c r="FV38" s="840" t="s">
        <v>205</v>
      </c>
      <c r="FW38" s="841" t="s">
        <v>205</v>
      </c>
      <c r="FX38" s="841" t="s">
        <v>62</v>
      </c>
      <c r="FY38" s="841" t="s">
        <v>62</v>
      </c>
      <c r="FZ38" s="841" t="s">
        <v>205</v>
      </c>
      <c r="GA38" s="841" t="s">
        <v>205</v>
      </c>
      <c r="GB38" s="841" t="s">
        <v>61</v>
      </c>
      <c r="GC38" s="841" t="s">
        <v>61</v>
      </c>
      <c r="GD38" s="841" t="s">
        <v>61</v>
      </c>
      <c r="GE38" s="841" t="s">
        <v>62</v>
      </c>
      <c r="GF38" s="841" t="s">
        <v>61</v>
      </c>
      <c r="GG38" s="841" t="s">
        <v>61</v>
      </c>
      <c r="GH38" s="841" t="s">
        <v>62</v>
      </c>
      <c r="GI38" s="841" t="s">
        <v>62</v>
      </c>
      <c r="GJ38" s="841" t="s">
        <v>61</v>
      </c>
      <c r="GK38" s="841" t="s">
        <v>62</v>
      </c>
      <c r="GL38" s="841" t="s">
        <v>205</v>
      </c>
      <c r="GM38" s="841">
        <v>2008</v>
      </c>
      <c r="GN38" s="841" t="s">
        <v>413</v>
      </c>
      <c r="GO38" s="841" t="s">
        <v>414</v>
      </c>
      <c r="GP38" s="841" t="s">
        <v>205</v>
      </c>
      <c r="GQ38" s="841" t="s">
        <v>205</v>
      </c>
      <c r="GR38" s="841" t="s">
        <v>205</v>
      </c>
      <c r="GS38" s="841" t="s">
        <v>205</v>
      </c>
      <c r="GT38" s="841" t="s">
        <v>205</v>
      </c>
      <c r="GU38" s="1304" t="s">
        <v>593</v>
      </c>
      <c r="GV38" s="938"/>
      <c r="GW38" s="1307" t="s">
        <v>62</v>
      </c>
      <c r="GX38" s="892" t="s">
        <v>62</v>
      </c>
      <c r="GY38" s="892" t="s">
        <v>62</v>
      </c>
      <c r="GZ38" s="892" t="s">
        <v>62</v>
      </c>
      <c r="HA38" s="892" t="s">
        <v>205</v>
      </c>
      <c r="HB38" s="892" t="s">
        <v>62</v>
      </c>
      <c r="HC38" s="892" t="s">
        <v>62</v>
      </c>
      <c r="HD38" s="892" t="s">
        <v>205</v>
      </c>
      <c r="HE38" s="892" t="s">
        <v>205</v>
      </c>
      <c r="HF38" s="892" t="s">
        <v>62</v>
      </c>
      <c r="HG38" s="892" t="s">
        <v>538</v>
      </c>
      <c r="HH38" s="892" t="s">
        <v>917</v>
      </c>
      <c r="HI38" s="892" t="s">
        <v>61</v>
      </c>
      <c r="HJ38" s="1311" t="s">
        <v>62</v>
      </c>
      <c r="HK38" s="890" t="s">
        <v>918</v>
      </c>
      <c r="HL38" s="1315" t="s">
        <v>45</v>
      </c>
    </row>
    <row r="39" spans="1:220" ht="39.950000000000003" customHeight="1">
      <c r="A39" s="1200" t="s">
        <v>1326</v>
      </c>
      <c r="B39" s="1207"/>
      <c r="C39" s="1204" t="s">
        <v>62</v>
      </c>
      <c r="D39" s="894" t="s">
        <v>205</v>
      </c>
      <c r="E39" s="894" t="s">
        <v>205</v>
      </c>
      <c r="F39" s="894" t="s">
        <v>1936</v>
      </c>
      <c r="G39" s="894" t="s">
        <v>205</v>
      </c>
      <c r="H39" s="894" t="s">
        <v>1936</v>
      </c>
      <c r="I39" s="894" t="s">
        <v>205</v>
      </c>
      <c r="J39" s="894" t="s">
        <v>1936</v>
      </c>
      <c r="K39" s="894" t="s">
        <v>205</v>
      </c>
      <c r="L39" s="894" t="s">
        <v>1936</v>
      </c>
      <c r="M39" s="894" t="s">
        <v>205</v>
      </c>
      <c r="N39" s="894" t="s">
        <v>1936</v>
      </c>
      <c r="O39" s="894" t="s">
        <v>205</v>
      </c>
      <c r="P39" s="894" t="s">
        <v>1936</v>
      </c>
      <c r="Q39" s="894" t="s">
        <v>205</v>
      </c>
      <c r="R39" s="894" t="s">
        <v>1936</v>
      </c>
      <c r="S39" s="894" t="s">
        <v>205</v>
      </c>
      <c r="T39" s="894" t="s">
        <v>1936</v>
      </c>
      <c r="U39" s="894" t="s">
        <v>205</v>
      </c>
      <c r="V39" s="894" t="s">
        <v>1936</v>
      </c>
      <c r="W39" s="894" t="s">
        <v>205</v>
      </c>
      <c r="X39" s="894" t="s">
        <v>205</v>
      </c>
      <c r="Y39" s="894" t="s">
        <v>205</v>
      </c>
      <c r="Z39" s="894" t="s">
        <v>205</v>
      </c>
      <c r="AA39" s="1210" t="s">
        <v>205</v>
      </c>
      <c r="AB39" s="943"/>
      <c r="AC39" s="1295" t="s">
        <v>85</v>
      </c>
      <c r="AD39" s="835" t="s">
        <v>96</v>
      </c>
      <c r="AE39" s="836" t="s">
        <v>205</v>
      </c>
      <c r="AF39" s="835" t="s">
        <v>205</v>
      </c>
      <c r="AG39" s="835" t="s">
        <v>205</v>
      </c>
      <c r="AH39" s="835" t="s">
        <v>62</v>
      </c>
      <c r="AI39" s="836" t="s">
        <v>62</v>
      </c>
      <c r="AJ39" s="836">
        <v>0</v>
      </c>
      <c r="AK39" s="835" t="s">
        <v>1936</v>
      </c>
      <c r="AL39" s="835" t="s">
        <v>1936</v>
      </c>
      <c r="AM39" s="835" t="s">
        <v>1936</v>
      </c>
      <c r="AN39" s="836">
        <v>0</v>
      </c>
      <c r="AO39" s="835" t="s">
        <v>1936</v>
      </c>
      <c r="AP39" s="835" t="s">
        <v>1936</v>
      </c>
      <c r="AQ39" s="835" t="s">
        <v>1936</v>
      </c>
      <c r="AR39" s="838">
        <v>0</v>
      </c>
      <c r="AS39" s="835" t="s">
        <v>1936</v>
      </c>
      <c r="AT39" s="835" t="s">
        <v>937</v>
      </c>
      <c r="AU39" s="835" t="s">
        <v>62</v>
      </c>
      <c r="AV39" s="835" t="s">
        <v>1936</v>
      </c>
      <c r="AW39" s="836">
        <v>0</v>
      </c>
      <c r="AX39" s="837" t="s">
        <v>1936</v>
      </c>
      <c r="AY39" s="836" t="s">
        <v>1936</v>
      </c>
      <c r="AZ39" s="835" t="s">
        <v>1936</v>
      </c>
      <c r="BA39" s="835" t="s">
        <v>62</v>
      </c>
      <c r="BB39" s="836" t="s">
        <v>1936</v>
      </c>
      <c r="BC39" s="836">
        <v>0</v>
      </c>
      <c r="BD39" s="837" t="s">
        <v>1936</v>
      </c>
      <c r="BE39" s="836" t="s">
        <v>1936</v>
      </c>
      <c r="BF39" s="835" t="s">
        <v>1936</v>
      </c>
      <c r="BG39" s="838">
        <v>0</v>
      </c>
      <c r="BH39" s="835" t="s">
        <v>1936</v>
      </c>
      <c r="BI39" s="835" t="s">
        <v>62</v>
      </c>
      <c r="BJ39" s="836" t="s">
        <v>1936</v>
      </c>
      <c r="BK39" s="836">
        <v>0</v>
      </c>
      <c r="BL39" s="836" t="s">
        <v>1936</v>
      </c>
      <c r="BM39" s="836" t="s">
        <v>1936</v>
      </c>
      <c r="BN39" s="835" t="s">
        <v>1936</v>
      </c>
      <c r="BO39" s="835" t="s">
        <v>62</v>
      </c>
      <c r="BP39" s="836">
        <v>0</v>
      </c>
      <c r="BQ39" s="837" t="s">
        <v>1936</v>
      </c>
      <c r="BR39" s="837" t="s">
        <v>1936</v>
      </c>
      <c r="BS39" s="836" t="s">
        <v>1936</v>
      </c>
      <c r="BT39" s="835" t="s">
        <v>62</v>
      </c>
      <c r="BU39" s="836">
        <v>0</v>
      </c>
      <c r="BV39" s="835" t="s">
        <v>1936</v>
      </c>
      <c r="BW39" s="836" t="s">
        <v>1936</v>
      </c>
      <c r="BX39" s="836" t="s">
        <v>1936</v>
      </c>
      <c r="BY39" s="838">
        <v>0</v>
      </c>
      <c r="BZ39" s="836" t="s">
        <v>1936</v>
      </c>
      <c r="CA39" s="839" t="s">
        <v>66</v>
      </c>
      <c r="CB39" s="835" t="s">
        <v>101</v>
      </c>
      <c r="CC39" s="839" t="s">
        <v>66</v>
      </c>
      <c r="CD39" s="835" t="s">
        <v>101</v>
      </c>
      <c r="CE39" s="839" t="s">
        <v>66</v>
      </c>
      <c r="CF39" s="835" t="s">
        <v>114</v>
      </c>
      <c r="CG39" s="835" t="s">
        <v>1936</v>
      </c>
      <c r="CH39" s="835" t="s">
        <v>101</v>
      </c>
      <c r="CI39" s="835" t="s">
        <v>1936</v>
      </c>
      <c r="CJ39" s="835" t="s">
        <v>1936</v>
      </c>
      <c r="CK39" s="835" t="s">
        <v>1936</v>
      </c>
      <c r="CL39" s="1280" t="s">
        <v>1936</v>
      </c>
      <c r="CM39" s="1278"/>
      <c r="CN39" s="1298" t="s">
        <v>61</v>
      </c>
      <c r="CO39" s="842" t="s">
        <v>61</v>
      </c>
      <c r="CP39" s="842" t="s">
        <v>61</v>
      </c>
      <c r="CQ39" s="842" t="s">
        <v>61</v>
      </c>
      <c r="CR39" s="842" t="s">
        <v>61</v>
      </c>
      <c r="CS39" s="842" t="s">
        <v>61</v>
      </c>
      <c r="CT39" s="842" t="s">
        <v>62</v>
      </c>
      <c r="CU39" s="842" t="s">
        <v>61</v>
      </c>
      <c r="CV39" s="842" t="s">
        <v>61</v>
      </c>
      <c r="CW39" s="842" t="s">
        <v>61</v>
      </c>
      <c r="CX39" s="842" t="s">
        <v>61</v>
      </c>
      <c r="CY39" s="842" t="s">
        <v>1936</v>
      </c>
      <c r="CZ39" s="923" t="s">
        <v>61</v>
      </c>
      <c r="DA39" s="923" t="s">
        <v>61</v>
      </c>
      <c r="DB39" s="923" t="s">
        <v>61</v>
      </c>
      <c r="DC39" s="923" t="s">
        <v>61</v>
      </c>
      <c r="DD39" s="923" t="s">
        <v>61</v>
      </c>
      <c r="DE39" s="923" t="s">
        <v>61</v>
      </c>
      <c r="DF39" s="923" t="s">
        <v>62</v>
      </c>
      <c r="DG39" s="923" t="s">
        <v>61</v>
      </c>
      <c r="DH39" s="923" t="s">
        <v>62</v>
      </c>
      <c r="DI39" s="923" t="s">
        <v>61</v>
      </c>
      <c r="DJ39" s="923" t="s">
        <v>61</v>
      </c>
      <c r="DK39" s="923" t="s">
        <v>1936</v>
      </c>
      <c r="DL39" s="923" t="s">
        <v>62</v>
      </c>
      <c r="DM39" s="923" t="s">
        <v>62</v>
      </c>
      <c r="DN39" s="923" t="s">
        <v>62</v>
      </c>
      <c r="DO39" s="923" t="s">
        <v>62</v>
      </c>
      <c r="DP39" s="923" t="s">
        <v>62</v>
      </c>
      <c r="DQ39" s="923" t="s">
        <v>61</v>
      </c>
      <c r="DR39" s="923" t="s">
        <v>62</v>
      </c>
      <c r="DS39" s="923" t="s">
        <v>62</v>
      </c>
      <c r="DT39" s="923" t="s">
        <v>62</v>
      </c>
      <c r="DU39" s="923" t="s">
        <v>62</v>
      </c>
      <c r="DV39" s="923" t="s">
        <v>62</v>
      </c>
      <c r="DW39" s="923" t="s">
        <v>1936</v>
      </c>
      <c r="DX39" s="924" t="s">
        <v>62</v>
      </c>
      <c r="DY39" s="924" t="s">
        <v>62</v>
      </c>
      <c r="DZ39" s="924" t="s">
        <v>62</v>
      </c>
      <c r="EA39" s="924" t="s">
        <v>62</v>
      </c>
      <c r="EB39" s="924" t="s">
        <v>62</v>
      </c>
      <c r="EC39" s="924" t="s">
        <v>61</v>
      </c>
      <c r="ED39" s="924" t="s">
        <v>62</v>
      </c>
      <c r="EE39" s="924" t="s">
        <v>62</v>
      </c>
      <c r="EF39" s="924" t="s">
        <v>62</v>
      </c>
      <c r="EG39" s="924" t="s">
        <v>62</v>
      </c>
      <c r="EH39" s="924" t="s">
        <v>62</v>
      </c>
      <c r="EI39" s="924" t="s">
        <v>1936</v>
      </c>
      <c r="EJ39" s="1276" t="s">
        <v>1936</v>
      </c>
      <c r="EK39" s="1159"/>
      <c r="EL39" s="1301" t="s">
        <v>62</v>
      </c>
      <c r="EM39" s="840" t="s">
        <v>205</v>
      </c>
      <c r="EN39" s="840" t="s">
        <v>205</v>
      </c>
      <c r="EO39" s="840" t="s">
        <v>205</v>
      </c>
      <c r="EP39" s="840" t="s">
        <v>205</v>
      </c>
      <c r="EQ39" s="840" t="s">
        <v>61</v>
      </c>
      <c r="ER39" s="840" t="s">
        <v>317</v>
      </c>
      <c r="ES39" s="840" t="s">
        <v>1322</v>
      </c>
      <c r="ET39" s="840" t="s">
        <v>61</v>
      </c>
      <c r="EU39" s="840" t="s">
        <v>1936</v>
      </c>
      <c r="EV39" s="840" t="s">
        <v>62</v>
      </c>
      <c r="EW39" s="840" t="s">
        <v>1936</v>
      </c>
      <c r="EX39" s="840" t="s">
        <v>203</v>
      </c>
      <c r="EY39" s="840" t="s">
        <v>203</v>
      </c>
      <c r="EZ39" s="840" t="s">
        <v>203</v>
      </c>
      <c r="FA39" s="840" t="s">
        <v>203</v>
      </c>
      <c r="FB39" s="840" t="s">
        <v>203</v>
      </c>
      <c r="FC39" s="840" t="s">
        <v>203</v>
      </c>
      <c r="FD39" s="840" t="s">
        <v>203</v>
      </c>
      <c r="FE39" s="840" t="s">
        <v>203</v>
      </c>
      <c r="FF39" s="840" t="s">
        <v>201</v>
      </c>
      <c r="FG39" s="840" t="s">
        <v>201</v>
      </c>
      <c r="FH39" s="840" t="s">
        <v>203</v>
      </c>
      <c r="FI39" s="840" t="s">
        <v>203</v>
      </c>
      <c r="FJ39" s="840" t="s">
        <v>203</v>
      </c>
      <c r="FK39" s="840" t="s">
        <v>203</v>
      </c>
      <c r="FL39" s="840" t="s">
        <v>201</v>
      </c>
      <c r="FM39" s="840" t="s">
        <v>201</v>
      </c>
      <c r="FN39" s="840" t="s">
        <v>1324</v>
      </c>
      <c r="FO39" s="840" t="s">
        <v>62</v>
      </c>
      <c r="FP39" s="840" t="s">
        <v>205</v>
      </c>
      <c r="FQ39" s="840" t="s">
        <v>205</v>
      </c>
      <c r="FR39" s="840" t="s">
        <v>62</v>
      </c>
      <c r="FS39" s="840" t="s">
        <v>205</v>
      </c>
      <c r="FT39" s="840" t="s">
        <v>205</v>
      </c>
      <c r="FU39" s="840" t="s">
        <v>62</v>
      </c>
      <c r="FV39" s="840" t="s">
        <v>205</v>
      </c>
      <c r="FW39" s="841" t="s">
        <v>205</v>
      </c>
      <c r="FX39" s="841" t="s">
        <v>62</v>
      </c>
      <c r="FY39" s="841" t="s">
        <v>62</v>
      </c>
      <c r="FZ39" s="841" t="s">
        <v>205</v>
      </c>
      <c r="GA39" s="841" t="s">
        <v>205</v>
      </c>
      <c r="GB39" s="841" t="s">
        <v>62</v>
      </c>
      <c r="GC39" s="841" t="s">
        <v>62</v>
      </c>
      <c r="GD39" s="841" t="s">
        <v>62</v>
      </c>
      <c r="GE39" s="841" t="s">
        <v>62</v>
      </c>
      <c r="GF39" s="841" t="s">
        <v>62</v>
      </c>
      <c r="GG39" s="841" t="s">
        <v>62</v>
      </c>
      <c r="GH39" s="841" t="s">
        <v>62</v>
      </c>
      <c r="GI39" s="841" t="s">
        <v>62</v>
      </c>
      <c r="GJ39" s="841" t="s">
        <v>62</v>
      </c>
      <c r="GK39" s="841" t="s">
        <v>62</v>
      </c>
      <c r="GL39" s="841" t="s">
        <v>1936</v>
      </c>
      <c r="GM39" s="841">
        <v>2014</v>
      </c>
      <c r="GN39" s="841" t="s">
        <v>1325</v>
      </c>
      <c r="GO39" s="841" t="s">
        <v>1936</v>
      </c>
      <c r="GP39" s="841" t="s">
        <v>205</v>
      </c>
      <c r="GQ39" s="841" t="s">
        <v>205</v>
      </c>
      <c r="GR39" s="841" t="s">
        <v>205</v>
      </c>
      <c r="GS39" s="841" t="s">
        <v>205</v>
      </c>
      <c r="GT39" s="841" t="s">
        <v>205</v>
      </c>
      <c r="GU39" s="1304" t="s">
        <v>1936</v>
      </c>
      <c r="GV39" s="938"/>
      <c r="GW39" s="1307" t="s">
        <v>62</v>
      </c>
      <c r="GX39" s="892" t="s">
        <v>62</v>
      </c>
      <c r="GY39" s="892" t="s">
        <v>62</v>
      </c>
      <c r="GZ39" s="892" t="s">
        <v>62</v>
      </c>
      <c r="HA39" s="892" t="s">
        <v>62</v>
      </c>
      <c r="HB39" s="892" t="s">
        <v>62</v>
      </c>
      <c r="HC39" s="892" t="s">
        <v>62</v>
      </c>
      <c r="HD39" s="892" t="s">
        <v>205</v>
      </c>
      <c r="HE39" s="892" t="s">
        <v>62</v>
      </c>
      <c r="HF39" s="892" t="s">
        <v>205</v>
      </c>
      <c r="HG39" s="892" t="s">
        <v>1936</v>
      </c>
      <c r="HH39" s="892" t="s">
        <v>1936</v>
      </c>
      <c r="HI39" s="892" t="s">
        <v>62</v>
      </c>
      <c r="HJ39" s="1311" t="s">
        <v>62</v>
      </c>
      <c r="HK39" s="890" t="s">
        <v>1823</v>
      </c>
      <c r="HL39" s="1315" t="s">
        <v>45</v>
      </c>
    </row>
    <row r="40" spans="1:220" ht="39.950000000000003" customHeight="1">
      <c r="A40" s="1200" t="s">
        <v>1172</v>
      </c>
      <c r="B40" s="1207"/>
      <c r="C40" s="1204" t="s">
        <v>61</v>
      </c>
      <c r="D40" s="894" t="s">
        <v>384</v>
      </c>
      <c r="E40" s="894" t="s">
        <v>61</v>
      </c>
      <c r="F40" s="894" t="s">
        <v>611</v>
      </c>
      <c r="G40" s="894" t="s">
        <v>61</v>
      </c>
      <c r="H40" s="894" t="s">
        <v>1967</v>
      </c>
      <c r="I40" s="894" t="s">
        <v>61</v>
      </c>
      <c r="J40" s="894" t="s">
        <v>1968</v>
      </c>
      <c r="K40" s="894" t="s">
        <v>61</v>
      </c>
      <c r="L40" s="894" t="s">
        <v>385</v>
      </c>
      <c r="M40" s="894" t="s">
        <v>61</v>
      </c>
      <c r="N40" s="894" t="s">
        <v>220</v>
      </c>
      <c r="O40" s="894" t="s">
        <v>61</v>
      </c>
      <c r="P40" s="894" t="s">
        <v>1969</v>
      </c>
      <c r="Q40" s="894" t="s">
        <v>61</v>
      </c>
      <c r="R40" s="894" t="s">
        <v>919</v>
      </c>
      <c r="S40" s="894" t="s">
        <v>62</v>
      </c>
      <c r="T40" s="894" t="s">
        <v>1936</v>
      </c>
      <c r="U40" s="894" t="s">
        <v>66</v>
      </c>
      <c r="V40" s="894" t="s">
        <v>1936</v>
      </c>
      <c r="W40" s="894" t="s">
        <v>64</v>
      </c>
      <c r="X40" s="894" t="s">
        <v>61</v>
      </c>
      <c r="Y40" s="894" t="s">
        <v>61</v>
      </c>
      <c r="Z40" s="894" t="s">
        <v>920</v>
      </c>
      <c r="AA40" s="1210" t="s">
        <v>921</v>
      </c>
      <c r="AB40" s="943"/>
      <c r="AC40" s="1295" t="s">
        <v>91</v>
      </c>
      <c r="AD40" s="835" t="s">
        <v>90</v>
      </c>
      <c r="AE40" s="836">
        <v>2388781.0699999998</v>
      </c>
      <c r="AF40" s="835" t="s">
        <v>720</v>
      </c>
      <c r="AG40" s="835" t="s">
        <v>386</v>
      </c>
      <c r="AH40" s="835" t="s">
        <v>61</v>
      </c>
      <c r="AI40" s="836" t="s">
        <v>61</v>
      </c>
      <c r="AJ40" s="836">
        <v>499968</v>
      </c>
      <c r="AK40" s="835" t="s">
        <v>720</v>
      </c>
      <c r="AL40" s="835" t="s">
        <v>922</v>
      </c>
      <c r="AM40" s="835" t="s">
        <v>1936</v>
      </c>
      <c r="AN40" s="836">
        <v>0</v>
      </c>
      <c r="AO40" s="835" t="s">
        <v>720</v>
      </c>
      <c r="AP40" s="835" t="s">
        <v>922</v>
      </c>
      <c r="AQ40" s="835" t="s">
        <v>1936</v>
      </c>
      <c r="AR40" s="1223">
        <v>499968</v>
      </c>
      <c r="AS40" s="835" t="s">
        <v>1936</v>
      </c>
      <c r="AT40" s="835" t="s">
        <v>61</v>
      </c>
      <c r="AU40" s="835" t="s">
        <v>61</v>
      </c>
      <c r="AV40" s="835" t="s">
        <v>421</v>
      </c>
      <c r="AW40" s="836">
        <v>408295.55</v>
      </c>
      <c r="AX40" s="837" t="s">
        <v>720</v>
      </c>
      <c r="AY40" s="836" t="s">
        <v>381</v>
      </c>
      <c r="AZ40" s="835" t="s">
        <v>1936</v>
      </c>
      <c r="BA40" s="835" t="s">
        <v>62</v>
      </c>
      <c r="BB40" s="836" t="s">
        <v>205</v>
      </c>
      <c r="BC40" s="836">
        <v>0</v>
      </c>
      <c r="BD40" s="837" t="s">
        <v>720</v>
      </c>
      <c r="BE40" s="836" t="s">
        <v>381</v>
      </c>
      <c r="BF40" s="835" t="s">
        <v>1936</v>
      </c>
      <c r="BG40" s="1223">
        <v>408295.55</v>
      </c>
      <c r="BH40" s="835" t="s">
        <v>1936</v>
      </c>
      <c r="BI40" s="835" t="s">
        <v>61</v>
      </c>
      <c r="BJ40" s="836" t="s">
        <v>387</v>
      </c>
      <c r="BK40" s="836">
        <v>1216424.75</v>
      </c>
      <c r="BL40" s="836" t="s">
        <v>720</v>
      </c>
      <c r="BM40" s="836" t="s">
        <v>381</v>
      </c>
      <c r="BN40" s="835" t="s">
        <v>1936</v>
      </c>
      <c r="BO40" s="835" t="s">
        <v>61</v>
      </c>
      <c r="BP40" s="836">
        <v>764060.77</v>
      </c>
      <c r="BQ40" s="837" t="s">
        <v>720</v>
      </c>
      <c r="BR40" s="837" t="s">
        <v>381</v>
      </c>
      <c r="BS40" s="836" t="s">
        <v>1936</v>
      </c>
      <c r="BT40" s="835" t="s">
        <v>62</v>
      </c>
      <c r="BU40" s="836">
        <v>0</v>
      </c>
      <c r="BV40" s="835" t="s">
        <v>720</v>
      </c>
      <c r="BW40" s="836" t="s">
        <v>381</v>
      </c>
      <c r="BX40" s="836" t="s">
        <v>1936</v>
      </c>
      <c r="BY40" s="1223">
        <v>1980485.52</v>
      </c>
      <c r="BZ40" s="836" t="s">
        <v>1936</v>
      </c>
      <c r="CA40" s="839">
        <v>0.17092213059106334</v>
      </c>
      <c r="CB40" s="835" t="s">
        <v>101</v>
      </c>
      <c r="CC40" s="839">
        <v>1</v>
      </c>
      <c r="CD40" s="835" t="s">
        <v>101</v>
      </c>
      <c r="CE40" s="839">
        <v>1</v>
      </c>
      <c r="CF40" s="835" t="s">
        <v>114</v>
      </c>
      <c r="CG40" s="835" t="s">
        <v>62</v>
      </c>
      <c r="CH40" s="835" t="s">
        <v>101</v>
      </c>
      <c r="CI40" s="835" t="s">
        <v>1</v>
      </c>
      <c r="CJ40" s="835" t="s">
        <v>923</v>
      </c>
      <c r="CK40" s="835" t="s">
        <v>62</v>
      </c>
      <c r="CL40" s="1280" t="s">
        <v>1936</v>
      </c>
      <c r="CM40" s="1278"/>
      <c r="CN40" s="1298" t="s">
        <v>61</v>
      </c>
      <c r="CO40" s="842" t="s">
        <v>61</v>
      </c>
      <c r="CP40" s="842" t="s">
        <v>61</v>
      </c>
      <c r="CQ40" s="842" t="s">
        <v>61</v>
      </c>
      <c r="CR40" s="842" t="s">
        <v>61</v>
      </c>
      <c r="CS40" s="842" t="s">
        <v>61</v>
      </c>
      <c r="CT40" s="842" t="s">
        <v>61</v>
      </c>
      <c r="CU40" s="842" t="s">
        <v>61</v>
      </c>
      <c r="CV40" s="842" t="s">
        <v>61</v>
      </c>
      <c r="CW40" s="842" t="s">
        <v>61</v>
      </c>
      <c r="CX40" s="842" t="s">
        <v>62</v>
      </c>
      <c r="CY40" s="842" t="s">
        <v>62</v>
      </c>
      <c r="CZ40" s="923" t="s">
        <v>61</v>
      </c>
      <c r="DA40" s="923" t="s">
        <v>61</v>
      </c>
      <c r="DB40" s="923" t="s">
        <v>61</v>
      </c>
      <c r="DC40" s="923" t="s">
        <v>61</v>
      </c>
      <c r="DD40" s="923" t="s">
        <v>61</v>
      </c>
      <c r="DE40" s="923" t="s">
        <v>61</v>
      </c>
      <c r="DF40" s="923" t="s">
        <v>61</v>
      </c>
      <c r="DG40" s="923" t="s">
        <v>62</v>
      </c>
      <c r="DH40" s="923" t="s">
        <v>61</v>
      </c>
      <c r="DI40" s="923" t="s">
        <v>61</v>
      </c>
      <c r="DJ40" s="923" t="s">
        <v>61</v>
      </c>
      <c r="DK40" s="923" t="s">
        <v>62</v>
      </c>
      <c r="DL40" s="923" t="s">
        <v>61</v>
      </c>
      <c r="DM40" s="923" t="s">
        <v>61</v>
      </c>
      <c r="DN40" s="923" t="s">
        <v>61</v>
      </c>
      <c r="DO40" s="923" t="s">
        <v>61</v>
      </c>
      <c r="DP40" s="923" t="s">
        <v>61</v>
      </c>
      <c r="DQ40" s="923" t="s">
        <v>61</v>
      </c>
      <c r="DR40" s="923" t="s">
        <v>61</v>
      </c>
      <c r="DS40" s="923" t="s">
        <v>61</v>
      </c>
      <c r="DT40" s="923" t="s">
        <v>62</v>
      </c>
      <c r="DU40" s="923" t="s">
        <v>62</v>
      </c>
      <c r="DV40" s="923" t="s">
        <v>61</v>
      </c>
      <c r="DW40" s="923" t="s">
        <v>62</v>
      </c>
      <c r="DX40" s="924" t="s">
        <v>61</v>
      </c>
      <c r="DY40" s="924" t="s">
        <v>62</v>
      </c>
      <c r="DZ40" s="924" t="s">
        <v>61</v>
      </c>
      <c r="EA40" s="924" t="s">
        <v>62</v>
      </c>
      <c r="EB40" s="924" t="s">
        <v>62</v>
      </c>
      <c r="EC40" s="924" t="s">
        <v>61</v>
      </c>
      <c r="ED40" s="924" t="s">
        <v>62</v>
      </c>
      <c r="EE40" s="924" t="s">
        <v>62</v>
      </c>
      <c r="EF40" s="924" t="s">
        <v>62</v>
      </c>
      <c r="EG40" s="924" t="s">
        <v>62</v>
      </c>
      <c r="EH40" s="924" t="s">
        <v>62</v>
      </c>
      <c r="EI40" s="924" t="s">
        <v>62</v>
      </c>
      <c r="EJ40" s="1276" t="s">
        <v>1936</v>
      </c>
      <c r="EK40" s="1159"/>
      <c r="EL40" s="1301" t="s">
        <v>61</v>
      </c>
      <c r="EM40" s="840" t="s">
        <v>382</v>
      </c>
      <c r="EN40" s="840" t="s">
        <v>547</v>
      </c>
      <c r="EO40" s="840" t="s">
        <v>62</v>
      </c>
      <c r="EP40" s="840" t="s">
        <v>61</v>
      </c>
      <c r="EQ40" s="840" t="s">
        <v>62</v>
      </c>
      <c r="ER40" s="840" t="s">
        <v>205</v>
      </c>
      <c r="ES40" s="840" t="s">
        <v>205</v>
      </c>
      <c r="ET40" s="840" t="s">
        <v>62</v>
      </c>
      <c r="EU40" s="840" t="s">
        <v>205</v>
      </c>
      <c r="EV40" s="840" t="s">
        <v>62</v>
      </c>
      <c r="EW40" s="840" t="s">
        <v>205</v>
      </c>
      <c r="EX40" s="840" t="s">
        <v>199</v>
      </c>
      <c r="EY40" s="840" t="s">
        <v>202</v>
      </c>
      <c r="EZ40" s="840" t="s">
        <v>199</v>
      </c>
      <c r="FA40" s="840" t="s">
        <v>202</v>
      </c>
      <c r="FB40" s="840" t="s">
        <v>202</v>
      </c>
      <c r="FC40" s="840" t="s">
        <v>202</v>
      </c>
      <c r="FD40" s="840" t="s">
        <v>202</v>
      </c>
      <c r="FE40" s="840" t="s">
        <v>202</v>
      </c>
      <c r="FF40" s="840" t="s">
        <v>199</v>
      </c>
      <c r="FG40" s="840" t="s">
        <v>200</v>
      </c>
      <c r="FH40" s="840" t="s">
        <v>205</v>
      </c>
      <c r="FI40" s="840" t="s">
        <v>202</v>
      </c>
      <c r="FJ40" s="840" t="s">
        <v>203</v>
      </c>
      <c r="FK40" s="840" t="s">
        <v>203</v>
      </c>
      <c r="FL40" s="840" t="s">
        <v>199</v>
      </c>
      <c r="FM40" s="840" t="s">
        <v>200</v>
      </c>
      <c r="FN40" s="840" t="s">
        <v>205</v>
      </c>
      <c r="FO40" s="840" t="s">
        <v>62</v>
      </c>
      <c r="FP40" s="840" t="s">
        <v>205</v>
      </c>
      <c r="FQ40" s="840" t="s">
        <v>205</v>
      </c>
      <c r="FR40" s="840" t="s">
        <v>62</v>
      </c>
      <c r="FS40" s="840" t="s">
        <v>205</v>
      </c>
      <c r="FT40" s="840" t="s">
        <v>205</v>
      </c>
      <c r="FU40" s="840" t="s">
        <v>62</v>
      </c>
      <c r="FV40" s="840" t="s">
        <v>205</v>
      </c>
      <c r="FW40" s="841" t="s">
        <v>205</v>
      </c>
      <c r="FX40" s="841" t="s">
        <v>62</v>
      </c>
      <c r="FY40" s="841" t="s">
        <v>62</v>
      </c>
      <c r="FZ40" s="841" t="s">
        <v>205</v>
      </c>
      <c r="GA40" s="841" t="s">
        <v>205</v>
      </c>
      <c r="GB40" s="841" t="s">
        <v>61</v>
      </c>
      <c r="GC40" s="841" t="s">
        <v>61</v>
      </c>
      <c r="GD40" s="841" t="s">
        <v>61</v>
      </c>
      <c r="GE40" s="841" t="s">
        <v>61</v>
      </c>
      <c r="GF40" s="841" t="s">
        <v>61</v>
      </c>
      <c r="GG40" s="841" t="s">
        <v>61</v>
      </c>
      <c r="GH40" s="841" t="s">
        <v>61</v>
      </c>
      <c r="GI40" s="841" t="s">
        <v>61</v>
      </c>
      <c r="GJ40" s="841" t="s">
        <v>62</v>
      </c>
      <c r="GK40" s="841" t="s">
        <v>62</v>
      </c>
      <c r="GL40" s="841" t="s">
        <v>205</v>
      </c>
      <c r="GM40" s="841">
        <v>2010</v>
      </c>
      <c r="GN40" s="841" t="s">
        <v>1970</v>
      </c>
      <c r="GO40" s="841" t="s">
        <v>924</v>
      </c>
      <c r="GP40" s="841">
        <v>2008</v>
      </c>
      <c r="GQ40" s="841" t="s">
        <v>61</v>
      </c>
      <c r="GR40" s="841" t="s">
        <v>61</v>
      </c>
      <c r="GS40" s="841" t="s">
        <v>61</v>
      </c>
      <c r="GT40" s="841" t="s">
        <v>62</v>
      </c>
      <c r="GU40" s="1304" t="s">
        <v>666</v>
      </c>
      <c r="GV40" s="939"/>
      <c r="GW40" s="1307" t="s">
        <v>62</v>
      </c>
      <c r="GX40" s="892" t="s">
        <v>62</v>
      </c>
      <c r="GY40" s="892" t="s">
        <v>62</v>
      </c>
      <c r="GZ40" s="892" t="s">
        <v>62</v>
      </c>
      <c r="HA40" s="892" t="s">
        <v>62</v>
      </c>
      <c r="HB40" s="892" t="s">
        <v>62</v>
      </c>
      <c r="HC40" s="892" t="s">
        <v>62</v>
      </c>
      <c r="HD40" s="892" t="s">
        <v>62</v>
      </c>
      <c r="HE40" s="892" t="s">
        <v>205</v>
      </c>
      <c r="HF40" s="892" t="s">
        <v>62</v>
      </c>
      <c r="HG40" s="892" t="s">
        <v>538</v>
      </c>
      <c r="HH40" s="892" t="s">
        <v>925</v>
      </c>
      <c r="HI40" s="892" t="s">
        <v>62</v>
      </c>
      <c r="HJ40" s="1311" t="s">
        <v>62</v>
      </c>
      <c r="HK40" s="890" t="s">
        <v>926</v>
      </c>
      <c r="HL40" s="1315" t="s">
        <v>1151</v>
      </c>
    </row>
    <row r="41" spans="1:220" ht="39.950000000000003" customHeight="1">
      <c r="A41" s="1200" t="s">
        <v>1354</v>
      </c>
      <c r="B41" s="1207"/>
      <c r="C41" s="1204" t="s">
        <v>61</v>
      </c>
      <c r="D41" s="894" t="s">
        <v>1327</v>
      </c>
      <c r="E41" s="894" t="s">
        <v>61</v>
      </c>
      <c r="F41" s="894" t="s">
        <v>1328</v>
      </c>
      <c r="G41" s="894" t="s">
        <v>61</v>
      </c>
      <c r="H41" s="894" t="s">
        <v>1329</v>
      </c>
      <c r="I41" s="894" t="s">
        <v>61</v>
      </c>
      <c r="J41" s="894" t="s">
        <v>1330</v>
      </c>
      <c r="K41" s="894" t="s">
        <v>61</v>
      </c>
      <c r="L41" s="894" t="s">
        <v>1331</v>
      </c>
      <c r="M41" s="894" t="s">
        <v>61</v>
      </c>
      <c r="N41" s="894" t="s">
        <v>1332</v>
      </c>
      <c r="O41" s="894" t="s">
        <v>61</v>
      </c>
      <c r="P41" s="894" t="s">
        <v>1333</v>
      </c>
      <c r="Q41" s="894" t="s">
        <v>61</v>
      </c>
      <c r="R41" s="894" t="s">
        <v>1334</v>
      </c>
      <c r="S41" s="894" t="s">
        <v>61</v>
      </c>
      <c r="T41" s="894" t="s">
        <v>1335</v>
      </c>
      <c r="U41" s="894" t="s">
        <v>62</v>
      </c>
      <c r="V41" s="894" t="s">
        <v>1936</v>
      </c>
      <c r="W41" s="894" t="s">
        <v>64</v>
      </c>
      <c r="X41" s="894" t="s">
        <v>61</v>
      </c>
      <c r="Y41" s="894" t="s">
        <v>61</v>
      </c>
      <c r="Z41" s="894" t="s">
        <v>1336</v>
      </c>
      <c r="AA41" s="1210" t="s">
        <v>1337</v>
      </c>
      <c r="AB41" s="943"/>
      <c r="AC41" s="1295" t="s">
        <v>85</v>
      </c>
      <c r="AD41" s="835" t="s">
        <v>96</v>
      </c>
      <c r="AE41" s="836">
        <v>2250000</v>
      </c>
      <c r="AF41" s="835" t="s">
        <v>538</v>
      </c>
      <c r="AG41" s="835" t="s">
        <v>1338</v>
      </c>
      <c r="AH41" s="835" t="s">
        <v>61</v>
      </c>
      <c r="AI41" s="836" t="s">
        <v>61</v>
      </c>
      <c r="AJ41" s="836">
        <v>250000</v>
      </c>
      <c r="AK41" s="835" t="s">
        <v>538</v>
      </c>
      <c r="AL41" s="835" t="s">
        <v>1339</v>
      </c>
      <c r="AM41" s="835" t="s">
        <v>1340</v>
      </c>
      <c r="AN41" s="836" t="s">
        <v>1936</v>
      </c>
      <c r="AO41" s="835" t="s">
        <v>1936</v>
      </c>
      <c r="AP41" s="835" t="s">
        <v>1936</v>
      </c>
      <c r="AQ41" s="835" t="s">
        <v>1936</v>
      </c>
      <c r="AR41" s="1223">
        <v>250000</v>
      </c>
      <c r="AS41" s="835" t="s">
        <v>1936</v>
      </c>
      <c r="AT41" s="835" t="s">
        <v>61</v>
      </c>
      <c r="AU41" s="835" t="s">
        <v>61</v>
      </c>
      <c r="AV41" s="835" t="s">
        <v>1936</v>
      </c>
      <c r="AW41" s="836">
        <v>250000</v>
      </c>
      <c r="AX41" s="837" t="s">
        <v>538</v>
      </c>
      <c r="AY41" s="836" t="s">
        <v>1936</v>
      </c>
      <c r="AZ41" s="835" t="s">
        <v>1936</v>
      </c>
      <c r="BA41" s="835" t="s">
        <v>62</v>
      </c>
      <c r="BB41" s="836" t="s">
        <v>1936</v>
      </c>
      <c r="BC41" s="836" t="s">
        <v>1936</v>
      </c>
      <c r="BD41" s="837" t="s">
        <v>538</v>
      </c>
      <c r="BE41" s="836" t="s">
        <v>1936</v>
      </c>
      <c r="BF41" s="835" t="s">
        <v>1936</v>
      </c>
      <c r="BG41" s="1223">
        <v>250000</v>
      </c>
      <c r="BH41" s="835" t="s">
        <v>1936</v>
      </c>
      <c r="BI41" s="835" t="s">
        <v>61</v>
      </c>
      <c r="BJ41" s="836" t="s">
        <v>387</v>
      </c>
      <c r="BK41" s="836">
        <v>1378461</v>
      </c>
      <c r="BL41" s="836" t="s">
        <v>538</v>
      </c>
      <c r="BM41" s="836" t="s">
        <v>352</v>
      </c>
      <c r="BN41" s="835" t="s">
        <v>1341</v>
      </c>
      <c r="BO41" s="835" t="s">
        <v>62</v>
      </c>
      <c r="BP41" s="836" t="s">
        <v>1936</v>
      </c>
      <c r="BQ41" s="837" t="s">
        <v>1936</v>
      </c>
      <c r="BR41" s="837" t="s">
        <v>1936</v>
      </c>
      <c r="BS41" s="836" t="s">
        <v>1936</v>
      </c>
      <c r="BT41" s="835" t="s">
        <v>62</v>
      </c>
      <c r="BU41" s="836" t="s">
        <v>1936</v>
      </c>
      <c r="BV41" s="835" t="s">
        <v>1936</v>
      </c>
      <c r="BW41" s="836" t="s">
        <v>1936</v>
      </c>
      <c r="BX41" s="836" t="s">
        <v>1936</v>
      </c>
      <c r="BY41" s="1223">
        <v>1378461</v>
      </c>
      <c r="BZ41" s="836" t="s">
        <v>1936</v>
      </c>
      <c r="CA41" s="839">
        <v>0.15351918160766514</v>
      </c>
      <c r="CB41" s="835" t="s">
        <v>101</v>
      </c>
      <c r="CC41" s="839">
        <v>1</v>
      </c>
      <c r="CD41" s="835" t="s">
        <v>101</v>
      </c>
      <c r="CE41" s="839">
        <v>0.72376044444444443</v>
      </c>
      <c r="CF41" s="835" t="s">
        <v>101</v>
      </c>
      <c r="CG41" s="835" t="s">
        <v>1936</v>
      </c>
      <c r="CH41" s="835" t="s">
        <v>101</v>
      </c>
      <c r="CI41" s="835" t="s">
        <v>1936</v>
      </c>
      <c r="CJ41" s="835" t="s">
        <v>1936</v>
      </c>
      <c r="CK41" s="835" t="s">
        <v>1936</v>
      </c>
      <c r="CL41" s="1280" t="s">
        <v>1936</v>
      </c>
      <c r="CM41" s="1278"/>
      <c r="CN41" s="1298" t="s">
        <v>61</v>
      </c>
      <c r="CO41" s="842" t="s">
        <v>61</v>
      </c>
      <c r="CP41" s="842" t="s">
        <v>61</v>
      </c>
      <c r="CQ41" s="842" t="s">
        <v>61</v>
      </c>
      <c r="CR41" s="842" t="s">
        <v>61</v>
      </c>
      <c r="CS41" s="842" t="s">
        <v>61</v>
      </c>
      <c r="CT41" s="842" t="s">
        <v>61</v>
      </c>
      <c r="CU41" s="842" t="s">
        <v>61</v>
      </c>
      <c r="CV41" s="842" t="s">
        <v>61</v>
      </c>
      <c r="CW41" s="842" t="s">
        <v>61</v>
      </c>
      <c r="CX41" s="842" t="s">
        <v>62</v>
      </c>
      <c r="CY41" s="842" t="s">
        <v>1936</v>
      </c>
      <c r="CZ41" s="923" t="s">
        <v>61</v>
      </c>
      <c r="DA41" s="923" t="s">
        <v>61</v>
      </c>
      <c r="DB41" s="923" t="s">
        <v>61</v>
      </c>
      <c r="DC41" s="923" t="s">
        <v>61</v>
      </c>
      <c r="DD41" s="923" t="s">
        <v>61</v>
      </c>
      <c r="DE41" s="923" t="s">
        <v>61</v>
      </c>
      <c r="DF41" s="923" t="s">
        <v>61</v>
      </c>
      <c r="DG41" s="923" t="s">
        <v>61</v>
      </c>
      <c r="DH41" s="923" t="s">
        <v>61</v>
      </c>
      <c r="DI41" s="923" t="s">
        <v>61</v>
      </c>
      <c r="DJ41" s="923" t="s">
        <v>61</v>
      </c>
      <c r="DK41" s="923" t="s">
        <v>1936</v>
      </c>
      <c r="DL41" s="923" t="s">
        <v>61</v>
      </c>
      <c r="DM41" s="923" t="s">
        <v>61</v>
      </c>
      <c r="DN41" s="923" t="s">
        <v>61</v>
      </c>
      <c r="DO41" s="923" t="s">
        <v>61</v>
      </c>
      <c r="DP41" s="923" t="s">
        <v>61</v>
      </c>
      <c r="DQ41" s="923" t="s">
        <v>61</v>
      </c>
      <c r="DR41" s="923" t="s">
        <v>61</v>
      </c>
      <c r="DS41" s="923" t="s">
        <v>61</v>
      </c>
      <c r="DT41" s="923" t="s">
        <v>62</v>
      </c>
      <c r="DU41" s="923" t="s">
        <v>62</v>
      </c>
      <c r="DV41" s="923" t="s">
        <v>61</v>
      </c>
      <c r="DW41" s="923" t="s">
        <v>1936</v>
      </c>
      <c r="DX41" s="924" t="s">
        <v>61</v>
      </c>
      <c r="DY41" s="924" t="s">
        <v>61</v>
      </c>
      <c r="DZ41" s="924" t="s">
        <v>61</v>
      </c>
      <c r="EA41" s="924" t="s">
        <v>62</v>
      </c>
      <c r="EB41" s="924" t="s">
        <v>62</v>
      </c>
      <c r="EC41" s="924" t="s">
        <v>61</v>
      </c>
      <c r="ED41" s="924" t="s">
        <v>61</v>
      </c>
      <c r="EE41" s="924" t="s">
        <v>62</v>
      </c>
      <c r="EF41" s="924" t="s">
        <v>62</v>
      </c>
      <c r="EG41" s="924" t="s">
        <v>62</v>
      </c>
      <c r="EH41" s="924" t="s">
        <v>62</v>
      </c>
      <c r="EI41" s="924" t="s">
        <v>1936</v>
      </c>
      <c r="EJ41" s="1276" t="s">
        <v>1342</v>
      </c>
      <c r="EK41" s="1159"/>
      <c r="EL41" s="1301" t="s">
        <v>61</v>
      </c>
      <c r="EM41" s="840" t="s">
        <v>1343</v>
      </c>
      <c r="EN41" s="840" t="s">
        <v>1344</v>
      </c>
      <c r="EO41" s="840" t="s">
        <v>61</v>
      </c>
      <c r="EP41" s="840" t="s">
        <v>61</v>
      </c>
      <c r="EQ41" s="840" t="s">
        <v>61</v>
      </c>
      <c r="ER41" s="840" t="s">
        <v>1345</v>
      </c>
      <c r="ES41" s="840" t="s">
        <v>1971</v>
      </c>
      <c r="ET41" s="840" t="s">
        <v>61</v>
      </c>
      <c r="EU41" s="840" t="s">
        <v>1347</v>
      </c>
      <c r="EV41" s="840" t="s">
        <v>61</v>
      </c>
      <c r="EW41" s="840" t="s">
        <v>1348</v>
      </c>
      <c r="EX41" s="840" t="s">
        <v>199</v>
      </c>
      <c r="EY41" s="840" t="s">
        <v>200</v>
      </c>
      <c r="EZ41" s="840" t="s">
        <v>200</v>
      </c>
      <c r="FA41" s="840" t="s">
        <v>200</v>
      </c>
      <c r="FB41" s="840" t="s">
        <v>201</v>
      </c>
      <c r="FC41" s="840" t="s">
        <v>202</v>
      </c>
      <c r="FD41" s="840" t="s">
        <v>201</v>
      </c>
      <c r="FE41" s="840" t="s">
        <v>202</v>
      </c>
      <c r="FF41" s="840" t="s">
        <v>199</v>
      </c>
      <c r="FG41" s="840" t="s">
        <v>200</v>
      </c>
      <c r="FH41" s="840" t="s">
        <v>200</v>
      </c>
      <c r="FI41" s="840" t="s">
        <v>200</v>
      </c>
      <c r="FJ41" s="840" t="s">
        <v>203</v>
      </c>
      <c r="FK41" s="840" t="s">
        <v>203</v>
      </c>
      <c r="FL41" s="840" t="s">
        <v>199</v>
      </c>
      <c r="FM41" s="840" t="s">
        <v>200</v>
      </c>
      <c r="FN41" s="840" t="s">
        <v>1349</v>
      </c>
      <c r="FO41" s="840" t="s">
        <v>62</v>
      </c>
      <c r="FP41" s="840" t="s">
        <v>1936</v>
      </c>
      <c r="FQ41" s="840" t="s">
        <v>1936</v>
      </c>
      <c r="FR41" s="840" t="s">
        <v>62</v>
      </c>
      <c r="FS41" s="840" t="s">
        <v>1936</v>
      </c>
      <c r="FT41" s="840" t="s">
        <v>1936</v>
      </c>
      <c r="FU41" s="840" t="s">
        <v>62</v>
      </c>
      <c r="FV41" s="840" t="s">
        <v>1936</v>
      </c>
      <c r="FW41" s="841" t="s">
        <v>1936</v>
      </c>
      <c r="FX41" s="841" t="s">
        <v>61</v>
      </c>
      <c r="FY41" s="841" t="s">
        <v>61</v>
      </c>
      <c r="FZ41" s="841" t="s">
        <v>61</v>
      </c>
      <c r="GA41" s="841" t="s">
        <v>1350</v>
      </c>
      <c r="GB41" s="841" t="s">
        <v>61</v>
      </c>
      <c r="GC41" s="841" t="s">
        <v>61</v>
      </c>
      <c r="GD41" s="841" t="s">
        <v>61</v>
      </c>
      <c r="GE41" s="841" t="s">
        <v>61</v>
      </c>
      <c r="GF41" s="841" t="s">
        <v>61</v>
      </c>
      <c r="GG41" s="841" t="s">
        <v>61</v>
      </c>
      <c r="GH41" s="841" t="s">
        <v>61</v>
      </c>
      <c r="GI41" s="841" t="s">
        <v>61</v>
      </c>
      <c r="GJ41" s="841" t="s">
        <v>61</v>
      </c>
      <c r="GK41" s="841" t="s">
        <v>61</v>
      </c>
      <c r="GL41" s="841" t="s">
        <v>345</v>
      </c>
      <c r="GM41" s="841">
        <v>2012</v>
      </c>
      <c r="GN41" s="841" t="s">
        <v>1351</v>
      </c>
      <c r="GO41" s="841" t="s">
        <v>1936</v>
      </c>
      <c r="GP41" s="841">
        <v>2013</v>
      </c>
      <c r="GQ41" s="841" t="s">
        <v>61</v>
      </c>
      <c r="GR41" s="841" t="s">
        <v>62</v>
      </c>
      <c r="GS41" s="841" t="s">
        <v>62</v>
      </c>
      <c r="GT41" s="841" t="s">
        <v>62</v>
      </c>
      <c r="GU41" s="1304" t="s">
        <v>1936</v>
      </c>
      <c r="GV41" s="939"/>
      <c r="GW41" s="1307" t="s">
        <v>62</v>
      </c>
      <c r="GX41" s="892" t="s">
        <v>62</v>
      </c>
      <c r="GY41" s="892" t="s">
        <v>62</v>
      </c>
      <c r="GZ41" s="892" t="s">
        <v>62</v>
      </c>
      <c r="HA41" s="892" t="s">
        <v>62</v>
      </c>
      <c r="HB41" s="892" t="s">
        <v>62</v>
      </c>
      <c r="HC41" s="892" t="s">
        <v>62</v>
      </c>
      <c r="HD41" s="892" t="s">
        <v>62</v>
      </c>
      <c r="HE41" s="892" t="s">
        <v>62</v>
      </c>
      <c r="HF41" s="892" t="s">
        <v>62</v>
      </c>
      <c r="HG41" s="892" t="s">
        <v>1936</v>
      </c>
      <c r="HH41" s="892" t="s">
        <v>1352</v>
      </c>
      <c r="HI41" s="892" t="s">
        <v>61</v>
      </c>
      <c r="HJ41" s="1311" t="s">
        <v>62</v>
      </c>
      <c r="HK41" s="890" t="s">
        <v>1353</v>
      </c>
      <c r="HL41" s="1315" t="s">
        <v>1151</v>
      </c>
    </row>
    <row r="42" spans="1:220" ht="39.950000000000003" customHeight="1">
      <c r="A42" s="1200" t="s">
        <v>1385</v>
      </c>
      <c r="B42" s="1207"/>
      <c r="C42" s="1204" t="s">
        <v>61</v>
      </c>
      <c r="D42" s="894" t="s">
        <v>1361</v>
      </c>
      <c r="E42" s="894" t="s">
        <v>61</v>
      </c>
      <c r="F42" s="894" t="s">
        <v>1362</v>
      </c>
      <c r="G42" s="894" t="s">
        <v>61</v>
      </c>
      <c r="H42" s="894" t="s">
        <v>1363</v>
      </c>
      <c r="I42" s="894" t="s">
        <v>62</v>
      </c>
      <c r="J42" s="894" t="s">
        <v>1936</v>
      </c>
      <c r="K42" s="894" t="s">
        <v>61</v>
      </c>
      <c r="L42" s="894" t="s">
        <v>1364</v>
      </c>
      <c r="M42" s="894" t="s">
        <v>61</v>
      </c>
      <c r="N42" s="894" t="s">
        <v>1365</v>
      </c>
      <c r="O42" s="894" t="s">
        <v>61</v>
      </c>
      <c r="P42" s="894" t="s">
        <v>1366</v>
      </c>
      <c r="Q42" s="894" t="s">
        <v>61</v>
      </c>
      <c r="R42" s="894" t="s">
        <v>1367</v>
      </c>
      <c r="S42" s="894" t="s">
        <v>61</v>
      </c>
      <c r="T42" s="894" t="s">
        <v>1368</v>
      </c>
      <c r="U42" s="894" t="s">
        <v>61</v>
      </c>
      <c r="V42" s="894" t="s">
        <v>1369</v>
      </c>
      <c r="W42" s="894" t="s">
        <v>64</v>
      </c>
      <c r="X42" s="894" t="s">
        <v>62</v>
      </c>
      <c r="Y42" s="894" t="s">
        <v>62</v>
      </c>
      <c r="Z42" s="894" t="s">
        <v>205</v>
      </c>
      <c r="AA42" s="1210" t="s">
        <v>205</v>
      </c>
      <c r="AB42" s="943"/>
      <c r="AC42" s="1295" t="s">
        <v>85</v>
      </c>
      <c r="AD42" s="835" t="s">
        <v>96</v>
      </c>
      <c r="AE42" s="836">
        <v>1300000</v>
      </c>
      <c r="AF42" s="835" t="s">
        <v>538</v>
      </c>
      <c r="AG42" s="835" t="s">
        <v>1370</v>
      </c>
      <c r="AH42" s="835" t="s">
        <v>61</v>
      </c>
      <c r="AI42" s="836" t="s">
        <v>61</v>
      </c>
      <c r="AJ42" s="836">
        <v>55172</v>
      </c>
      <c r="AK42" s="835" t="s">
        <v>1664</v>
      </c>
      <c r="AL42" s="835" t="s">
        <v>1371</v>
      </c>
      <c r="AM42" s="835" t="s">
        <v>1372</v>
      </c>
      <c r="AN42" s="836">
        <v>0</v>
      </c>
      <c r="AO42" s="835" t="s">
        <v>1936</v>
      </c>
      <c r="AP42" s="835" t="s">
        <v>1936</v>
      </c>
      <c r="AQ42" s="835" t="s">
        <v>1936</v>
      </c>
      <c r="AR42" s="1223">
        <v>55172</v>
      </c>
      <c r="AS42" s="835" t="s">
        <v>1936</v>
      </c>
      <c r="AT42" s="835" t="s">
        <v>62</v>
      </c>
      <c r="AU42" s="835" t="s">
        <v>62</v>
      </c>
      <c r="AV42" s="835" t="s">
        <v>1936</v>
      </c>
      <c r="AW42" s="836">
        <v>0</v>
      </c>
      <c r="AX42" s="837" t="s">
        <v>1936</v>
      </c>
      <c r="AY42" s="836" t="s">
        <v>1936</v>
      </c>
      <c r="AZ42" s="835" t="s">
        <v>1936</v>
      </c>
      <c r="BA42" s="835" t="s">
        <v>62</v>
      </c>
      <c r="BB42" s="836" t="s">
        <v>1936</v>
      </c>
      <c r="BC42" s="836">
        <v>0</v>
      </c>
      <c r="BD42" s="837" t="s">
        <v>1936</v>
      </c>
      <c r="BE42" s="836" t="s">
        <v>1936</v>
      </c>
      <c r="BF42" s="835" t="s">
        <v>1936</v>
      </c>
      <c r="BG42" s="1223">
        <v>0</v>
      </c>
      <c r="BH42" s="835" t="s">
        <v>1936</v>
      </c>
      <c r="BI42" s="835" t="s">
        <v>61</v>
      </c>
      <c r="BJ42" s="836" t="s">
        <v>1374</v>
      </c>
      <c r="BK42" s="836">
        <v>1229693</v>
      </c>
      <c r="BL42" s="836" t="s">
        <v>538</v>
      </c>
      <c r="BM42" s="836" t="s">
        <v>1373</v>
      </c>
      <c r="BN42" s="835" t="s">
        <v>1936</v>
      </c>
      <c r="BO42" s="835" t="s">
        <v>62</v>
      </c>
      <c r="BP42" s="836">
        <v>0</v>
      </c>
      <c r="BQ42" s="837" t="s">
        <v>1936</v>
      </c>
      <c r="BR42" s="837" t="s">
        <v>1936</v>
      </c>
      <c r="BS42" s="836" t="s">
        <v>1936</v>
      </c>
      <c r="BT42" s="835" t="s">
        <v>62</v>
      </c>
      <c r="BU42" s="836">
        <v>0</v>
      </c>
      <c r="BV42" s="835" t="s">
        <v>1936</v>
      </c>
      <c r="BW42" s="836" t="s">
        <v>1936</v>
      </c>
      <c r="BX42" s="836" t="s">
        <v>1936</v>
      </c>
      <c r="BY42" s="1223">
        <v>1229693</v>
      </c>
      <c r="BZ42" s="836" t="s">
        <v>1936</v>
      </c>
      <c r="CA42" s="839">
        <v>0</v>
      </c>
      <c r="CB42" s="835" t="s">
        <v>101</v>
      </c>
      <c r="CC42" s="839">
        <v>0</v>
      </c>
      <c r="CD42" s="835" t="s">
        <v>1674</v>
      </c>
      <c r="CE42" s="839">
        <v>0.94591769230769229</v>
      </c>
      <c r="CF42" s="835" t="s">
        <v>114</v>
      </c>
      <c r="CG42" s="835" t="s">
        <v>1936</v>
      </c>
      <c r="CH42" s="835" t="s">
        <v>114</v>
      </c>
      <c r="CI42" s="835" t="s">
        <v>205</v>
      </c>
      <c r="CJ42" s="835" t="s">
        <v>1936</v>
      </c>
      <c r="CK42" s="835" t="s">
        <v>1936</v>
      </c>
      <c r="CL42" s="1280" t="s">
        <v>1936</v>
      </c>
      <c r="CM42" s="1278"/>
      <c r="CN42" s="1298" t="s">
        <v>61</v>
      </c>
      <c r="CO42" s="842" t="s">
        <v>61</v>
      </c>
      <c r="CP42" s="842" t="s">
        <v>61</v>
      </c>
      <c r="CQ42" s="842" t="s">
        <v>61</v>
      </c>
      <c r="CR42" s="842" t="s">
        <v>61</v>
      </c>
      <c r="CS42" s="842" t="s">
        <v>61</v>
      </c>
      <c r="CT42" s="842" t="s">
        <v>61</v>
      </c>
      <c r="CU42" s="842" t="s">
        <v>61</v>
      </c>
      <c r="CV42" s="842" t="s">
        <v>62</v>
      </c>
      <c r="CW42" s="842" t="s">
        <v>62</v>
      </c>
      <c r="CX42" s="842" t="s">
        <v>62</v>
      </c>
      <c r="CY42" s="842" t="s">
        <v>345</v>
      </c>
      <c r="CZ42" s="923" t="s">
        <v>61</v>
      </c>
      <c r="DA42" s="923" t="s">
        <v>61</v>
      </c>
      <c r="DB42" s="923" t="s">
        <v>61</v>
      </c>
      <c r="DC42" s="923" t="s">
        <v>61</v>
      </c>
      <c r="DD42" s="923" t="s">
        <v>61</v>
      </c>
      <c r="DE42" s="923" t="s">
        <v>61</v>
      </c>
      <c r="DF42" s="923" t="s">
        <v>61</v>
      </c>
      <c r="DG42" s="923" t="s">
        <v>61</v>
      </c>
      <c r="DH42" s="923" t="s">
        <v>61</v>
      </c>
      <c r="DI42" s="923" t="s">
        <v>61</v>
      </c>
      <c r="DJ42" s="923" t="s">
        <v>62</v>
      </c>
      <c r="DK42" s="923" t="s">
        <v>1936</v>
      </c>
      <c r="DL42" s="923" t="s">
        <v>61</v>
      </c>
      <c r="DM42" s="923" t="s">
        <v>61</v>
      </c>
      <c r="DN42" s="923" t="s">
        <v>61</v>
      </c>
      <c r="DO42" s="923" t="s">
        <v>61</v>
      </c>
      <c r="DP42" s="923" t="s">
        <v>61</v>
      </c>
      <c r="DQ42" s="923" t="s">
        <v>61</v>
      </c>
      <c r="DR42" s="923" t="s">
        <v>61</v>
      </c>
      <c r="DS42" s="923" t="s">
        <v>61</v>
      </c>
      <c r="DT42" s="923" t="s">
        <v>61</v>
      </c>
      <c r="DU42" s="923" t="s">
        <v>61</v>
      </c>
      <c r="DV42" s="923" t="s">
        <v>62</v>
      </c>
      <c r="DW42" s="923" t="s">
        <v>1936</v>
      </c>
      <c r="DX42" s="924" t="s">
        <v>62</v>
      </c>
      <c r="DY42" s="924" t="s">
        <v>62</v>
      </c>
      <c r="DZ42" s="924" t="s">
        <v>62</v>
      </c>
      <c r="EA42" s="924" t="s">
        <v>62</v>
      </c>
      <c r="EB42" s="924" t="s">
        <v>62</v>
      </c>
      <c r="EC42" s="924" t="s">
        <v>61</v>
      </c>
      <c r="ED42" s="924" t="s">
        <v>61</v>
      </c>
      <c r="EE42" s="924" t="s">
        <v>62</v>
      </c>
      <c r="EF42" s="924" t="s">
        <v>62</v>
      </c>
      <c r="EG42" s="924" t="s">
        <v>62</v>
      </c>
      <c r="EH42" s="924" t="s">
        <v>62</v>
      </c>
      <c r="EI42" s="924" t="s">
        <v>1936</v>
      </c>
      <c r="EJ42" s="1276" t="s">
        <v>1936</v>
      </c>
      <c r="EK42" s="1159"/>
      <c r="EL42" s="1301" t="s">
        <v>61</v>
      </c>
      <c r="EM42" s="840" t="s">
        <v>346</v>
      </c>
      <c r="EN42" s="840">
        <v>5</v>
      </c>
      <c r="EO42" s="840" t="s">
        <v>61</v>
      </c>
      <c r="EP42" s="840" t="s">
        <v>61</v>
      </c>
      <c r="EQ42" s="840" t="s">
        <v>61</v>
      </c>
      <c r="ER42" s="840" t="s">
        <v>1375</v>
      </c>
      <c r="ES42" s="840" t="s">
        <v>1376</v>
      </c>
      <c r="ET42" s="840" t="s">
        <v>61</v>
      </c>
      <c r="EU42" s="840" t="s">
        <v>1377</v>
      </c>
      <c r="EV42" s="840" t="s">
        <v>61</v>
      </c>
      <c r="EW42" s="840" t="s">
        <v>1378</v>
      </c>
      <c r="EX42" s="840" t="s">
        <v>200</v>
      </c>
      <c r="EY42" s="840" t="s">
        <v>200</v>
      </c>
      <c r="EZ42" s="840" t="s">
        <v>200</v>
      </c>
      <c r="FA42" s="840" t="s">
        <v>200</v>
      </c>
      <c r="FB42" s="840" t="s">
        <v>202</v>
      </c>
      <c r="FC42" s="840" t="s">
        <v>202</v>
      </c>
      <c r="FD42" s="840" t="s">
        <v>202</v>
      </c>
      <c r="FE42" s="840" t="s">
        <v>202</v>
      </c>
      <c r="FF42" s="840" t="s">
        <v>199</v>
      </c>
      <c r="FG42" s="840" t="s">
        <v>199</v>
      </c>
      <c r="FH42" s="840" t="s">
        <v>200</v>
      </c>
      <c r="FI42" s="840" t="s">
        <v>200</v>
      </c>
      <c r="FJ42" s="840" t="s">
        <v>203</v>
      </c>
      <c r="FK42" s="840" t="s">
        <v>203</v>
      </c>
      <c r="FL42" s="840" t="s">
        <v>205</v>
      </c>
      <c r="FM42" s="840" t="s">
        <v>205</v>
      </c>
      <c r="FN42" s="840" t="s">
        <v>1379</v>
      </c>
      <c r="FO42" s="840" t="s">
        <v>62</v>
      </c>
      <c r="FP42" s="840" t="s">
        <v>1936</v>
      </c>
      <c r="FQ42" s="840" t="s">
        <v>1936</v>
      </c>
      <c r="FR42" s="840" t="s">
        <v>62</v>
      </c>
      <c r="FS42" s="840" t="s">
        <v>1936</v>
      </c>
      <c r="FT42" s="840" t="s">
        <v>1936</v>
      </c>
      <c r="FU42" s="840" t="s">
        <v>62</v>
      </c>
      <c r="FV42" s="840" t="s">
        <v>1936</v>
      </c>
      <c r="FW42" s="841" t="s">
        <v>1936</v>
      </c>
      <c r="FX42" s="841" t="s">
        <v>62</v>
      </c>
      <c r="FY42" s="841" t="s">
        <v>62</v>
      </c>
      <c r="FZ42" s="841" t="s">
        <v>205</v>
      </c>
      <c r="GA42" s="841" t="s">
        <v>1380</v>
      </c>
      <c r="GB42" s="841" t="s">
        <v>61</v>
      </c>
      <c r="GC42" s="841" t="s">
        <v>61</v>
      </c>
      <c r="GD42" s="841" t="s">
        <v>61</v>
      </c>
      <c r="GE42" s="841" t="s">
        <v>61</v>
      </c>
      <c r="GF42" s="841" t="s">
        <v>61</v>
      </c>
      <c r="GG42" s="841" t="s">
        <v>61</v>
      </c>
      <c r="GH42" s="841" t="s">
        <v>61</v>
      </c>
      <c r="GI42" s="841" t="s">
        <v>61</v>
      </c>
      <c r="GJ42" s="841" t="s">
        <v>62</v>
      </c>
      <c r="GK42" s="841" t="s">
        <v>61</v>
      </c>
      <c r="GL42" s="841" t="s">
        <v>205</v>
      </c>
      <c r="GM42" s="841">
        <v>2012</v>
      </c>
      <c r="GN42" s="841" t="s">
        <v>1381</v>
      </c>
      <c r="GO42" s="841" t="s">
        <v>1936</v>
      </c>
      <c r="GP42" s="841">
        <v>2005</v>
      </c>
      <c r="GQ42" s="841" t="s">
        <v>61</v>
      </c>
      <c r="GR42" s="841" t="s">
        <v>62</v>
      </c>
      <c r="GS42" s="841" t="s">
        <v>62</v>
      </c>
      <c r="GT42" s="841" t="s">
        <v>62</v>
      </c>
      <c r="GU42" s="1304" t="s">
        <v>1936</v>
      </c>
      <c r="GV42" s="939"/>
      <c r="GW42" s="1307" t="s">
        <v>61</v>
      </c>
      <c r="GX42" s="892" t="s">
        <v>61</v>
      </c>
      <c r="GY42" s="892" t="s">
        <v>62</v>
      </c>
      <c r="GZ42" s="892" t="s">
        <v>61</v>
      </c>
      <c r="HA42" s="892" t="s">
        <v>61</v>
      </c>
      <c r="HB42" s="892" t="s">
        <v>62</v>
      </c>
      <c r="HC42" s="892" t="s">
        <v>62</v>
      </c>
      <c r="HD42" s="892" t="s">
        <v>61</v>
      </c>
      <c r="HE42" s="892" t="s">
        <v>62</v>
      </c>
      <c r="HF42" s="892" t="s">
        <v>205</v>
      </c>
      <c r="HG42" s="892" t="s">
        <v>1059</v>
      </c>
      <c r="HH42" s="892" t="s">
        <v>396</v>
      </c>
      <c r="HI42" s="892" t="s">
        <v>61</v>
      </c>
      <c r="HJ42" s="1311" t="s">
        <v>62</v>
      </c>
      <c r="HK42" s="890" t="s">
        <v>1384</v>
      </c>
      <c r="HL42" s="1315" t="s">
        <v>1151</v>
      </c>
    </row>
    <row r="43" spans="1:220" ht="39.950000000000003" customHeight="1">
      <c r="A43" s="1200" t="s">
        <v>931</v>
      </c>
      <c r="B43" s="1207"/>
      <c r="C43" s="1204" t="s">
        <v>61</v>
      </c>
      <c r="D43" s="894" t="s">
        <v>927</v>
      </c>
      <c r="E43" s="894" t="s">
        <v>62</v>
      </c>
      <c r="F43" s="894" t="s">
        <v>1936</v>
      </c>
      <c r="G43" s="894" t="s">
        <v>66</v>
      </c>
      <c r="H43" s="894" t="s">
        <v>1936</v>
      </c>
      <c r="I43" s="894" t="s">
        <v>62</v>
      </c>
      <c r="J43" s="894" t="s">
        <v>1936</v>
      </c>
      <c r="K43" s="894" t="s">
        <v>66</v>
      </c>
      <c r="L43" s="894" t="s">
        <v>1936</v>
      </c>
      <c r="M43" s="894" t="s">
        <v>66</v>
      </c>
      <c r="N43" s="894" t="s">
        <v>1936</v>
      </c>
      <c r="O43" s="894" t="s">
        <v>61</v>
      </c>
      <c r="P43" s="894" t="s">
        <v>1936</v>
      </c>
      <c r="Q43" s="894" t="s">
        <v>62</v>
      </c>
      <c r="R43" s="894" t="s">
        <v>1936</v>
      </c>
      <c r="S43" s="894" t="s">
        <v>62</v>
      </c>
      <c r="T43" s="894" t="s">
        <v>1936</v>
      </c>
      <c r="U43" s="894" t="s">
        <v>62</v>
      </c>
      <c r="V43" s="894" t="s">
        <v>1936</v>
      </c>
      <c r="W43" s="894" t="s">
        <v>66</v>
      </c>
      <c r="X43" s="894" t="s">
        <v>705</v>
      </c>
      <c r="Y43" s="894" t="s">
        <v>62</v>
      </c>
      <c r="Z43" s="894" t="s">
        <v>205</v>
      </c>
      <c r="AA43" s="1210" t="s">
        <v>205</v>
      </c>
      <c r="AB43" s="943"/>
      <c r="AC43" s="1295" t="s">
        <v>88</v>
      </c>
      <c r="AD43" s="835" t="s">
        <v>87</v>
      </c>
      <c r="AE43" s="836" t="s">
        <v>66</v>
      </c>
      <c r="AF43" s="835" t="s">
        <v>446</v>
      </c>
      <c r="AG43" s="835" t="s">
        <v>1936</v>
      </c>
      <c r="AH43" s="835" t="s">
        <v>61</v>
      </c>
      <c r="AI43" s="836" t="s">
        <v>61</v>
      </c>
      <c r="AJ43" s="836" t="s">
        <v>1936</v>
      </c>
      <c r="AK43" s="835" t="s">
        <v>1936</v>
      </c>
      <c r="AL43" s="835" t="s">
        <v>1936</v>
      </c>
      <c r="AM43" s="835" t="s">
        <v>1936</v>
      </c>
      <c r="AN43" s="836" t="s">
        <v>1936</v>
      </c>
      <c r="AO43" s="835" t="s">
        <v>1936</v>
      </c>
      <c r="AP43" s="835" t="s">
        <v>1936</v>
      </c>
      <c r="AQ43" s="835" t="s">
        <v>1936</v>
      </c>
      <c r="AR43" s="1223">
        <v>0</v>
      </c>
      <c r="AS43" s="835" t="s">
        <v>1936</v>
      </c>
      <c r="AT43" s="835" t="s">
        <v>61</v>
      </c>
      <c r="AU43" s="835" t="s">
        <v>61</v>
      </c>
      <c r="AV43" s="835" t="s">
        <v>1936</v>
      </c>
      <c r="AW43" s="836" t="s">
        <v>1936</v>
      </c>
      <c r="AX43" s="837" t="s">
        <v>1936</v>
      </c>
      <c r="AY43" s="836" t="s">
        <v>1936</v>
      </c>
      <c r="AZ43" s="835" t="s">
        <v>1936</v>
      </c>
      <c r="BA43" s="835" t="s">
        <v>1936</v>
      </c>
      <c r="BB43" s="836" t="s">
        <v>1936</v>
      </c>
      <c r="BC43" s="836" t="s">
        <v>1936</v>
      </c>
      <c r="BD43" s="837" t="s">
        <v>1936</v>
      </c>
      <c r="BE43" s="836" t="s">
        <v>1936</v>
      </c>
      <c r="BF43" s="835" t="s">
        <v>1936</v>
      </c>
      <c r="BG43" s="1223">
        <v>0</v>
      </c>
      <c r="BH43" s="835" t="s">
        <v>1936</v>
      </c>
      <c r="BI43" s="835" t="s">
        <v>62</v>
      </c>
      <c r="BJ43" s="836" t="s">
        <v>1936</v>
      </c>
      <c r="BK43" s="836">
        <v>0</v>
      </c>
      <c r="BL43" s="836" t="s">
        <v>1936</v>
      </c>
      <c r="BM43" s="836" t="s">
        <v>1936</v>
      </c>
      <c r="BN43" s="835" t="s">
        <v>1936</v>
      </c>
      <c r="BO43" s="835" t="s">
        <v>62</v>
      </c>
      <c r="BP43" s="836">
        <v>0</v>
      </c>
      <c r="BQ43" s="837" t="s">
        <v>1936</v>
      </c>
      <c r="BR43" s="837" t="s">
        <v>1936</v>
      </c>
      <c r="BS43" s="836" t="s">
        <v>1936</v>
      </c>
      <c r="BT43" s="835" t="s">
        <v>62</v>
      </c>
      <c r="BU43" s="836">
        <v>0</v>
      </c>
      <c r="BV43" s="835" t="s">
        <v>1936</v>
      </c>
      <c r="BW43" s="836" t="s">
        <v>1936</v>
      </c>
      <c r="BX43" s="836" t="s">
        <v>1936</v>
      </c>
      <c r="BY43" s="1223">
        <v>0</v>
      </c>
      <c r="BZ43" s="836" t="s">
        <v>1936</v>
      </c>
      <c r="CA43" s="839">
        <v>1</v>
      </c>
      <c r="CB43" s="835" t="s">
        <v>1676</v>
      </c>
      <c r="CC43" s="839" t="s">
        <v>66</v>
      </c>
      <c r="CD43" s="835" t="s">
        <v>101</v>
      </c>
      <c r="CE43" s="839" t="s">
        <v>66</v>
      </c>
      <c r="CF43" s="835" t="s">
        <v>114</v>
      </c>
      <c r="CG43" s="835" t="s">
        <v>66</v>
      </c>
      <c r="CH43" s="835" t="s">
        <v>101</v>
      </c>
      <c r="CI43" s="835" t="s">
        <v>1</v>
      </c>
      <c r="CJ43" s="835" t="s">
        <v>1936</v>
      </c>
      <c r="CK43" s="835" t="s">
        <v>1936</v>
      </c>
      <c r="CL43" s="1280" t="s">
        <v>1936</v>
      </c>
      <c r="CM43" s="1278"/>
      <c r="CN43" s="1298" t="s">
        <v>61</v>
      </c>
      <c r="CO43" s="842" t="s">
        <v>61</v>
      </c>
      <c r="CP43" s="842" t="s">
        <v>61</v>
      </c>
      <c r="CQ43" s="842" t="s">
        <v>61</v>
      </c>
      <c r="CR43" s="842" t="s">
        <v>61</v>
      </c>
      <c r="CS43" s="842" t="s">
        <v>61</v>
      </c>
      <c r="CT43" s="842" t="s">
        <v>61</v>
      </c>
      <c r="CU43" s="842" t="s">
        <v>61</v>
      </c>
      <c r="CV43" s="842" t="s">
        <v>61</v>
      </c>
      <c r="CW43" s="842" t="s">
        <v>61</v>
      </c>
      <c r="CX43" s="842" t="s">
        <v>66</v>
      </c>
      <c r="CY43" s="842" t="s">
        <v>1936</v>
      </c>
      <c r="CZ43" s="923" t="s">
        <v>61</v>
      </c>
      <c r="DA43" s="923" t="s">
        <v>61</v>
      </c>
      <c r="DB43" s="923" t="s">
        <v>61</v>
      </c>
      <c r="DC43" s="923" t="s">
        <v>61</v>
      </c>
      <c r="DD43" s="923" t="s">
        <v>61</v>
      </c>
      <c r="DE43" s="923" t="s">
        <v>61</v>
      </c>
      <c r="DF43" s="923" t="s">
        <v>61</v>
      </c>
      <c r="DG43" s="923" t="s">
        <v>61</v>
      </c>
      <c r="DH43" s="923" t="s">
        <v>61</v>
      </c>
      <c r="DI43" s="923" t="s">
        <v>61</v>
      </c>
      <c r="DJ43" s="923" t="s">
        <v>66</v>
      </c>
      <c r="DK43" s="923" t="s">
        <v>1936</v>
      </c>
      <c r="DL43" s="923" t="s">
        <v>1936</v>
      </c>
      <c r="DM43" s="923" t="s">
        <v>1936</v>
      </c>
      <c r="DN43" s="923" t="s">
        <v>1936</v>
      </c>
      <c r="DO43" s="923" t="s">
        <v>1936</v>
      </c>
      <c r="DP43" s="923" t="s">
        <v>1936</v>
      </c>
      <c r="DQ43" s="923" t="s">
        <v>1936</v>
      </c>
      <c r="DR43" s="923" t="s">
        <v>1936</v>
      </c>
      <c r="DS43" s="923" t="s">
        <v>1936</v>
      </c>
      <c r="DT43" s="923" t="s">
        <v>1936</v>
      </c>
      <c r="DU43" s="923" t="s">
        <v>1936</v>
      </c>
      <c r="DV43" s="923" t="s">
        <v>1936</v>
      </c>
      <c r="DW43" s="923" t="s">
        <v>1936</v>
      </c>
      <c r="DX43" s="924" t="s">
        <v>1936</v>
      </c>
      <c r="DY43" s="924" t="s">
        <v>1936</v>
      </c>
      <c r="DZ43" s="924" t="s">
        <v>1936</v>
      </c>
      <c r="EA43" s="924" t="s">
        <v>1936</v>
      </c>
      <c r="EB43" s="924" t="s">
        <v>1936</v>
      </c>
      <c r="EC43" s="924" t="s">
        <v>1936</v>
      </c>
      <c r="ED43" s="924" t="s">
        <v>1936</v>
      </c>
      <c r="EE43" s="924" t="s">
        <v>1936</v>
      </c>
      <c r="EF43" s="924" t="s">
        <v>1936</v>
      </c>
      <c r="EG43" s="924" t="s">
        <v>1936</v>
      </c>
      <c r="EH43" s="924" t="s">
        <v>1936</v>
      </c>
      <c r="EI43" s="924" t="s">
        <v>1936</v>
      </c>
      <c r="EJ43" s="1276" t="s">
        <v>1936</v>
      </c>
      <c r="EK43" s="1159"/>
      <c r="EL43" s="1301" t="s">
        <v>62</v>
      </c>
      <c r="EM43" s="840" t="s">
        <v>205</v>
      </c>
      <c r="EN43" s="840" t="s">
        <v>205</v>
      </c>
      <c r="EO43" s="840" t="s">
        <v>205</v>
      </c>
      <c r="EP43" s="840" t="s">
        <v>205</v>
      </c>
      <c r="EQ43" s="840" t="s">
        <v>62</v>
      </c>
      <c r="ER43" s="840" t="s">
        <v>1936</v>
      </c>
      <c r="ES43" s="840" t="s">
        <v>1936</v>
      </c>
      <c r="ET43" s="840" t="s">
        <v>66</v>
      </c>
      <c r="EU43" s="840" t="s">
        <v>1936</v>
      </c>
      <c r="EV43" s="840" t="s">
        <v>66</v>
      </c>
      <c r="EW43" s="840" t="s">
        <v>1936</v>
      </c>
      <c r="EX43" s="840" t="s">
        <v>1936</v>
      </c>
      <c r="EY43" s="840" t="s">
        <v>1936</v>
      </c>
      <c r="EZ43" s="840" t="s">
        <v>1936</v>
      </c>
      <c r="FA43" s="840" t="s">
        <v>1936</v>
      </c>
      <c r="FB43" s="840" t="s">
        <v>1936</v>
      </c>
      <c r="FC43" s="840" t="s">
        <v>1936</v>
      </c>
      <c r="FD43" s="840" t="s">
        <v>1936</v>
      </c>
      <c r="FE43" s="840" t="s">
        <v>1936</v>
      </c>
      <c r="FF43" s="840" t="s">
        <v>1936</v>
      </c>
      <c r="FG43" s="840" t="s">
        <v>1936</v>
      </c>
      <c r="FH43" s="840" t="s">
        <v>1936</v>
      </c>
      <c r="FI43" s="840" t="s">
        <v>1936</v>
      </c>
      <c r="FJ43" s="840" t="s">
        <v>1936</v>
      </c>
      <c r="FK43" s="840" t="s">
        <v>1936</v>
      </c>
      <c r="FL43" s="840" t="s">
        <v>1936</v>
      </c>
      <c r="FM43" s="840" t="s">
        <v>1936</v>
      </c>
      <c r="FN43" s="840" t="s">
        <v>1936</v>
      </c>
      <c r="FO43" s="840" t="s">
        <v>62</v>
      </c>
      <c r="FP43" s="840" t="s">
        <v>1936</v>
      </c>
      <c r="FQ43" s="840" t="s">
        <v>1936</v>
      </c>
      <c r="FR43" s="840" t="s">
        <v>62</v>
      </c>
      <c r="FS43" s="840" t="s">
        <v>1936</v>
      </c>
      <c r="FT43" s="840" t="s">
        <v>1936</v>
      </c>
      <c r="FU43" s="840" t="s">
        <v>62</v>
      </c>
      <c r="FV43" s="840" t="s">
        <v>1936</v>
      </c>
      <c r="FW43" s="841" t="s">
        <v>1936</v>
      </c>
      <c r="FX43" s="841" t="s">
        <v>62</v>
      </c>
      <c r="FY43" s="841" t="s">
        <v>62</v>
      </c>
      <c r="FZ43" s="841" t="s">
        <v>205</v>
      </c>
      <c r="GA43" s="841" t="s">
        <v>1936</v>
      </c>
      <c r="GB43" s="841" t="s">
        <v>61</v>
      </c>
      <c r="GC43" s="841" t="s">
        <v>61</v>
      </c>
      <c r="GD43" s="841" t="s">
        <v>61</v>
      </c>
      <c r="GE43" s="841" t="s">
        <v>61</v>
      </c>
      <c r="GF43" s="841" t="s">
        <v>61</v>
      </c>
      <c r="GG43" s="841" t="s">
        <v>61</v>
      </c>
      <c r="GH43" s="841" t="s">
        <v>61</v>
      </c>
      <c r="GI43" s="841" t="s">
        <v>61</v>
      </c>
      <c r="GJ43" s="841" t="s">
        <v>62</v>
      </c>
      <c r="GK43" s="841" t="s">
        <v>1936</v>
      </c>
      <c r="GL43" s="841" t="s">
        <v>1936</v>
      </c>
      <c r="GM43" s="841" t="s">
        <v>1936</v>
      </c>
      <c r="GN43" s="841" t="s">
        <v>1936</v>
      </c>
      <c r="GO43" s="841" t="s">
        <v>1936</v>
      </c>
      <c r="GP43" s="841" t="s">
        <v>205</v>
      </c>
      <c r="GQ43" s="841" t="s">
        <v>205</v>
      </c>
      <c r="GR43" s="841" t="s">
        <v>205</v>
      </c>
      <c r="GS43" s="841" t="s">
        <v>205</v>
      </c>
      <c r="GT43" s="841" t="s">
        <v>205</v>
      </c>
      <c r="GU43" s="1304" t="s">
        <v>1936</v>
      </c>
      <c r="GV43" s="938"/>
      <c r="GW43" s="1307" t="s">
        <v>62</v>
      </c>
      <c r="GX43" s="892" t="s">
        <v>62</v>
      </c>
      <c r="GY43" s="892" t="s">
        <v>62</v>
      </c>
      <c r="GZ43" s="892" t="s">
        <v>62</v>
      </c>
      <c r="HA43" s="892" t="s">
        <v>62</v>
      </c>
      <c r="HB43" s="892" t="s">
        <v>62</v>
      </c>
      <c r="HC43" s="892" t="s">
        <v>62</v>
      </c>
      <c r="HD43" s="892" t="s">
        <v>62</v>
      </c>
      <c r="HE43" s="892" t="s">
        <v>62</v>
      </c>
      <c r="HF43" s="892" t="s">
        <v>205</v>
      </c>
      <c r="HG43" s="892" t="s">
        <v>1936</v>
      </c>
      <c r="HH43" s="892" t="s">
        <v>1936</v>
      </c>
      <c r="HI43" s="892" t="s">
        <v>62</v>
      </c>
      <c r="HJ43" s="1311" t="s">
        <v>62</v>
      </c>
      <c r="HK43" s="890" t="s">
        <v>930</v>
      </c>
      <c r="HL43" s="1315" t="s">
        <v>1151</v>
      </c>
    </row>
    <row r="44" spans="1:220" ht="39.950000000000003" customHeight="1">
      <c r="A44" s="1200" t="s">
        <v>1747</v>
      </c>
      <c r="B44" s="1207"/>
      <c r="C44" s="1204" t="s">
        <v>61</v>
      </c>
      <c r="D44" s="894" t="s">
        <v>1734</v>
      </c>
      <c r="E44" s="894" t="s">
        <v>61</v>
      </c>
      <c r="F44" s="894" t="s">
        <v>1735</v>
      </c>
      <c r="G44" s="894" t="s">
        <v>61</v>
      </c>
      <c r="H44" s="894" t="s">
        <v>1736</v>
      </c>
      <c r="I44" s="894" t="s">
        <v>62</v>
      </c>
      <c r="J44" s="894" t="s">
        <v>1936</v>
      </c>
      <c r="K44" s="894" t="s">
        <v>61</v>
      </c>
      <c r="L44" s="894" t="s">
        <v>1737</v>
      </c>
      <c r="M44" s="894" t="s">
        <v>61</v>
      </c>
      <c r="N44" s="894" t="s">
        <v>220</v>
      </c>
      <c r="O44" s="894" t="s">
        <v>61</v>
      </c>
      <c r="P44" s="894" t="s">
        <v>1738</v>
      </c>
      <c r="Q44" s="894" t="s">
        <v>62</v>
      </c>
      <c r="R44" s="894" t="s">
        <v>1936</v>
      </c>
      <c r="S44" s="894" t="s">
        <v>62</v>
      </c>
      <c r="T44" s="894" t="s">
        <v>1936</v>
      </c>
      <c r="U44" s="894" t="s">
        <v>62</v>
      </c>
      <c r="V44" s="894" t="s">
        <v>1936</v>
      </c>
      <c r="W44" s="894" t="s">
        <v>66</v>
      </c>
      <c r="X44" s="894" t="s">
        <v>62</v>
      </c>
      <c r="Y44" s="894" t="s">
        <v>66</v>
      </c>
      <c r="Z44" s="894" t="s">
        <v>66</v>
      </c>
      <c r="AA44" s="1210" t="s">
        <v>66</v>
      </c>
      <c r="AB44" s="943"/>
      <c r="AC44" s="1295" t="s">
        <v>1936</v>
      </c>
      <c r="AD44" s="835" t="s">
        <v>1936</v>
      </c>
      <c r="AE44" s="836" t="s">
        <v>66</v>
      </c>
      <c r="AF44" s="835" t="s">
        <v>1936</v>
      </c>
      <c r="AG44" s="835" t="s">
        <v>1936</v>
      </c>
      <c r="AH44" s="835" t="s">
        <v>66</v>
      </c>
      <c r="AI44" s="836" t="s">
        <v>66</v>
      </c>
      <c r="AJ44" s="836">
        <v>0</v>
      </c>
      <c r="AK44" s="835" t="s">
        <v>1936</v>
      </c>
      <c r="AL44" s="835" t="s">
        <v>1936</v>
      </c>
      <c r="AM44" s="835" t="s">
        <v>1936</v>
      </c>
      <c r="AN44" s="836">
        <v>0</v>
      </c>
      <c r="AO44" s="835" t="s">
        <v>1936</v>
      </c>
      <c r="AP44" s="835" t="s">
        <v>1936</v>
      </c>
      <c r="AQ44" s="835" t="s">
        <v>1936</v>
      </c>
      <c r="AR44" s="1223">
        <v>0</v>
      </c>
      <c r="AS44" s="835" t="s">
        <v>1936</v>
      </c>
      <c r="AT44" s="835" t="s">
        <v>66</v>
      </c>
      <c r="AU44" s="835" t="s">
        <v>1936</v>
      </c>
      <c r="AV44" s="835" t="s">
        <v>1936</v>
      </c>
      <c r="AW44" s="836">
        <v>0</v>
      </c>
      <c r="AX44" s="837" t="s">
        <v>1936</v>
      </c>
      <c r="AY44" s="836" t="s">
        <v>1936</v>
      </c>
      <c r="AZ44" s="835" t="s">
        <v>1936</v>
      </c>
      <c r="BA44" s="835" t="s">
        <v>1936</v>
      </c>
      <c r="BB44" s="836" t="s">
        <v>1936</v>
      </c>
      <c r="BC44" s="836">
        <v>0</v>
      </c>
      <c r="BD44" s="837" t="s">
        <v>1936</v>
      </c>
      <c r="BE44" s="836" t="s">
        <v>1936</v>
      </c>
      <c r="BF44" s="835" t="s">
        <v>1936</v>
      </c>
      <c r="BG44" s="1223">
        <v>0</v>
      </c>
      <c r="BH44" s="835" t="s">
        <v>1936</v>
      </c>
      <c r="BI44" s="835" t="s">
        <v>66</v>
      </c>
      <c r="BJ44" s="836" t="s">
        <v>1936</v>
      </c>
      <c r="BK44" s="836">
        <v>0</v>
      </c>
      <c r="BL44" s="836" t="s">
        <v>1936</v>
      </c>
      <c r="BM44" s="836" t="s">
        <v>1936</v>
      </c>
      <c r="BN44" s="835" t="s">
        <v>1936</v>
      </c>
      <c r="BO44" s="835" t="s">
        <v>66</v>
      </c>
      <c r="BP44" s="836">
        <v>0</v>
      </c>
      <c r="BQ44" s="837" t="s">
        <v>1936</v>
      </c>
      <c r="BR44" s="837" t="s">
        <v>1936</v>
      </c>
      <c r="BS44" s="836" t="s">
        <v>1936</v>
      </c>
      <c r="BT44" s="835" t="s">
        <v>66</v>
      </c>
      <c r="BU44" s="836">
        <v>0</v>
      </c>
      <c r="BV44" s="835" t="s">
        <v>1936</v>
      </c>
      <c r="BW44" s="836" t="s">
        <v>1936</v>
      </c>
      <c r="BX44" s="836" t="s">
        <v>1936</v>
      </c>
      <c r="BY44" s="1223">
        <v>0</v>
      </c>
      <c r="BZ44" s="836" t="s">
        <v>1936</v>
      </c>
      <c r="CA44" s="839" t="s">
        <v>66</v>
      </c>
      <c r="CB44" s="835" t="s">
        <v>1312</v>
      </c>
      <c r="CC44" s="839" t="s">
        <v>66</v>
      </c>
      <c r="CD44" s="835" t="s">
        <v>101</v>
      </c>
      <c r="CE44" s="839" t="s">
        <v>66</v>
      </c>
      <c r="CF44" s="835" t="s">
        <v>114</v>
      </c>
      <c r="CG44" s="835" t="s">
        <v>66</v>
      </c>
      <c r="CH44" s="835" t="s">
        <v>101</v>
      </c>
      <c r="CI44" s="835" t="s">
        <v>1936</v>
      </c>
      <c r="CJ44" s="835" t="s">
        <v>1936</v>
      </c>
      <c r="CK44" s="835" t="s">
        <v>1936</v>
      </c>
      <c r="CL44" s="1280" t="s">
        <v>1936</v>
      </c>
      <c r="CM44" s="1278"/>
      <c r="CN44" s="1298" t="s">
        <v>61</v>
      </c>
      <c r="CO44" s="842" t="s">
        <v>61</v>
      </c>
      <c r="CP44" s="842" t="s">
        <v>61</v>
      </c>
      <c r="CQ44" s="842" t="s">
        <v>61</v>
      </c>
      <c r="CR44" s="842" t="s">
        <v>61</v>
      </c>
      <c r="CS44" s="842" t="s">
        <v>61</v>
      </c>
      <c r="CT44" s="842" t="s">
        <v>62</v>
      </c>
      <c r="CU44" s="842" t="s">
        <v>61</v>
      </c>
      <c r="CV44" s="842" t="s">
        <v>62</v>
      </c>
      <c r="CW44" s="842" t="s">
        <v>62</v>
      </c>
      <c r="CX44" s="842" t="s">
        <v>62</v>
      </c>
      <c r="CY44" s="842" t="s">
        <v>1936</v>
      </c>
      <c r="CZ44" s="923" t="s">
        <v>61</v>
      </c>
      <c r="DA44" s="923" t="s">
        <v>61</v>
      </c>
      <c r="DB44" s="923" t="s">
        <v>61</v>
      </c>
      <c r="DC44" s="923" t="s">
        <v>62</v>
      </c>
      <c r="DD44" s="923" t="s">
        <v>62</v>
      </c>
      <c r="DE44" s="923" t="s">
        <v>61</v>
      </c>
      <c r="DF44" s="923" t="s">
        <v>62</v>
      </c>
      <c r="DG44" s="923" t="s">
        <v>62</v>
      </c>
      <c r="DH44" s="923" t="s">
        <v>62</v>
      </c>
      <c r="DI44" s="923" t="s">
        <v>62</v>
      </c>
      <c r="DJ44" s="923" t="s">
        <v>62</v>
      </c>
      <c r="DK44" s="923" t="s">
        <v>1936</v>
      </c>
      <c r="DL44" s="923" t="s">
        <v>61</v>
      </c>
      <c r="DM44" s="923" t="s">
        <v>61</v>
      </c>
      <c r="DN44" s="923" t="s">
        <v>61</v>
      </c>
      <c r="DO44" s="923" t="s">
        <v>61</v>
      </c>
      <c r="DP44" s="923" t="s">
        <v>61</v>
      </c>
      <c r="DQ44" s="923" t="s">
        <v>61</v>
      </c>
      <c r="DR44" s="923" t="s">
        <v>61</v>
      </c>
      <c r="DS44" s="923" t="s">
        <v>61</v>
      </c>
      <c r="DT44" s="923" t="s">
        <v>62</v>
      </c>
      <c r="DU44" s="923" t="s">
        <v>62</v>
      </c>
      <c r="DV44" s="923" t="s">
        <v>61</v>
      </c>
      <c r="DW44" s="923" t="s">
        <v>1936</v>
      </c>
      <c r="DX44" s="924" t="s">
        <v>62</v>
      </c>
      <c r="DY44" s="924" t="s">
        <v>62</v>
      </c>
      <c r="DZ44" s="924" t="s">
        <v>66</v>
      </c>
      <c r="EA44" s="924" t="s">
        <v>66</v>
      </c>
      <c r="EB44" s="924" t="s">
        <v>66</v>
      </c>
      <c r="EC44" s="924" t="s">
        <v>66</v>
      </c>
      <c r="ED44" s="924" t="s">
        <v>66</v>
      </c>
      <c r="EE44" s="924" t="s">
        <v>66</v>
      </c>
      <c r="EF44" s="924" t="s">
        <v>62</v>
      </c>
      <c r="EG44" s="924" t="s">
        <v>62</v>
      </c>
      <c r="EH44" s="924" t="s">
        <v>62</v>
      </c>
      <c r="EI44" s="924" t="s">
        <v>1936</v>
      </c>
      <c r="EJ44" s="1276" t="s">
        <v>1936</v>
      </c>
      <c r="EK44" s="1159"/>
      <c r="EL44" s="1301" t="s">
        <v>62</v>
      </c>
      <c r="EM44" s="840" t="s">
        <v>205</v>
      </c>
      <c r="EN44" s="840" t="s">
        <v>205</v>
      </c>
      <c r="EO44" s="840" t="s">
        <v>205</v>
      </c>
      <c r="EP44" s="840" t="s">
        <v>205</v>
      </c>
      <c r="EQ44" s="1285" t="s">
        <v>66</v>
      </c>
      <c r="ER44" s="840" t="s">
        <v>317</v>
      </c>
      <c r="ES44" s="840" t="s">
        <v>1741</v>
      </c>
      <c r="ET44" s="840" t="s">
        <v>61</v>
      </c>
      <c r="EU44" s="840" t="s">
        <v>1936</v>
      </c>
      <c r="EV44" s="840" t="s">
        <v>61</v>
      </c>
      <c r="EW44" s="840" t="s">
        <v>1742</v>
      </c>
      <c r="EX44" s="840" t="s">
        <v>1743</v>
      </c>
      <c r="EY44" s="840" t="s">
        <v>1743</v>
      </c>
      <c r="EZ44" s="840" t="s">
        <v>1743</v>
      </c>
      <c r="FA44" s="840" t="s">
        <v>1743</v>
      </c>
      <c r="FB44" s="840" t="s">
        <v>205</v>
      </c>
      <c r="FC44" s="840" t="s">
        <v>66</v>
      </c>
      <c r="FD44" s="840" t="s">
        <v>205</v>
      </c>
      <c r="FE44" s="840" t="s">
        <v>502</v>
      </c>
      <c r="FF44" s="840" t="s">
        <v>1744</v>
      </c>
      <c r="FG44" s="840" t="s">
        <v>66</v>
      </c>
      <c r="FH44" s="840" t="s">
        <v>205</v>
      </c>
      <c r="FI44" s="840" t="s">
        <v>66</v>
      </c>
      <c r="FJ44" s="840" t="s">
        <v>205</v>
      </c>
      <c r="FK44" s="840" t="s">
        <v>205</v>
      </c>
      <c r="FL44" s="840" t="s">
        <v>66</v>
      </c>
      <c r="FM44" s="840" t="s">
        <v>66</v>
      </c>
      <c r="FN44" s="840" t="s">
        <v>1936</v>
      </c>
      <c r="FO44" s="840" t="s">
        <v>62</v>
      </c>
      <c r="FP44" s="840" t="s">
        <v>1936</v>
      </c>
      <c r="FQ44" s="840" t="s">
        <v>1936</v>
      </c>
      <c r="FR44" s="840" t="s">
        <v>62</v>
      </c>
      <c r="FS44" s="840" t="s">
        <v>1936</v>
      </c>
      <c r="FT44" s="840" t="s">
        <v>1936</v>
      </c>
      <c r="FU44" s="840" t="s">
        <v>66</v>
      </c>
      <c r="FV44" s="840" t="s">
        <v>1936</v>
      </c>
      <c r="FW44" s="841" t="s">
        <v>1936</v>
      </c>
      <c r="FX44" s="841" t="s">
        <v>62</v>
      </c>
      <c r="FY44" s="841" t="s">
        <v>62</v>
      </c>
      <c r="FZ44" s="841" t="s">
        <v>205</v>
      </c>
      <c r="GA44" s="841" t="s">
        <v>205</v>
      </c>
      <c r="GB44" s="841" t="s">
        <v>61</v>
      </c>
      <c r="GC44" s="841" t="s">
        <v>61</v>
      </c>
      <c r="GD44" s="841" t="s">
        <v>61</v>
      </c>
      <c r="GE44" s="841" t="s">
        <v>61</v>
      </c>
      <c r="GF44" s="841" t="s">
        <v>61</v>
      </c>
      <c r="GG44" s="841" t="s">
        <v>61</v>
      </c>
      <c r="GH44" s="841" t="s">
        <v>61</v>
      </c>
      <c r="GI44" s="841" t="s">
        <v>61</v>
      </c>
      <c r="GJ44" s="841" t="s">
        <v>62</v>
      </c>
      <c r="GK44" s="841" t="s">
        <v>62</v>
      </c>
      <c r="GL44" s="841" t="s">
        <v>205</v>
      </c>
      <c r="GM44" s="841">
        <v>2011</v>
      </c>
      <c r="GN44" s="841" t="s">
        <v>1745</v>
      </c>
      <c r="GO44" s="841" t="s">
        <v>1746</v>
      </c>
      <c r="GP44" s="841" t="s">
        <v>205</v>
      </c>
      <c r="GQ44" s="841" t="s">
        <v>205</v>
      </c>
      <c r="GR44" s="841" t="s">
        <v>205</v>
      </c>
      <c r="GS44" s="841" t="s">
        <v>205</v>
      </c>
      <c r="GT44" s="841" t="s">
        <v>205</v>
      </c>
      <c r="GU44" s="1304" t="s">
        <v>593</v>
      </c>
      <c r="GV44" s="938"/>
      <c r="GW44" s="1307" t="s">
        <v>66</v>
      </c>
      <c r="GX44" s="892" t="s">
        <v>66</v>
      </c>
      <c r="GY44" s="892" t="s">
        <v>66</v>
      </c>
      <c r="GZ44" s="892" t="s">
        <v>66</v>
      </c>
      <c r="HA44" s="892" t="s">
        <v>66</v>
      </c>
      <c r="HB44" s="892" t="s">
        <v>66</v>
      </c>
      <c r="HC44" s="892" t="s">
        <v>66</v>
      </c>
      <c r="HD44" s="892" t="s">
        <v>66</v>
      </c>
      <c r="HE44" s="892" t="s">
        <v>66</v>
      </c>
      <c r="HF44" s="892" t="s">
        <v>66</v>
      </c>
      <c r="HG44" s="892" t="s">
        <v>1936</v>
      </c>
      <c r="HH44" s="892" t="s">
        <v>1936</v>
      </c>
      <c r="HI44" s="892" t="s">
        <v>66</v>
      </c>
      <c r="HJ44" s="1311" t="s">
        <v>66</v>
      </c>
      <c r="HK44" s="890" t="s">
        <v>1936</v>
      </c>
      <c r="HL44" s="1315" t="s">
        <v>1151</v>
      </c>
    </row>
    <row r="45" spans="1:220" ht="39.950000000000003" customHeight="1">
      <c r="A45" s="1200" t="s">
        <v>1173</v>
      </c>
      <c r="B45" s="1207"/>
      <c r="C45" s="1204" t="s">
        <v>61</v>
      </c>
      <c r="D45" s="894" t="s">
        <v>539</v>
      </c>
      <c r="E45" s="894" t="s">
        <v>61</v>
      </c>
      <c r="F45" s="894" t="s">
        <v>540</v>
      </c>
      <c r="G45" s="894" t="s">
        <v>61</v>
      </c>
      <c r="H45" s="894" t="s">
        <v>932</v>
      </c>
      <c r="I45" s="894" t="s">
        <v>61</v>
      </c>
      <c r="J45" s="894" t="s">
        <v>541</v>
      </c>
      <c r="K45" s="894" t="s">
        <v>61</v>
      </c>
      <c r="L45" s="894" t="s">
        <v>361</v>
      </c>
      <c r="M45" s="894" t="s">
        <v>61</v>
      </c>
      <c r="N45" s="894" t="s">
        <v>220</v>
      </c>
      <c r="O45" s="894" t="s">
        <v>61</v>
      </c>
      <c r="P45" s="894" t="s">
        <v>592</v>
      </c>
      <c r="Q45" s="894" t="s">
        <v>61</v>
      </c>
      <c r="R45" s="894" t="s">
        <v>542</v>
      </c>
      <c r="S45" s="894" t="s">
        <v>62</v>
      </c>
      <c r="T45" s="894" t="s">
        <v>1936</v>
      </c>
      <c r="U45" s="894" t="s">
        <v>62</v>
      </c>
      <c r="V45" s="894" t="s">
        <v>1936</v>
      </c>
      <c r="W45" s="894" t="s">
        <v>64</v>
      </c>
      <c r="X45" s="894" t="s">
        <v>62</v>
      </c>
      <c r="Y45" s="894" t="s">
        <v>61</v>
      </c>
      <c r="Z45" s="894" t="s">
        <v>933</v>
      </c>
      <c r="AA45" s="1210" t="s">
        <v>543</v>
      </c>
      <c r="AB45" s="943"/>
      <c r="AC45" s="1295" t="s">
        <v>91</v>
      </c>
      <c r="AD45" s="835" t="s">
        <v>90</v>
      </c>
      <c r="AE45" s="836">
        <v>19458256</v>
      </c>
      <c r="AF45" s="835" t="s">
        <v>720</v>
      </c>
      <c r="AG45" s="835" t="s">
        <v>934</v>
      </c>
      <c r="AH45" s="835" t="s">
        <v>61</v>
      </c>
      <c r="AI45" s="836" t="s">
        <v>61</v>
      </c>
      <c r="AJ45" s="836" t="s">
        <v>1936</v>
      </c>
      <c r="AK45" s="835" t="s">
        <v>1936</v>
      </c>
      <c r="AL45" s="835" t="s">
        <v>1936</v>
      </c>
      <c r="AM45" s="835" t="s">
        <v>1936</v>
      </c>
      <c r="AN45" s="836">
        <v>2500000</v>
      </c>
      <c r="AO45" s="835" t="s">
        <v>720</v>
      </c>
      <c r="AP45" s="835" t="s">
        <v>544</v>
      </c>
      <c r="AQ45" s="835" t="s">
        <v>1936</v>
      </c>
      <c r="AR45" s="1223">
        <v>2500000</v>
      </c>
      <c r="AS45" s="835" t="s">
        <v>1936</v>
      </c>
      <c r="AT45" s="835" t="s">
        <v>61</v>
      </c>
      <c r="AU45" s="835" t="s">
        <v>62</v>
      </c>
      <c r="AV45" s="835" t="s">
        <v>1936</v>
      </c>
      <c r="AW45" s="836" t="s">
        <v>1936</v>
      </c>
      <c r="AX45" s="837" t="s">
        <v>1936</v>
      </c>
      <c r="AY45" s="836" t="s">
        <v>1936</v>
      </c>
      <c r="AZ45" s="835" t="s">
        <v>1936</v>
      </c>
      <c r="BA45" s="835" t="s">
        <v>61</v>
      </c>
      <c r="BB45" s="836" t="s">
        <v>1936</v>
      </c>
      <c r="BC45" s="836">
        <v>2500000</v>
      </c>
      <c r="BD45" s="837" t="s">
        <v>720</v>
      </c>
      <c r="BE45" s="836" t="s">
        <v>544</v>
      </c>
      <c r="BF45" s="835" t="s">
        <v>1936</v>
      </c>
      <c r="BG45" s="1223">
        <v>2500000</v>
      </c>
      <c r="BH45" s="835" t="s">
        <v>1936</v>
      </c>
      <c r="BI45" s="835" t="s">
        <v>62</v>
      </c>
      <c r="BJ45" s="836" t="s">
        <v>936</v>
      </c>
      <c r="BK45" s="836">
        <v>5450921</v>
      </c>
      <c r="BL45" s="836" t="s">
        <v>720</v>
      </c>
      <c r="BM45" s="836" t="s">
        <v>935</v>
      </c>
      <c r="BN45" s="835" t="s">
        <v>1936</v>
      </c>
      <c r="BO45" s="835" t="s">
        <v>62</v>
      </c>
      <c r="BP45" s="836" t="s">
        <v>1936</v>
      </c>
      <c r="BQ45" s="837" t="s">
        <v>1936</v>
      </c>
      <c r="BR45" s="837" t="s">
        <v>1936</v>
      </c>
      <c r="BS45" s="836" t="s">
        <v>1936</v>
      </c>
      <c r="BT45" s="835" t="s">
        <v>62</v>
      </c>
      <c r="BU45" s="836" t="s">
        <v>1936</v>
      </c>
      <c r="BV45" s="835" t="s">
        <v>1936</v>
      </c>
      <c r="BW45" s="836" t="s">
        <v>1936</v>
      </c>
      <c r="BX45" s="836" t="s">
        <v>1936</v>
      </c>
      <c r="BY45" s="1223">
        <v>5450921</v>
      </c>
      <c r="BZ45" s="836" t="s">
        <v>1936</v>
      </c>
      <c r="CA45" s="839">
        <v>0.31442898250403944</v>
      </c>
      <c r="CB45" s="835" t="s">
        <v>101</v>
      </c>
      <c r="CC45" s="839">
        <v>0</v>
      </c>
      <c r="CD45" s="835" t="s">
        <v>101</v>
      </c>
      <c r="CE45" s="839">
        <v>0.4086142663556282</v>
      </c>
      <c r="CF45" s="835" t="s">
        <v>114</v>
      </c>
      <c r="CG45" s="835" t="s">
        <v>1936</v>
      </c>
      <c r="CH45" s="835" t="s">
        <v>101</v>
      </c>
      <c r="CI45" s="835" t="s">
        <v>1</v>
      </c>
      <c r="CJ45" s="835" t="s">
        <v>542</v>
      </c>
      <c r="CK45" s="835" t="s">
        <v>61</v>
      </c>
      <c r="CL45" s="1280" t="s">
        <v>1936</v>
      </c>
      <c r="CM45" s="1278"/>
      <c r="CN45" s="1298" t="s">
        <v>61</v>
      </c>
      <c r="CO45" s="842" t="s">
        <v>61</v>
      </c>
      <c r="CP45" s="842" t="s">
        <v>61</v>
      </c>
      <c r="CQ45" s="842" t="s">
        <v>61</v>
      </c>
      <c r="CR45" s="842" t="s">
        <v>61</v>
      </c>
      <c r="CS45" s="842" t="s">
        <v>61</v>
      </c>
      <c r="CT45" s="842" t="s">
        <v>61</v>
      </c>
      <c r="CU45" s="842" t="s">
        <v>61</v>
      </c>
      <c r="CV45" s="842" t="s">
        <v>61</v>
      </c>
      <c r="CW45" s="842" t="s">
        <v>61</v>
      </c>
      <c r="CX45" s="842" t="s">
        <v>62</v>
      </c>
      <c r="CY45" s="842" t="s">
        <v>1936</v>
      </c>
      <c r="CZ45" s="923" t="s">
        <v>61</v>
      </c>
      <c r="DA45" s="923" t="s">
        <v>61</v>
      </c>
      <c r="DB45" s="923" t="s">
        <v>61</v>
      </c>
      <c r="DC45" s="923" t="s">
        <v>61</v>
      </c>
      <c r="DD45" s="923" t="s">
        <v>61</v>
      </c>
      <c r="DE45" s="923" t="s">
        <v>61</v>
      </c>
      <c r="DF45" s="923" t="s">
        <v>61</v>
      </c>
      <c r="DG45" s="923" t="s">
        <v>62</v>
      </c>
      <c r="DH45" s="923" t="s">
        <v>61</v>
      </c>
      <c r="DI45" s="923" t="s">
        <v>61</v>
      </c>
      <c r="DJ45" s="923" t="s">
        <v>62</v>
      </c>
      <c r="DK45" s="923" t="s">
        <v>1936</v>
      </c>
      <c r="DL45" s="923" t="s">
        <v>61</v>
      </c>
      <c r="DM45" s="923" t="s">
        <v>61</v>
      </c>
      <c r="DN45" s="923" t="s">
        <v>61</v>
      </c>
      <c r="DO45" s="923" t="s">
        <v>61</v>
      </c>
      <c r="DP45" s="923" t="s">
        <v>61</v>
      </c>
      <c r="DQ45" s="923" t="s">
        <v>61</v>
      </c>
      <c r="DR45" s="923" t="s">
        <v>61</v>
      </c>
      <c r="DS45" s="923" t="s">
        <v>62</v>
      </c>
      <c r="DT45" s="923" t="s">
        <v>61</v>
      </c>
      <c r="DU45" s="923" t="s">
        <v>61</v>
      </c>
      <c r="DV45" s="923" t="s">
        <v>66</v>
      </c>
      <c r="DW45" s="923" t="s">
        <v>1936</v>
      </c>
      <c r="DX45" s="924" t="s">
        <v>61</v>
      </c>
      <c r="DY45" s="924" t="s">
        <v>61</v>
      </c>
      <c r="DZ45" s="924" t="s">
        <v>61</v>
      </c>
      <c r="EA45" s="924" t="s">
        <v>61</v>
      </c>
      <c r="EB45" s="924" t="s">
        <v>61</v>
      </c>
      <c r="EC45" s="924" t="s">
        <v>61</v>
      </c>
      <c r="ED45" s="924" t="s">
        <v>61</v>
      </c>
      <c r="EE45" s="924" t="s">
        <v>61</v>
      </c>
      <c r="EF45" s="924" t="s">
        <v>62</v>
      </c>
      <c r="EG45" s="924" t="s">
        <v>62</v>
      </c>
      <c r="EH45" s="924" t="s">
        <v>62</v>
      </c>
      <c r="EI45" s="924" t="s">
        <v>1936</v>
      </c>
      <c r="EJ45" s="1276" t="s">
        <v>1936</v>
      </c>
      <c r="EK45" s="1159"/>
      <c r="EL45" s="1301" t="s">
        <v>62</v>
      </c>
      <c r="EM45" s="840" t="s">
        <v>205</v>
      </c>
      <c r="EN45" s="840" t="s">
        <v>205</v>
      </c>
      <c r="EO45" s="840" t="s">
        <v>205</v>
      </c>
      <c r="EP45" s="840" t="s">
        <v>205</v>
      </c>
      <c r="EQ45" s="840" t="s">
        <v>62</v>
      </c>
      <c r="ER45" s="840" t="s">
        <v>205</v>
      </c>
      <c r="ES45" s="840" t="s">
        <v>205</v>
      </c>
      <c r="ET45" s="840" t="s">
        <v>61</v>
      </c>
      <c r="EU45" s="840" t="s">
        <v>545</v>
      </c>
      <c r="EV45" s="840" t="s">
        <v>62</v>
      </c>
      <c r="EW45" s="840" t="s">
        <v>205</v>
      </c>
      <c r="EX45" s="840" t="s">
        <v>200</v>
      </c>
      <c r="EY45" s="840" t="s">
        <v>200</v>
      </c>
      <c r="EZ45" s="840" t="s">
        <v>200</v>
      </c>
      <c r="FA45" s="840" t="s">
        <v>200</v>
      </c>
      <c r="FB45" s="840" t="s">
        <v>201</v>
      </c>
      <c r="FC45" s="840" t="s">
        <v>201</v>
      </c>
      <c r="FD45" s="840" t="s">
        <v>201</v>
      </c>
      <c r="FE45" s="840" t="s">
        <v>201</v>
      </c>
      <c r="FF45" s="840" t="s">
        <v>199</v>
      </c>
      <c r="FG45" s="840" t="s">
        <v>200</v>
      </c>
      <c r="FH45" s="840" t="s">
        <v>200</v>
      </c>
      <c r="FI45" s="840" t="s">
        <v>66</v>
      </c>
      <c r="FJ45" s="840" t="s">
        <v>204</v>
      </c>
      <c r="FK45" s="840" t="s">
        <v>204</v>
      </c>
      <c r="FL45" s="840" t="s">
        <v>205</v>
      </c>
      <c r="FM45" s="840" t="s">
        <v>205</v>
      </c>
      <c r="FN45" s="840" t="s">
        <v>1936</v>
      </c>
      <c r="FO45" s="840" t="s">
        <v>62</v>
      </c>
      <c r="FP45" s="840" t="s">
        <v>1936</v>
      </c>
      <c r="FQ45" s="840" t="s">
        <v>1936</v>
      </c>
      <c r="FR45" s="840" t="s">
        <v>62</v>
      </c>
      <c r="FS45" s="840" t="s">
        <v>1936</v>
      </c>
      <c r="FT45" s="840" t="s">
        <v>1936</v>
      </c>
      <c r="FU45" s="840" t="s">
        <v>62</v>
      </c>
      <c r="FV45" s="840" t="s">
        <v>1936</v>
      </c>
      <c r="FW45" s="841" t="s">
        <v>1936</v>
      </c>
      <c r="FX45" s="841" t="s">
        <v>62</v>
      </c>
      <c r="FY45" s="841" t="s">
        <v>62</v>
      </c>
      <c r="FZ45" s="841" t="s">
        <v>205</v>
      </c>
      <c r="GA45" s="841" t="s">
        <v>205</v>
      </c>
      <c r="GB45" s="841" t="s">
        <v>61</v>
      </c>
      <c r="GC45" s="841" t="s">
        <v>61</v>
      </c>
      <c r="GD45" s="841" t="s">
        <v>61</v>
      </c>
      <c r="GE45" s="841" t="s">
        <v>61</v>
      </c>
      <c r="GF45" s="841" t="s">
        <v>61</v>
      </c>
      <c r="GG45" s="841" t="s">
        <v>61</v>
      </c>
      <c r="GH45" s="841" t="s">
        <v>61</v>
      </c>
      <c r="GI45" s="841" t="s">
        <v>61</v>
      </c>
      <c r="GJ45" s="841" t="s">
        <v>62</v>
      </c>
      <c r="GK45" s="841" t="s">
        <v>62</v>
      </c>
      <c r="GL45" s="841" t="s">
        <v>205</v>
      </c>
      <c r="GM45" s="841">
        <v>2011</v>
      </c>
      <c r="GN45" s="841" t="s">
        <v>546</v>
      </c>
      <c r="GO45" s="841" t="s">
        <v>1936</v>
      </c>
      <c r="GP45" s="841">
        <v>2010</v>
      </c>
      <c r="GQ45" s="841" t="s">
        <v>62</v>
      </c>
      <c r="GR45" s="841" t="s">
        <v>61</v>
      </c>
      <c r="GS45" s="841" t="s">
        <v>62</v>
      </c>
      <c r="GT45" s="841" t="s">
        <v>62</v>
      </c>
      <c r="GU45" s="1304" t="s">
        <v>595</v>
      </c>
      <c r="GV45" s="938"/>
      <c r="GW45" s="1307" t="s">
        <v>62</v>
      </c>
      <c r="GX45" s="892" t="s">
        <v>62</v>
      </c>
      <c r="GY45" s="892" t="s">
        <v>62</v>
      </c>
      <c r="GZ45" s="892" t="s">
        <v>62</v>
      </c>
      <c r="HA45" s="892" t="s">
        <v>62</v>
      </c>
      <c r="HB45" s="892" t="s">
        <v>62</v>
      </c>
      <c r="HC45" s="892" t="s">
        <v>62</v>
      </c>
      <c r="HD45" s="892" t="s">
        <v>62</v>
      </c>
      <c r="HE45" s="892" t="s">
        <v>62</v>
      </c>
      <c r="HF45" s="892" t="s">
        <v>205</v>
      </c>
      <c r="HG45" s="892" t="s">
        <v>538</v>
      </c>
      <c r="HH45" s="892" t="s">
        <v>938</v>
      </c>
      <c r="HI45" s="892" t="s">
        <v>61</v>
      </c>
      <c r="HJ45" s="1311" t="s">
        <v>62</v>
      </c>
      <c r="HK45" s="890" t="s">
        <v>1936</v>
      </c>
      <c r="HL45" s="1315" t="s">
        <v>1151</v>
      </c>
    </row>
    <row r="46" spans="1:220" ht="39.950000000000003" customHeight="1">
      <c r="A46" s="1200" t="s">
        <v>1411</v>
      </c>
      <c r="B46" s="1207"/>
      <c r="C46" s="1204" t="s">
        <v>61</v>
      </c>
      <c r="D46" s="894" t="s">
        <v>1972</v>
      </c>
      <c r="E46" s="894" t="s">
        <v>61</v>
      </c>
      <c r="F46" s="894" t="s">
        <v>359</v>
      </c>
      <c r="G46" s="894" t="s">
        <v>61</v>
      </c>
      <c r="H46" s="894" t="s">
        <v>1973</v>
      </c>
      <c r="I46" s="894" t="s">
        <v>61</v>
      </c>
      <c r="J46" s="894" t="s">
        <v>1388</v>
      </c>
      <c r="K46" s="894" t="s">
        <v>61</v>
      </c>
      <c r="L46" s="894" t="s">
        <v>1649</v>
      </c>
      <c r="M46" s="894" t="s">
        <v>61</v>
      </c>
      <c r="N46" s="894" t="s">
        <v>220</v>
      </c>
      <c r="O46" s="894" t="s">
        <v>61</v>
      </c>
      <c r="P46" s="894" t="s">
        <v>1389</v>
      </c>
      <c r="Q46" s="894" t="s">
        <v>61</v>
      </c>
      <c r="R46" s="894" t="s">
        <v>1390</v>
      </c>
      <c r="S46" s="894" t="s">
        <v>61</v>
      </c>
      <c r="T46" s="894" t="s">
        <v>1391</v>
      </c>
      <c r="U46" s="894" t="s">
        <v>61</v>
      </c>
      <c r="V46" s="894" t="s">
        <v>1392</v>
      </c>
      <c r="W46" s="894" t="s">
        <v>9</v>
      </c>
      <c r="X46" s="894" t="s">
        <v>61</v>
      </c>
      <c r="Y46" s="894" t="s">
        <v>62</v>
      </c>
      <c r="Z46" s="894" t="s">
        <v>205</v>
      </c>
      <c r="AA46" s="1210" t="s">
        <v>205</v>
      </c>
      <c r="AB46" s="943"/>
      <c r="AC46" s="1295" t="s">
        <v>85</v>
      </c>
      <c r="AD46" s="835" t="s">
        <v>96</v>
      </c>
      <c r="AE46" s="836">
        <v>1516576</v>
      </c>
      <c r="AF46" s="835" t="s">
        <v>538</v>
      </c>
      <c r="AG46" s="835" t="s">
        <v>1393</v>
      </c>
      <c r="AH46" s="835" t="s">
        <v>62</v>
      </c>
      <c r="AI46" s="836" t="s">
        <v>62</v>
      </c>
      <c r="AJ46" s="836">
        <v>0</v>
      </c>
      <c r="AK46" s="835" t="s">
        <v>538</v>
      </c>
      <c r="AL46" s="835" t="s">
        <v>1394</v>
      </c>
      <c r="AM46" s="835" t="s">
        <v>1936</v>
      </c>
      <c r="AN46" s="836">
        <v>0</v>
      </c>
      <c r="AO46" s="835" t="s">
        <v>538</v>
      </c>
      <c r="AP46" s="835" t="s">
        <v>1394</v>
      </c>
      <c r="AQ46" s="835" t="s">
        <v>1936</v>
      </c>
      <c r="AR46" s="1223">
        <v>0</v>
      </c>
      <c r="AS46" s="835" t="s">
        <v>1936</v>
      </c>
      <c r="AT46" s="835" t="s">
        <v>62</v>
      </c>
      <c r="AU46" s="835" t="s">
        <v>62</v>
      </c>
      <c r="AV46" s="835" t="s">
        <v>1936</v>
      </c>
      <c r="AW46" s="836">
        <v>0</v>
      </c>
      <c r="AX46" s="837" t="s">
        <v>538</v>
      </c>
      <c r="AY46" s="836" t="s">
        <v>1394</v>
      </c>
      <c r="AZ46" s="835" t="s">
        <v>1936</v>
      </c>
      <c r="BA46" s="835" t="s">
        <v>62</v>
      </c>
      <c r="BB46" s="836" t="s">
        <v>1936</v>
      </c>
      <c r="BC46" s="836">
        <v>0</v>
      </c>
      <c r="BD46" s="837" t="s">
        <v>538</v>
      </c>
      <c r="BE46" s="836" t="s">
        <v>1394</v>
      </c>
      <c r="BF46" s="835" t="s">
        <v>1936</v>
      </c>
      <c r="BG46" s="1223">
        <v>0</v>
      </c>
      <c r="BH46" s="835" t="s">
        <v>1936</v>
      </c>
      <c r="BI46" s="835" t="s">
        <v>61</v>
      </c>
      <c r="BJ46" s="836" t="s">
        <v>1396</v>
      </c>
      <c r="BK46" s="836">
        <v>1838254</v>
      </c>
      <c r="BL46" s="836" t="s">
        <v>538</v>
      </c>
      <c r="BM46" s="836" t="s">
        <v>352</v>
      </c>
      <c r="BN46" s="835" t="s">
        <v>1395</v>
      </c>
      <c r="BO46" s="835" t="s">
        <v>62</v>
      </c>
      <c r="BP46" s="836" t="s">
        <v>1936</v>
      </c>
      <c r="BQ46" s="837" t="s">
        <v>1936</v>
      </c>
      <c r="BR46" s="837" t="s">
        <v>1936</v>
      </c>
      <c r="BS46" s="836" t="s">
        <v>1936</v>
      </c>
      <c r="BT46" s="835" t="s">
        <v>62</v>
      </c>
      <c r="BU46" s="836" t="s">
        <v>1936</v>
      </c>
      <c r="BV46" s="835" t="s">
        <v>1936</v>
      </c>
      <c r="BW46" s="836" t="s">
        <v>1936</v>
      </c>
      <c r="BX46" s="836" t="s">
        <v>1936</v>
      </c>
      <c r="BY46" s="1223">
        <v>1838254</v>
      </c>
      <c r="BZ46" s="836" t="s">
        <v>1397</v>
      </c>
      <c r="CA46" s="839">
        <v>0</v>
      </c>
      <c r="CB46" s="835" t="s">
        <v>101</v>
      </c>
      <c r="CC46" s="839">
        <v>0</v>
      </c>
      <c r="CD46" s="835" t="s">
        <v>1673</v>
      </c>
      <c r="CE46" s="839">
        <v>1.2121080644820965</v>
      </c>
      <c r="CF46" s="835" t="s">
        <v>1398</v>
      </c>
      <c r="CG46" s="835" t="s">
        <v>1936</v>
      </c>
      <c r="CH46" s="835" t="s">
        <v>1936</v>
      </c>
      <c r="CI46" s="835" t="s">
        <v>205</v>
      </c>
      <c r="CJ46" s="835" t="s">
        <v>1936</v>
      </c>
      <c r="CK46" s="835" t="s">
        <v>1936</v>
      </c>
      <c r="CL46" s="1280" t="s">
        <v>1399</v>
      </c>
      <c r="CM46" s="1278"/>
      <c r="CN46" s="1298" t="s">
        <v>61</v>
      </c>
      <c r="CO46" s="842" t="s">
        <v>61</v>
      </c>
      <c r="CP46" s="842" t="s">
        <v>61</v>
      </c>
      <c r="CQ46" s="842" t="s">
        <v>61</v>
      </c>
      <c r="CR46" s="842" t="s">
        <v>61</v>
      </c>
      <c r="CS46" s="842" t="s">
        <v>61</v>
      </c>
      <c r="CT46" s="842" t="s">
        <v>61</v>
      </c>
      <c r="CU46" s="842" t="s">
        <v>61</v>
      </c>
      <c r="CV46" s="842" t="s">
        <v>66</v>
      </c>
      <c r="CW46" s="842" t="s">
        <v>66</v>
      </c>
      <c r="CX46" s="842" t="s">
        <v>66</v>
      </c>
      <c r="CY46" s="842" t="s">
        <v>1936</v>
      </c>
      <c r="CZ46" s="923" t="s">
        <v>61</v>
      </c>
      <c r="DA46" s="923" t="s">
        <v>61</v>
      </c>
      <c r="DB46" s="923" t="s">
        <v>61</v>
      </c>
      <c r="DC46" s="923" t="s">
        <v>61</v>
      </c>
      <c r="DD46" s="923" t="s">
        <v>61</v>
      </c>
      <c r="DE46" s="923" t="s">
        <v>61</v>
      </c>
      <c r="DF46" s="923" t="s">
        <v>61</v>
      </c>
      <c r="DG46" s="923" t="s">
        <v>61</v>
      </c>
      <c r="DH46" s="923" t="s">
        <v>61</v>
      </c>
      <c r="DI46" s="923" t="s">
        <v>61</v>
      </c>
      <c r="DJ46" s="923" t="s">
        <v>61</v>
      </c>
      <c r="DK46" s="923" t="s">
        <v>217</v>
      </c>
      <c r="DL46" s="923" t="s">
        <v>61</v>
      </c>
      <c r="DM46" s="923" t="s">
        <v>61</v>
      </c>
      <c r="DN46" s="923" t="s">
        <v>61</v>
      </c>
      <c r="DO46" s="923" t="s">
        <v>61</v>
      </c>
      <c r="DP46" s="923" t="s">
        <v>61</v>
      </c>
      <c r="DQ46" s="923" t="s">
        <v>61</v>
      </c>
      <c r="DR46" s="923" t="s">
        <v>61</v>
      </c>
      <c r="DS46" s="923" t="s">
        <v>61</v>
      </c>
      <c r="DT46" s="923" t="s">
        <v>61</v>
      </c>
      <c r="DU46" s="923" t="s">
        <v>61</v>
      </c>
      <c r="DV46" s="923" t="s">
        <v>61</v>
      </c>
      <c r="DW46" s="923" t="s">
        <v>217</v>
      </c>
      <c r="DX46" s="924" t="s">
        <v>61</v>
      </c>
      <c r="DY46" s="924" t="s">
        <v>62</v>
      </c>
      <c r="DZ46" s="924" t="s">
        <v>61</v>
      </c>
      <c r="EA46" s="924" t="s">
        <v>61</v>
      </c>
      <c r="EB46" s="924" t="s">
        <v>61</v>
      </c>
      <c r="EC46" s="924" t="s">
        <v>61</v>
      </c>
      <c r="ED46" s="924" t="s">
        <v>61</v>
      </c>
      <c r="EE46" s="924" t="s">
        <v>62</v>
      </c>
      <c r="EF46" s="924" t="s">
        <v>62</v>
      </c>
      <c r="EG46" s="924" t="s">
        <v>62</v>
      </c>
      <c r="EH46" s="924" t="s">
        <v>61</v>
      </c>
      <c r="EI46" s="924" t="s">
        <v>1936</v>
      </c>
      <c r="EJ46" s="1276" t="s">
        <v>1400</v>
      </c>
      <c r="EK46" s="1159"/>
      <c r="EL46" s="1301" t="s">
        <v>61</v>
      </c>
      <c r="EM46" s="840" t="s">
        <v>1974</v>
      </c>
      <c r="EN46" s="840" t="s">
        <v>1402</v>
      </c>
      <c r="EO46" s="840" t="s">
        <v>61</v>
      </c>
      <c r="EP46" s="840" t="s">
        <v>61</v>
      </c>
      <c r="EQ46" s="840" t="s">
        <v>61</v>
      </c>
      <c r="ER46" s="840" t="s">
        <v>1403</v>
      </c>
      <c r="ES46" s="840" t="s">
        <v>66</v>
      </c>
      <c r="ET46" s="840" t="s">
        <v>61</v>
      </c>
      <c r="EU46" s="840" t="s">
        <v>1404</v>
      </c>
      <c r="EV46" s="840" t="s">
        <v>61</v>
      </c>
      <c r="EW46" s="840" t="s">
        <v>1405</v>
      </c>
      <c r="EX46" s="840" t="s">
        <v>199</v>
      </c>
      <c r="EY46" s="840" t="s">
        <v>199</v>
      </c>
      <c r="EZ46" s="840" t="s">
        <v>199</v>
      </c>
      <c r="FA46" s="840" t="s">
        <v>199</v>
      </c>
      <c r="FB46" s="840" t="s">
        <v>187</v>
      </c>
      <c r="FC46" s="840" t="s">
        <v>187</v>
      </c>
      <c r="FD46" s="840" t="s">
        <v>187</v>
      </c>
      <c r="FE46" s="840" t="s">
        <v>187</v>
      </c>
      <c r="FF46" s="840" t="s">
        <v>199</v>
      </c>
      <c r="FG46" s="840" t="s">
        <v>199</v>
      </c>
      <c r="FH46" s="840" t="s">
        <v>187</v>
      </c>
      <c r="FI46" s="840" t="s">
        <v>187</v>
      </c>
      <c r="FJ46" s="840" t="s">
        <v>203</v>
      </c>
      <c r="FK46" s="840" t="s">
        <v>203</v>
      </c>
      <c r="FL46" s="840" t="s">
        <v>199</v>
      </c>
      <c r="FM46" s="840" t="s">
        <v>199</v>
      </c>
      <c r="FN46" s="840" t="s">
        <v>1936</v>
      </c>
      <c r="FO46" s="840" t="s">
        <v>62</v>
      </c>
      <c r="FP46" s="840" t="s">
        <v>1936</v>
      </c>
      <c r="FQ46" s="840" t="s">
        <v>1936</v>
      </c>
      <c r="FR46" s="840" t="s">
        <v>62</v>
      </c>
      <c r="FS46" s="840" t="s">
        <v>1936</v>
      </c>
      <c r="FT46" s="840" t="s">
        <v>1936</v>
      </c>
      <c r="FU46" s="840" t="s">
        <v>62</v>
      </c>
      <c r="FV46" s="840" t="s">
        <v>1936</v>
      </c>
      <c r="FW46" s="841" t="s">
        <v>1936</v>
      </c>
      <c r="FX46" s="841" t="s">
        <v>61</v>
      </c>
      <c r="FY46" s="841" t="s">
        <v>61</v>
      </c>
      <c r="FZ46" s="841" t="s">
        <v>62</v>
      </c>
      <c r="GA46" s="841" t="s">
        <v>1406</v>
      </c>
      <c r="GB46" s="841" t="s">
        <v>61</v>
      </c>
      <c r="GC46" s="841" t="s">
        <v>61</v>
      </c>
      <c r="GD46" s="841" t="s">
        <v>61</v>
      </c>
      <c r="GE46" s="841" t="s">
        <v>61</v>
      </c>
      <c r="GF46" s="841" t="s">
        <v>62</v>
      </c>
      <c r="GG46" s="841" t="s">
        <v>62</v>
      </c>
      <c r="GH46" s="841" t="s">
        <v>62</v>
      </c>
      <c r="GI46" s="841" t="s">
        <v>62</v>
      </c>
      <c r="GJ46" s="841" t="s">
        <v>62</v>
      </c>
      <c r="GK46" s="841" t="s">
        <v>62</v>
      </c>
      <c r="GL46" s="841" t="s">
        <v>205</v>
      </c>
      <c r="GM46" s="841">
        <v>2012</v>
      </c>
      <c r="GN46" s="841" t="s">
        <v>1407</v>
      </c>
      <c r="GO46" s="841" t="s">
        <v>1408</v>
      </c>
      <c r="GP46" s="841">
        <v>2009</v>
      </c>
      <c r="GQ46" s="841" t="s">
        <v>61</v>
      </c>
      <c r="GR46" s="841" t="s">
        <v>62</v>
      </c>
      <c r="GS46" s="841" t="s">
        <v>62</v>
      </c>
      <c r="GT46" s="841" t="s">
        <v>62</v>
      </c>
      <c r="GU46" s="1304" t="s">
        <v>1936</v>
      </c>
      <c r="GV46" s="938"/>
      <c r="GW46" s="1307" t="s">
        <v>61</v>
      </c>
      <c r="GX46" s="892" t="s">
        <v>62</v>
      </c>
      <c r="GY46" s="892" t="s">
        <v>62</v>
      </c>
      <c r="GZ46" s="892" t="s">
        <v>62</v>
      </c>
      <c r="HA46" s="892" t="s">
        <v>62</v>
      </c>
      <c r="HB46" s="892" t="s">
        <v>62</v>
      </c>
      <c r="HC46" s="892" t="s">
        <v>62</v>
      </c>
      <c r="HD46" s="892" t="s">
        <v>62</v>
      </c>
      <c r="HE46" s="892" t="s">
        <v>61</v>
      </c>
      <c r="HF46" s="892" t="s">
        <v>205</v>
      </c>
      <c r="HG46" s="892" t="s">
        <v>1929</v>
      </c>
      <c r="HH46" s="892" t="s">
        <v>1409</v>
      </c>
      <c r="HI46" s="892" t="s">
        <v>62</v>
      </c>
      <c r="HJ46" s="1311" t="s">
        <v>62</v>
      </c>
      <c r="HK46" s="890" t="s">
        <v>1410</v>
      </c>
      <c r="HL46" s="1315" t="s">
        <v>1151</v>
      </c>
    </row>
    <row r="47" spans="1:220" ht="39.950000000000003" customHeight="1">
      <c r="A47" s="1200" t="s">
        <v>1174</v>
      </c>
      <c r="B47" s="1207"/>
      <c r="C47" s="1204" t="s">
        <v>61</v>
      </c>
      <c r="D47" s="894" t="s">
        <v>504</v>
      </c>
      <c r="E47" s="894" t="s">
        <v>61</v>
      </c>
      <c r="F47" s="894" t="s">
        <v>505</v>
      </c>
      <c r="G47" s="894" t="s">
        <v>61</v>
      </c>
      <c r="H47" s="894" t="s">
        <v>506</v>
      </c>
      <c r="I47" s="894" t="s">
        <v>61</v>
      </c>
      <c r="J47" s="894" t="s">
        <v>507</v>
      </c>
      <c r="K47" s="894" t="s">
        <v>61</v>
      </c>
      <c r="L47" s="894" t="s">
        <v>508</v>
      </c>
      <c r="M47" s="894" t="s">
        <v>61</v>
      </c>
      <c r="N47" s="894" t="s">
        <v>509</v>
      </c>
      <c r="O47" s="894" t="s">
        <v>61</v>
      </c>
      <c r="P47" s="894" t="s">
        <v>510</v>
      </c>
      <c r="Q47" s="894" t="s">
        <v>61</v>
      </c>
      <c r="R47" s="894" t="s">
        <v>511</v>
      </c>
      <c r="S47" s="894" t="s">
        <v>62</v>
      </c>
      <c r="T47" s="894" t="s">
        <v>1936</v>
      </c>
      <c r="U47" s="894" t="s">
        <v>61</v>
      </c>
      <c r="V47" s="894" t="s">
        <v>615</v>
      </c>
      <c r="W47" s="894" t="s">
        <v>64</v>
      </c>
      <c r="X47" s="894" t="s">
        <v>62</v>
      </c>
      <c r="Y47" s="894" t="s">
        <v>62</v>
      </c>
      <c r="Z47" s="894" t="s">
        <v>205</v>
      </c>
      <c r="AA47" s="1210" t="s">
        <v>205</v>
      </c>
      <c r="AB47" s="943"/>
      <c r="AC47" s="1295" t="s">
        <v>91</v>
      </c>
      <c r="AD47" s="835" t="s">
        <v>90</v>
      </c>
      <c r="AE47" s="836">
        <v>29340695</v>
      </c>
      <c r="AF47" s="835" t="s">
        <v>538</v>
      </c>
      <c r="AG47" s="835" t="s">
        <v>940</v>
      </c>
      <c r="AH47" s="835" t="s">
        <v>61</v>
      </c>
      <c r="AI47" s="836" t="s">
        <v>61</v>
      </c>
      <c r="AJ47" s="836">
        <v>3300000</v>
      </c>
      <c r="AK47" s="835" t="s">
        <v>720</v>
      </c>
      <c r="AL47" s="835" t="s">
        <v>512</v>
      </c>
      <c r="AM47" s="835" t="s">
        <v>1936</v>
      </c>
      <c r="AN47" s="836" t="s">
        <v>1936</v>
      </c>
      <c r="AO47" s="835" t="s">
        <v>1936</v>
      </c>
      <c r="AP47" s="835" t="s">
        <v>1936</v>
      </c>
      <c r="AQ47" s="835" t="s">
        <v>941</v>
      </c>
      <c r="AR47" s="1223">
        <v>3300000</v>
      </c>
      <c r="AS47" s="835" t="s">
        <v>1936</v>
      </c>
      <c r="AT47" s="835" t="s">
        <v>61</v>
      </c>
      <c r="AU47" s="835" t="s">
        <v>692</v>
      </c>
      <c r="AV47" s="835" t="s">
        <v>1936</v>
      </c>
      <c r="AW47" s="836">
        <v>3300000</v>
      </c>
      <c r="AX47" s="837" t="s">
        <v>720</v>
      </c>
      <c r="AY47" s="836" t="s">
        <v>512</v>
      </c>
      <c r="AZ47" s="835" t="s">
        <v>513</v>
      </c>
      <c r="BA47" s="835" t="s">
        <v>1936</v>
      </c>
      <c r="BB47" s="836" t="s">
        <v>1936</v>
      </c>
      <c r="BC47" s="836" t="s">
        <v>1936</v>
      </c>
      <c r="BD47" s="837" t="s">
        <v>1936</v>
      </c>
      <c r="BE47" s="836" t="s">
        <v>1936</v>
      </c>
      <c r="BF47" s="835" t="s">
        <v>1936</v>
      </c>
      <c r="BG47" s="1223">
        <v>3300000</v>
      </c>
      <c r="BH47" s="835" t="s">
        <v>1936</v>
      </c>
      <c r="BI47" s="835" t="s">
        <v>692</v>
      </c>
      <c r="BJ47" s="836" t="s">
        <v>514</v>
      </c>
      <c r="BK47" s="836">
        <v>18200000</v>
      </c>
      <c r="BL47" s="836" t="s">
        <v>538</v>
      </c>
      <c r="BM47" s="836" t="s">
        <v>1936</v>
      </c>
      <c r="BN47" s="835" t="s">
        <v>1936</v>
      </c>
      <c r="BO47" s="835" t="s">
        <v>66</v>
      </c>
      <c r="BP47" s="836" t="s">
        <v>1936</v>
      </c>
      <c r="BQ47" s="837" t="s">
        <v>538</v>
      </c>
      <c r="BR47" s="837" t="s">
        <v>1936</v>
      </c>
      <c r="BS47" s="836" t="s">
        <v>1936</v>
      </c>
      <c r="BT47" s="835" t="s">
        <v>62</v>
      </c>
      <c r="BU47" s="836" t="s">
        <v>1936</v>
      </c>
      <c r="BV47" s="835" t="s">
        <v>538</v>
      </c>
      <c r="BW47" s="836" t="s">
        <v>1936</v>
      </c>
      <c r="BX47" s="836" t="s">
        <v>1936</v>
      </c>
      <c r="BY47" s="1223">
        <v>18200000</v>
      </c>
      <c r="BZ47" s="836" t="s">
        <v>1936</v>
      </c>
      <c r="CA47" s="839">
        <v>0.15348837209302327</v>
      </c>
      <c r="CB47" s="835" t="s">
        <v>101</v>
      </c>
      <c r="CC47" s="839">
        <v>1</v>
      </c>
      <c r="CD47" s="835" t="s">
        <v>101</v>
      </c>
      <c r="CE47" s="839">
        <v>0.732770645003467</v>
      </c>
      <c r="CF47" s="835" t="s">
        <v>114</v>
      </c>
      <c r="CG47" s="835" t="s">
        <v>66</v>
      </c>
      <c r="CH47" s="835" t="s">
        <v>942</v>
      </c>
      <c r="CI47" s="835" t="s">
        <v>1</v>
      </c>
      <c r="CJ47" s="835" t="s">
        <v>467</v>
      </c>
      <c r="CK47" s="835" t="s">
        <v>61</v>
      </c>
      <c r="CL47" s="1280" t="s">
        <v>1936</v>
      </c>
      <c r="CM47" s="1278"/>
      <c r="CN47" s="1298" t="s">
        <v>61</v>
      </c>
      <c r="CO47" s="842" t="s">
        <v>66</v>
      </c>
      <c r="CP47" s="842" t="s">
        <v>66</v>
      </c>
      <c r="CQ47" s="842" t="s">
        <v>61</v>
      </c>
      <c r="CR47" s="842" t="s">
        <v>61</v>
      </c>
      <c r="CS47" s="842" t="s">
        <v>61</v>
      </c>
      <c r="CT47" s="842" t="s">
        <v>66</v>
      </c>
      <c r="CU47" s="842" t="s">
        <v>66</v>
      </c>
      <c r="CV47" s="842" t="s">
        <v>61</v>
      </c>
      <c r="CW47" s="842" t="s">
        <v>61</v>
      </c>
      <c r="CX47" s="842" t="s">
        <v>66</v>
      </c>
      <c r="CY47" s="842" t="s">
        <v>1936</v>
      </c>
      <c r="CZ47" s="923" t="s">
        <v>61</v>
      </c>
      <c r="DA47" s="923" t="s">
        <v>61</v>
      </c>
      <c r="DB47" s="923" t="s">
        <v>61</v>
      </c>
      <c r="DC47" s="923" t="s">
        <v>61</v>
      </c>
      <c r="DD47" s="923" t="s">
        <v>61</v>
      </c>
      <c r="DE47" s="923" t="s">
        <v>61</v>
      </c>
      <c r="DF47" s="923" t="s">
        <v>62</v>
      </c>
      <c r="DG47" s="923" t="s">
        <v>61</v>
      </c>
      <c r="DH47" s="923" t="s">
        <v>61</v>
      </c>
      <c r="DI47" s="923" t="s">
        <v>61</v>
      </c>
      <c r="DJ47" s="923" t="s">
        <v>62</v>
      </c>
      <c r="DK47" s="923" t="s">
        <v>1936</v>
      </c>
      <c r="DL47" s="923" t="s">
        <v>61</v>
      </c>
      <c r="DM47" s="923" t="s">
        <v>61</v>
      </c>
      <c r="DN47" s="923" t="s">
        <v>61</v>
      </c>
      <c r="DO47" s="923" t="s">
        <v>61</v>
      </c>
      <c r="DP47" s="923" t="s">
        <v>61</v>
      </c>
      <c r="DQ47" s="923" t="s">
        <v>61</v>
      </c>
      <c r="DR47" s="923" t="s">
        <v>61</v>
      </c>
      <c r="DS47" s="923" t="s">
        <v>61</v>
      </c>
      <c r="DT47" s="923" t="s">
        <v>61</v>
      </c>
      <c r="DU47" s="923" t="s">
        <v>61</v>
      </c>
      <c r="DV47" s="923" t="s">
        <v>61</v>
      </c>
      <c r="DW47" s="923" t="s">
        <v>1936</v>
      </c>
      <c r="DX47" s="924" t="s">
        <v>61</v>
      </c>
      <c r="DY47" s="924" t="s">
        <v>61</v>
      </c>
      <c r="DZ47" s="924" t="s">
        <v>61</v>
      </c>
      <c r="EA47" s="924" t="s">
        <v>61</v>
      </c>
      <c r="EB47" s="924" t="s">
        <v>61</v>
      </c>
      <c r="EC47" s="924" t="s">
        <v>61</v>
      </c>
      <c r="ED47" s="924" t="s">
        <v>62</v>
      </c>
      <c r="EE47" s="924" t="s">
        <v>62</v>
      </c>
      <c r="EF47" s="924" t="s">
        <v>62</v>
      </c>
      <c r="EG47" s="924" t="s">
        <v>62</v>
      </c>
      <c r="EH47" s="924" t="s">
        <v>61</v>
      </c>
      <c r="EI47" s="924" t="s">
        <v>1936</v>
      </c>
      <c r="EJ47" s="1276" t="s">
        <v>1936</v>
      </c>
      <c r="EK47" s="1159"/>
      <c r="EL47" s="1301" t="s">
        <v>61</v>
      </c>
      <c r="EM47" s="840" t="s">
        <v>346</v>
      </c>
      <c r="EN47" s="840" t="s">
        <v>943</v>
      </c>
      <c r="EO47" s="840" t="s">
        <v>61</v>
      </c>
      <c r="EP47" s="840" t="s">
        <v>61</v>
      </c>
      <c r="EQ47" s="840" t="s">
        <v>61</v>
      </c>
      <c r="ER47" s="840" t="s">
        <v>515</v>
      </c>
      <c r="ES47" s="840" t="s">
        <v>516</v>
      </c>
      <c r="ET47" s="840" t="s">
        <v>61</v>
      </c>
      <c r="EU47" s="840" t="s">
        <v>1936</v>
      </c>
      <c r="EV47" s="840" t="s">
        <v>66</v>
      </c>
      <c r="EW47" s="840" t="s">
        <v>66</v>
      </c>
      <c r="EX47" s="840" t="s">
        <v>199</v>
      </c>
      <c r="EY47" s="840" t="s">
        <v>517</v>
      </c>
      <c r="EZ47" s="840" t="s">
        <v>66</v>
      </c>
      <c r="FA47" s="840" t="s">
        <v>66</v>
      </c>
      <c r="FB47" s="840" t="s">
        <v>66</v>
      </c>
      <c r="FC47" s="840" t="s">
        <v>66</v>
      </c>
      <c r="FD47" s="840" t="s">
        <v>66</v>
      </c>
      <c r="FE47" s="840" t="s">
        <v>66</v>
      </c>
      <c r="FF47" s="840" t="s">
        <v>199</v>
      </c>
      <c r="FG47" s="840" t="s">
        <v>517</v>
      </c>
      <c r="FH47" s="840" t="s">
        <v>66</v>
      </c>
      <c r="FI47" s="840" t="s">
        <v>66</v>
      </c>
      <c r="FJ47" s="840" t="s">
        <v>66</v>
      </c>
      <c r="FK47" s="840" t="s">
        <v>66</v>
      </c>
      <c r="FL47" s="840" t="s">
        <v>66</v>
      </c>
      <c r="FM47" s="840" t="s">
        <v>66</v>
      </c>
      <c r="FN47" s="840" t="s">
        <v>1936</v>
      </c>
      <c r="FO47" s="840" t="s">
        <v>62</v>
      </c>
      <c r="FP47" s="840" t="s">
        <v>1936</v>
      </c>
      <c r="FQ47" s="840" t="s">
        <v>1936</v>
      </c>
      <c r="FR47" s="840" t="s">
        <v>62</v>
      </c>
      <c r="FS47" s="840" t="s">
        <v>1936</v>
      </c>
      <c r="FT47" s="840" t="s">
        <v>1936</v>
      </c>
      <c r="FU47" s="840" t="s">
        <v>62</v>
      </c>
      <c r="FV47" s="840" t="s">
        <v>1936</v>
      </c>
      <c r="FW47" s="841" t="s">
        <v>1936</v>
      </c>
      <c r="FX47" s="841" t="s">
        <v>62</v>
      </c>
      <c r="FY47" s="841" t="s">
        <v>62</v>
      </c>
      <c r="FZ47" s="841" t="s">
        <v>205</v>
      </c>
      <c r="GA47" s="841" t="s">
        <v>205</v>
      </c>
      <c r="GB47" s="841" t="s">
        <v>61</v>
      </c>
      <c r="GC47" s="841" t="s">
        <v>61</v>
      </c>
      <c r="GD47" s="841" t="s">
        <v>61</v>
      </c>
      <c r="GE47" s="841" t="s">
        <v>61</v>
      </c>
      <c r="GF47" s="841" t="s">
        <v>62</v>
      </c>
      <c r="GG47" s="841" t="s">
        <v>62</v>
      </c>
      <c r="GH47" s="841" t="s">
        <v>62</v>
      </c>
      <c r="GI47" s="841" t="s">
        <v>61</v>
      </c>
      <c r="GJ47" s="841" t="s">
        <v>62</v>
      </c>
      <c r="GK47" s="841" t="s">
        <v>62</v>
      </c>
      <c r="GL47" s="841" t="s">
        <v>205</v>
      </c>
      <c r="GM47" s="841">
        <v>2011</v>
      </c>
      <c r="GN47" s="841" t="s">
        <v>518</v>
      </c>
      <c r="GO47" s="841" t="s">
        <v>1936</v>
      </c>
      <c r="GP47" s="841">
        <v>2010</v>
      </c>
      <c r="GQ47" s="841" t="s">
        <v>61</v>
      </c>
      <c r="GR47" s="841" t="s">
        <v>61</v>
      </c>
      <c r="GS47" s="841" t="s">
        <v>61</v>
      </c>
      <c r="GT47" s="841" t="s">
        <v>62</v>
      </c>
      <c r="GU47" s="1304" t="s">
        <v>596</v>
      </c>
      <c r="GV47" s="939"/>
      <c r="GW47" s="1307" t="s">
        <v>61</v>
      </c>
      <c r="GX47" s="892" t="s">
        <v>61</v>
      </c>
      <c r="GY47" s="892" t="s">
        <v>61</v>
      </c>
      <c r="GZ47" s="892" t="s">
        <v>944</v>
      </c>
      <c r="HA47" s="892" t="s">
        <v>944</v>
      </c>
      <c r="HB47" s="892" t="s">
        <v>944</v>
      </c>
      <c r="HC47" s="892" t="s">
        <v>692</v>
      </c>
      <c r="HD47" s="892" t="s">
        <v>205</v>
      </c>
      <c r="HE47" s="892" t="s">
        <v>944</v>
      </c>
      <c r="HF47" s="892" t="s">
        <v>205</v>
      </c>
      <c r="HG47" s="892" t="s">
        <v>538</v>
      </c>
      <c r="HH47" s="892" t="s">
        <v>945</v>
      </c>
      <c r="HI47" s="892" t="s">
        <v>62</v>
      </c>
      <c r="HJ47" s="1311" t="s">
        <v>62</v>
      </c>
      <c r="HK47" s="890" t="s">
        <v>1936</v>
      </c>
      <c r="HL47" s="1315" t="s">
        <v>1151</v>
      </c>
    </row>
    <row r="48" spans="1:220" ht="39.950000000000003" customHeight="1">
      <c r="A48" s="1200" t="s">
        <v>1175</v>
      </c>
      <c r="B48" s="1207"/>
      <c r="C48" s="1204" t="s">
        <v>61</v>
      </c>
      <c r="D48" s="894" t="s">
        <v>244</v>
      </c>
      <c r="E48" s="894" t="s">
        <v>62</v>
      </c>
      <c r="F48" s="894" t="s">
        <v>1936</v>
      </c>
      <c r="G48" s="894" t="s">
        <v>61</v>
      </c>
      <c r="H48" s="894" t="s">
        <v>245</v>
      </c>
      <c r="I48" s="894" t="s">
        <v>62</v>
      </c>
      <c r="J48" s="894" t="s">
        <v>1936</v>
      </c>
      <c r="K48" s="894" t="s">
        <v>61</v>
      </c>
      <c r="L48" s="894" t="s">
        <v>616</v>
      </c>
      <c r="M48" s="894" t="s">
        <v>61</v>
      </c>
      <c r="N48" s="894" t="s">
        <v>220</v>
      </c>
      <c r="O48" s="894" t="s">
        <v>61</v>
      </c>
      <c r="P48" s="894" t="s">
        <v>246</v>
      </c>
      <c r="Q48" s="894" t="s">
        <v>61</v>
      </c>
      <c r="R48" s="894" t="s">
        <v>1936</v>
      </c>
      <c r="S48" s="894" t="s">
        <v>62</v>
      </c>
      <c r="T48" s="894" t="s">
        <v>1936</v>
      </c>
      <c r="U48" s="894" t="s">
        <v>61</v>
      </c>
      <c r="V48" s="894" t="s">
        <v>247</v>
      </c>
      <c r="W48" s="894" t="s">
        <v>60</v>
      </c>
      <c r="X48" s="894" t="s">
        <v>61</v>
      </c>
      <c r="Y48" s="894" t="s">
        <v>62</v>
      </c>
      <c r="Z48" s="894" t="s">
        <v>205</v>
      </c>
      <c r="AA48" s="1210" t="s">
        <v>205</v>
      </c>
      <c r="AB48" s="943"/>
      <c r="AC48" s="1295" t="s">
        <v>85</v>
      </c>
      <c r="AD48" s="835" t="s">
        <v>96</v>
      </c>
      <c r="AE48" s="836">
        <v>1600000</v>
      </c>
      <c r="AF48" s="835" t="s">
        <v>538</v>
      </c>
      <c r="AG48" s="835" t="s">
        <v>1677</v>
      </c>
      <c r="AH48" s="835" t="s">
        <v>61</v>
      </c>
      <c r="AI48" s="836" t="s">
        <v>61</v>
      </c>
      <c r="AJ48" s="836">
        <v>160625</v>
      </c>
      <c r="AK48" s="835" t="s">
        <v>538</v>
      </c>
      <c r="AL48" s="835" t="s">
        <v>248</v>
      </c>
      <c r="AM48" s="835" t="s">
        <v>1936</v>
      </c>
      <c r="AN48" s="836">
        <v>725011</v>
      </c>
      <c r="AO48" s="835" t="s">
        <v>538</v>
      </c>
      <c r="AP48" s="835" t="s">
        <v>946</v>
      </c>
      <c r="AQ48" s="835" t="s">
        <v>1936</v>
      </c>
      <c r="AR48" s="1223">
        <v>885636</v>
      </c>
      <c r="AS48" s="835" t="s">
        <v>1936</v>
      </c>
      <c r="AT48" s="835" t="s">
        <v>61</v>
      </c>
      <c r="AU48" s="835" t="s">
        <v>61</v>
      </c>
      <c r="AV48" s="835" t="s">
        <v>947</v>
      </c>
      <c r="AW48" s="836">
        <v>160625</v>
      </c>
      <c r="AX48" s="837" t="s">
        <v>538</v>
      </c>
      <c r="AY48" s="836" t="s">
        <v>249</v>
      </c>
      <c r="AZ48" s="835" t="s">
        <v>1936</v>
      </c>
      <c r="BA48" s="835" t="s">
        <v>61</v>
      </c>
      <c r="BB48" s="836" t="s">
        <v>949</v>
      </c>
      <c r="BC48" s="836">
        <v>118125</v>
      </c>
      <c r="BD48" s="837" t="s">
        <v>538</v>
      </c>
      <c r="BE48" s="836" t="s">
        <v>948</v>
      </c>
      <c r="BF48" s="835" t="s">
        <v>1936</v>
      </c>
      <c r="BG48" s="1223">
        <v>278750</v>
      </c>
      <c r="BH48" s="835" t="s">
        <v>1936</v>
      </c>
      <c r="BI48" s="835" t="s">
        <v>62</v>
      </c>
      <c r="BJ48" s="836" t="s">
        <v>952</v>
      </c>
      <c r="BK48" s="836">
        <v>212152</v>
      </c>
      <c r="BL48" s="836" t="s">
        <v>538</v>
      </c>
      <c r="BM48" s="836" t="s">
        <v>950</v>
      </c>
      <c r="BN48" s="835" t="s">
        <v>951</v>
      </c>
      <c r="BO48" s="835" t="s">
        <v>61</v>
      </c>
      <c r="BP48" s="836" t="s">
        <v>1219</v>
      </c>
      <c r="BQ48" s="837" t="s">
        <v>1936</v>
      </c>
      <c r="BR48" s="837" t="s">
        <v>1936</v>
      </c>
      <c r="BS48" s="836" t="s">
        <v>953</v>
      </c>
      <c r="BT48" s="835" t="s">
        <v>62</v>
      </c>
      <c r="BU48" s="836">
        <v>0</v>
      </c>
      <c r="BV48" s="835" t="s">
        <v>1936</v>
      </c>
      <c r="BW48" s="836" t="s">
        <v>1936</v>
      </c>
      <c r="BX48" s="836" t="s">
        <v>954</v>
      </c>
      <c r="BY48" s="1223">
        <v>212152</v>
      </c>
      <c r="BZ48" s="836" t="s">
        <v>1936</v>
      </c>
      <c r="CA48" s="839">
        <v>0.56783227609583986</v>
      </c>
      <c r="CB48" s="835" t="s">
        <v>101</v>
      </c>
      <c r="CC48" s="839">
        <v>0.57623318385650224</v>
      </c>
      <c r="CD48" s="835" t="s">
        <v>101</v>
      </c>
      <c r="CE48" s="839">
        <v>0.30681375</v>
      </c>
      <c r="CF48" s="835" t="s">
        <v>955</v>
      </c>
      <c r="CG48" s="835" t="s">
        <v>61</v>
      </c>
      <c r="CH48" s="835" t="s">
        <v>101</v>
      </c>
      <c r="CI48" s="835" t="s">
        <v>1</v>
      </c>
      <c r="CJ48" s="835" t="s">
        <v>250</v>
      </c>
      <c r="CK48" s="835" t="s">
        <v>62</v>
      </c>
      <c r="CL48" s="1280" t="s">
        <v>1975</v>
      </c>
      <c r="CM48" s="1278"/>
      <c r="CN48" s="1298" t="s">
        <v>61</v>
      </c>
      <c r="CO48" s="842" t="s">
        <v>61</v>
      </c>
      <c r="CP48" s="842" t="s">
        <v>61</v>
      </c>
      <c r="CQ48" s="842" t="s">
        <v>62</v>
      </c>
      <c r="CR48" s="842" t="s">
        <v>61</v>
      </c>
      <c r="CS48" s="842" t="s">
        <v>61</v>
      </c>
      <c r="CT48" s="842" t="s">
        <v>62</v>
      </c>
      <c r="CU48" s="842" t="s">
        <v>61</v>
      </c>
      <c r="CV48" s="842" t="s">
        <v>61</v>
      </c>
      <c r="CW48" s="842" t="s">
        <v>61</v>
      </c>
      <c r="CX48" s="842" t="s">
        <v>62</v>
      </c>
      <c r="CY48" s="842" t="s">
        <v>251</v>
      </c>
      <c r="CZ48" s="923" t="s">
        <v>61</v>
      </c>
      <c r="DA48" s="923" t="s">
        <v>61</v>
      </c>
      <c r="DB48" s="923" t="s">
        <v>61</v>
      </c>
      <c r="DC48" s="923" t="s">
        <v>62</v>
      </c>
      <c r="DD48" s="923" t="s">
        <v>61</v>
      </c>
      <c r="DE48" s="923" t="s">
        <v>61</v>
      </c>
      <c r="DF48" s="923" t="s">
        <v>62</v>
      </c>
      <c r="DG48" s="923" t="s">
        <v>61</v>
      </c>
      <c r="DH48" s="923" t="s">
        <v>61</v>
      </c>
      <c r="DI48" s="923" t="s">
        <v>61</v>
      </c>
      <c r="DJ48" s="923" t="s">
        <v>62</v>
      </c>
      <c r="DK48" s="923" t="s">
        <v>251</v>
      </c>
      <c r="DL48" s="923" t="s">
        <v>62</v>
      </c>
      <c r="DM48" s="923" t="s">
        <v>62</v>
      </c>
      <c r="DN48" s="923" t="s">
        <v>62</v>
      </c>
      <c r="DO48" s="923" t="s">
        <v>62</v>
      </c>
      <c r="DP48" s="923" t="s">
        <v>62</v>
      </c>
      <c r="DQ48" s="923" t="s">
        <v>61</v>
      </c>
      <c r="DR48" s="923" t="s">
        <v>61</v>
      </c>
      <c r="DS48" s="923" t="s">
        <v>62</v>
      </c>
      <c r="DT48" s="923" t="s">
        <v>62</v>
      </c>
      <c r="DU48" s="923" t="s">
        <v>62</v>
      </c>
      <c r="DV48" s="923" t="s">
        <v>62</v>
      </c>
      <c r="DW48" s="923" t="s">
        <v>62</v>
      </c>
      <c r="DX48" s="924" t="s">
        <v>62</v>
      </c>
      <c r="DY48" s="924" t="s">
        <v>62</v>
      </c>
      <c r="DZ48" s="924" t="s">
        <v>62</v>
      </c>
      <c r="EA48" s="924" t="s">
        <v>62</v>
      </c>
      <c r="EB48" s="924" t="s">
        <v>62</v>
      </c>
      <c r="EC48" s="924" t="s">
        <v>62</v>
      </c>
      <c r="ED48" s="924" t="s">
        <v>62</v>
      </c>
      <c r="EE48" s="924" t="s">
        <v>62</v>
      </c>
      <c r="EF48" s="924" t="s">
        <v>62</v>
      </c>
      <c r="EG48" s="924" t="s">
        <v>62</v>
      </c>
      <c r="EH48" s="924" t="s">
        <v>62</v>
      </c>
      <c r="EI48" s="924" t="s">
        <v>62</v>
      </c>
      <c r="EJ48" s="1276" t="s">
        <v>957</v>
      </c>
      <c r="EK48" s="1159"/>
      <c r="EL48" s="1301" t="s">
        <v>62</v>
      </c>
      <c r="EM48" s="840" t="s">
        <v>205</v>
      </c>
      <c r="EN48" s="840" t="s">
        <v>205</v>
      </c>
      <c r="EO48" s="840" t="s">
        <v>205</v>
      </c>
      <c r="EP48" s="840" t="s">
        <v>205</v>
      </c>
      <c r="EQ48" s="840" t="s">
        <v>61</v>
      </c>
      <c r="ER48" s="840" t="s">
        <v>224</v>
      </c>
      <c r="ES48" s="840" t="s">
        <v>958</v>
      </c>
      <c r="ET48" s="840" t="s">
        <v>61</v>
      </c>
      <c r="EU48" s="840" t="s">
        <v>959</v>
      </c>
      <c r="EV48" s="840" t="s">
        <v>61</v>
      </c>
      <c r="EW48" s="840" t="s">
        <v>252</v>
      </c>
      <c r="EX48" s="840" t="s">
        <v>201</v>
      </c>
      <c r="EY48" s="840" t="s">
        <v>203</v>
      </c>
      <c r="EZ48" s="840" t="s">
        <v>203</v>
      </c>
      <c r="FA48" s="840" t="s">
        <v>203</v>
      </c>
      <c r="FB48" s="840" t="s">
        <v>205</v>
      </c>
      <c r="FC48" s="840" t="s">
        <v>205</v>
      </c>
      <c r="FD48" s="840" t="s">
        <v>203</v>
      </c>
      <c r="FE48" s="840" t="s">
        <v>203</v>
      </c>
      <c r="FF48" s="840" t="s">
        <v>202</v>
      </c>
      <c r="FG48" s="840" t="s">
        <v>201</v>
      </c>
      <c r="FH48" s="840" t="s">
        <v>203</v>
      </c>
      <c r="FI48" s="840" t="s">
        <v>203</v>
      </c>
      <c r="FJ48" s="840" t="s">
        <v>203</v>
      </c>
      <c r="FK48" s="840" t="s">
        <v>203</v>
      </c>
      <c r="FL48" s="840" t="s">
        <v>205</v>
      </c>
      <c r="FM48" s="840" t="s">
        <v>205</v>
      </c>
      <c r="FN48" s="840" t="s">
        <v>960</v>
      </c>
      <c r="FO48" s="840" t="s">
        <v>62</v>
      </c>
      <c r="FP48" s="840" t="s">
        <v>1936</v>
      </c>
      <c r="FQ48" s="840" t="s">
        <v>1936</v>
      </c>
      <c r="FR48" s="840" t="s">
        <v>62</v>
      </c>
      <c r="FS48" s="840" t="s">
        <v>1936</v>
      </c>
      <c r="FT48" s="840" t="s">
        <v>1936</v>
      </c>
      <c r="FU48" s="840" t="s">
        <v>62</v>
      </c>
      <c r="FV48" s="840" t="s">
        <v>1936</v>
      </c>
      <c r="FW48" s="841" t="s">
        <v>1936</v>
      </c>
      <c r="FX48" s="841" t="s">
        <v>62</v>
      </c>
      <c r="FY48" s="841" t="s">
        <v>62</v>
      </c>
      <c r="FZ48" s="841" t="s">
        <v>205</v>
      </c>
      <c r="GA48" s="841" t="s">
        <v>205</v>
      </c>
      <c r="GB48" s="841" t="s">
        <v>61</v>
      </c>
      <c r="GC48" s="841" t="s">
        <v>61</v>
      </c>
      <c r="GD48" s="841" t="s">
        <v>61</v>
      </c>
      <c r="GE48" s="841" t="s">
        <v>62</v>
      </c>
      <c r="GF48" s="841" t="s">
        <v>62</v>
      </c>
      <c r="GG48" s="841" t="s">
        <v>62</v>
      </c>
      <c r="GH48" s="841" t="s">
        <v>62</v>
      </c>
      <c r="GI48" s="841" t="s">
        <v>61</v>
      </c>
      <c r="GJ48" s="841" t="s">
        <v>62</v>
      </c>
      <c r="GK48" s="841" t="s">
        <v>62</v>
      </c>
      <c r="GL48" s="841" t="s">
        <v>205</v>
      </c>
      <c r="GM48" s="841">
        <v>2011</v>
      </c>
      <c r="GN48" s="841" t="s">
        <v>253</v>
      </c>
      <c r="GO48" s="841" t="s">
        <v>254</v>
      </c>
      <c r="GP48" s="841">
        <v>2005</v>
      </c>
      <c r="GQ48" s="841" t="s">
        <v>61</v>
      </c>
      <c r="GR48" s="841" t="s">
        <v>62</v>
      </c>
      <c r="GS48" s="841" t="s">
        <v>62</v>
      </c>
      <c r="GT48" s="841" t="s">
        <v>62</v>
      </c>
      <c r="GU48" s="1304" t="s">
        <v>619</v>
      </c>
      <c r="GV48" s="938"/>
      <c r="GW48" s="1307" t="s">
        <v>66</v>
      </c>
      <c r="GX48" s="892" t="s">
        <v>66</v>
      </c>
      <c r="GY48" s="892" t="s">
        <v>66</v>
      </c>
      <c r="GZ48" s="892" t="s">
        <v>66</v>
      </c>
      <c r="HA48" s="892" t="s">
        <v>205</v>
      </c>
      <c r="HB48" s="892" t="s">
        <v>66</v>
      </c>
      <c r="HC48" s="892" t="s">
        <v>66</v>
      </c>
      <c r="HD48" s="892" t="s">
        <v>205</v>
      </c>
      <c r="HE48" s="892" t="s">
        <v>66</v>
      </c>
      <c r="HF48" s="892" t="s">
        <v>205</v>
      </c>
      <c r="HG48" s="892" t="s">
        <v>961</v>
      </c>
      <c r="HH48" s="892" t="s">
        <v>962</v>
      </c>
      <c r="HI48" s="892" t="s">
        <v>1936</v>
      </c>
      <c r="HJ48" s="1311" t="s">
        <v>1936</v>
      </c>
      <c r="HK48" s="890" t="s">
        <v>963</v>
      </c>
      <c r="HL48" s="1315" t="s">
        <v>45</v>
      </c>
    </row>
    <row r="49" spans="1:220" ht="39.950000000000003" customHeight="1">
      <c r="A49" s="1200" t="s">
        <v>1176</v>
      </c>
      <c r="B49" s="1207"/>
      <c r="C49" s="1204" t="s">
        <v>61</v>
      </c>
      <c r="D49" s="894" t="s">
        <v>329</v>
      </c>
      <c r="E49" s="894" t="s">
        <v>61</v>
      </c>
      <c r="F49" s="894" t="s">
        <v>330</v>
      </c>
      <c r="G49" s="894" t="s">
        <v>61</v>
      </c>
      <c r="H49" s="894" t="s">
        <v>331</v>
      </c>
      <c r="I49" s="894" t="s">
        <v>62</v>
      </c>
      <c r="J49" s="894" t="s">
        <v>1936</v>
      </c>
      <c r="K49" s="894" t="s">
        <v>61</v>
      </c>
      <c r="L49" s="894" t="s">
        <v>332</v>
      </c>
      <c r="M49" s="894" t="s">
        <v>61</v>
      </c>
      <c r="N49" s="894" t="s">
        <v>220</v>
      </c>
      <c r="O49" s="894" t="s">
        <v>61</v>
      </c>
      <c r="P49" s="894" t="s">
        <v>617</v>
      </c>
      <c r="Q49" s="894" t="s">
        <v>61</v>
      </c>
      <c r="R49" s="894" t="s">
        <v>333</v>
      </c>
      <c r="S49" s="894" t="s">
        <v>62</v>
      </c>
      <c r="T49" s="894" t="s">
        <v>1936</v>
      </c>
      <c r="U49" s="894" t="s">
        <v>62</v>
      </c>
      <c r="V49" s="894" t="s">
        <v>1936</v>
      </c>
      <c r="W49" s="894" t="s">
        <v>60</v>
      </c>
      <c r="X49" s="894" t="s">
        <v>62</v>
      </c>
      <c r="Y49" s="894" t="s">
        <v>61</v>
      </c>
      <c r="Z49" s="894" t="s">
        <v>964</v>
      </c>
      <c r="AA49" s="1210" t="s">
        <v>965</v>
      </c>
      <c r="AB49" s="943"/>
      <c r="AC49" s="1295" t="s">
        <v>85</v>
      </c>
      <c r="AD49" s="835" t="s">
        <v>96</v>
      </c>
      <c r="AE49" s="836" t="s">
        <v>1663</v>
      </c>
      <c r="AF49" s="835" t="s">
        <v>538</v>
      </c>
      <c r="AG49" s="835" t="s">
        <v>966</v>
      </c>
      <c r="AH49" s="835" t="s">
        <v>66</v>
      </c>
      <c r="AI49" s="836" t="s">
        <v>62</v>
      </c>
      <c r="AJ49" s="836" t="s">
        <v>1936</v>
      </c>
      <c r="AK49" s="835" t="s">
        <v>1936</v>
      </c>
      <c r="AL49" s="835" t="s">
        <v>1936</v>
      </c>
      <c r="AM49" s="835" t="s">
        <v>1936</v>
      </c>
      <c r="AN49" s="836" t="s">
        <v>1936</v>
      </c>
      <c r="AO49" s="835" t="s">
        <v>1936</v>
      </c>
      <c r="AP49" s="835" t="s">
        <v>1936</v>
      </c>
      <c r="AQ49" s="835" t="s">
        <v>1936</v>
      </c>
      <c r="AR49" s="1223">
        <v>0</v>
      </c>
      <c r="AS49" s="835" t="s">
        <v>1936</v>
      </c>
      <c r="AT49" s="835" t="s">
        <v>66</v>
      </c>
      <c r="AU49" s="835" t="s">
        <v>66</v>
      </c>
      <c r="AV49" s="835" t="s">
        <v>1936</v>
      </c>
      <c r="AW49" s="836" t="s">
        <v>1936</v>
      </c>
      <c r="AX49" s="837" t="s">
        <v>1936</v>
      </c>
      <c r="AY49" s="836" t="s">
        <v>1936</v>
      </c>
      <c r="AZ49" s="835" t="s">
        <v>1936</v>
      </c>
      <c r="BA49" s="835" t="s">
        <v>66</v>
      </c>
      <c r="BB49" s="836" t="s">
        <v>1936</v>
      </c>
      <c r="BC49" s="836" t="s">
        <v>1936</v>
      </c>
      <c r="BD49" s="837" t="s">
        <v>1936</v>
      </c>
      <c r="BE49" s="836" t="s">
        <v>1936</v>
      </c>
      <c r="BF49" s="835" t="s">
        <v>1936</v>
      </c>
      <c r="BG49" s="1223">
        <v>0</v>
      </c>
      <c r="BH49" s="835" t="s">
        <v>1936</v>
      </c>
      <c r="BI49" s="835" t="s">
        <v>61</v>
      </c>
      <c r="BJ49" s="836" t="s">
        <v>968</v>
      </c>
      <c r="BK49" s="836">
        <v>5400000</v>
      </c>
      <c r="BL49" s="836" t="s">
        <v>538</v>
      </c>
      <c r="BM49" s="836" t="s">
        <v>1936</v>
      </c>
      <c r="BN49" s="835" t="s">
        <v>967</v>
      </c>
      <c r="BO49" s="835" t="s">
        <v>66</v>
      </c>
      <c r="BP49" s="836" t="s">
        <v>1936</v>
      </c>
      <c r="BQ49" s="837" t="s">
        <v>1936</v>
      </c>
      <c r="BR49" s="837" t="s">
        <v>1936</v>
      </c>
      <c r="BS49" s="836" t="s">
        <v>1936</v>
      </c>
      <c r="BT49" s="835" t="s">
        <v>66</v>
      </c>
      <c r="BU49" s="836" t="s">
        <v>1936</v>
      </c>
      <c r="BV49" s="835" t="s">
        <v>1936</v>
      </c>
      <c r="BW49" s="836" t="s">
        <v>1936</v>
      </c>
      <c r="BX49" s="836" t="s">
        <v>1936</v>
      </c>
      <c r="BY49" s="1223">
        <v>5400000</v>
      </c>
      <c r="BZ49" s="836" t="s">
        <v>1936</v>
      </c>
      <c r="CA49" s="839">
        <v>0</v>
      </c>
      <c r="CB49" s="835" t="s">
        <v>101</v>
      </c>
      <c r="CC49" s="839" t="s">
        <v>66</v>
      </c>
      <c r="CD49" s="835" t="s">
        <v>101</v>
      </c>
      <c r="CE49" s="839">
        <v>2.7</v>
      </c>
      <c r="CF49" s="835" t="s">
        <v>1675</v>
      </c>
      <c r="CG49" s="835" t="s">
        <v>1936</v>
      </c>
      <c r="CH49" s="835" t="s">
        <v>101</v>
      </c>
      <c r="CI49" s="835" t="s">
        <v>1936</v>
      </c>
      <c r="CJ49" s="835" t="s">
        <v>1936</v>
      </c>
      <c r="CK49" s="835" t="s">
        <v>1936</v>
      </c>
      <c r="CL49" s="1280" t="s">
        <v>1936</v>
      </c>
      <c r="CM49" s="1278"/>
      <c r="CN49" s="1298" t="s">
        <v>61</v>
      </c>
      <c r="CO49" s="842" t="s">
        <v>61</v>
      </c>
      <c r="CP49" s="842" t="s">
        <v>66</v>
      </c>
      <c r="CQ49" s="842" t="s">
        <v>66</v>
      </c>
      <c r="CR49" s="842" t="s">
        <v>66</v>
      </c>
      <c r="CS49" s="842" t="s">
        <v>61</v>
      </c>
      <c r="CT49" s="842" t="s">
        <v>66</v>
      </c>
      <c r="CU49" s="842" t="s">
        <v>66</v>
      </c>
      <c r="CV49" s="842" t="s">
        <v>66</v>
      </c>
      <c r="CW49" s="842" t="s">
        <v>66</v>
      </c>
      <c r="CX49" s="842" t="s">
        <v>66</v>
      </c>
      <c r="CY49" s="842" t="s">
        <v>1936</v>
      </c>
      <c r="CZ49" s="923" t="s">
        <v>61</v>
      </c>
      <c r="DA49" s="923" t="s">
        <v>61</v>
      </c>
      <c r="DB49" s="923" t="s">
        <v>61</v>
      </c>
      <c r="DC49" s="923" t="s">
        <v>61</v>
      </c>
      <c r="DD49" s="923" t="s">
        <v>61</v>
      </c>
      <c r="DE49" s="923" t="s">
        <v>61</v>
      </c>
      <c r="DF49" s="923" t="s">
        <v>62</v>
      </c>
      <c r="DG49" s="923" t="s">
        <v>62</v>
      </c>
      <c r="DH49" s="923" t="s">
        <v>61</v>
      </c>
      <c r="DI49" s="923" t="s">
        <v>61</v>
      </c>
      <c r="DJ49" s="923" t="s">
        <v>62</v>
      </c>
      <c r="DK49" s="923" t="s">
        <v>1936</v>
      </c>
      <c r="DL49" s="923" t="s">
        <v>61</v>
      </c>
      <c r="DM49" s="923" t="s">
        <v>61</v>
      </c>
      <c r="DN49" s="923" t="s">
        <v>61</v>
      </c>
      <c r="DO49" s="923" t="s">
        <v>61</v>
      </c>
      <c r="DP49" s="923" t="s">
        <v>61</v>
      </c>
      <c r="DQ49" s="923" t="s">
        <v>61</v>
      </c>
      <c r="DR49" s="923" t="s">
        <v>62</v>
      </c>
      <c r="DS49" s="923" t="s">
        <v>62</v>
      </c>
      <c r="DT49" s="923" t="s">
        <v>62</v>
      </c>
      <c r="DU49" s="923" t="s">
        <v>62</v>
      </c>
      <c r="DV49" s="923" t="s">
        <v>62</v>
      </c>
      <c r="DW49" s="923" t="s">
        <v>1936</v>
      </c>
      <c r="DX49" s="924" t="s">
        <v>61</v>
      </c>
      <c r="DY49" s="924" t="s">
        <v>61</v>
      </c>
      <c r="DZ49" s="924" t="s">
        <v>61</v>
      </c>
      <c r="EA49" s="924" t="s">
        <v>62</v>
      </c>
      <c r="EB49" s="924" t="s">
        <v>61</v>
      </c>
      <c r="EC49" s="924" t="s">
        <v>61</v>
      </c>
      <c r="ED49" s="924" t="s">
        <v>62</v>
      </c>
      <c r="EE49" s="924" t="s">
        <v>62</v>
      </c>
      <c r="EF49" s="924" t="s">
        <v>62</v>
      </c>
      <c r="EG49" s="924" t="s">
        <v>62</v>
      </c>
      <c r="EH49" s="924" t="s">
        <v>62</v>
      </c>
      <c r="EI49" s="924" t="s">
        <v>1936</v>
      </c>
      <c r="EJ49" s="1276" t="s">
        <v>1936</v>
      </c>
      <c r="EK49" s="1159"/>
      <c r="EL49" s="1301" t="s">
        <v>61</v>
      </c>
      <c r="EM49" s="840" t="s">
        <v>334</v>
      </c>
      <c r="EN49" s="840" t="s">
        <v>1936</v>
      </c>
      <c r="EO49" s="840" t="s">
        <v>61</v>
      </c>
      <c r="EP49" s="840" t="s">
        <v>61</v>
      </c>
      <c r="EQ49" s="840" t="s">
        <v>62</v>
      </c>
      <c r="ER49" s="840" t="s">
        <v>205</v>
      </c>
      <c r="ES49" s="840" t="s">
        <v>205</v>
      </c>
      <c r="ET49" s="840" t="s">
        <v>62</v>
      </c>
      <c r="EU49" s="840" t="s">
        <v>1936</v>
      </c>
      <c r="EV49" s="840" t="s">
        <v>66</v>
      </c>
      <c r="EW49" s="840" t="s">
        <v>66</v>
      </c>
      <c r="EX49" s="840" t="s">
        <v>66</v>
      </c>
      <c r="EY49" s="840" t="s">
        <v>66</v>
      </c>
      <c r="EZ49" s="840" t="s">
        <v>66</v>
      </c>
      <c r="FA49" s="840" t="s">
        <v>66</v>
      </c>
      <c r="FB49" s="840" t="s">
        <v>66</v>
      </c>
      <c r="FC49" s="840" t="s">
        <v>66</v>
      </c>
      <c r="FD49" s="840" t="s">
        <v>66</v>
      </c>
      <c r="FE49" s="840" t="s">
        <v>66</v>
      </c>
      <c r="FF49" s="840" t="s">
        <v>66</v>
      </c>
      <c r="FG49" s="840" t="s">
        <v>66</v>
      </c>
      <c r="FH49" s="840" t="s">
        <v>205</v>
      </c>
      <c r="FI49" s="840" t="s">
        <v>66</v>
      </c>
      <c r="FJ49" s="840" t="s">
        <v>66</v>
      </c>
      <c r="FK49" s="840" t="s">
        <v>66</v>
      </c>
      <c r="FL49" s="840" t="s">
        <v>205</v>
      </c>
      <c r="FM49" s="840" t="s">
        <v>66</v>
      </c>
      <c r="FN49" s="840" t="s">
        <v>1936</v>
      </c>
      <c r="FO49" s="840" t="s">
        <v>62</v>
      </c>
      <c r="FP49" s="840" t="s">
        <v>1936</v>
      </c>
      <c r="FQ49" s="840" t="s">
        <v>1936</v>
      </c>
      <c r="FR49" s="840" t="s">
        <v>62</v>
      </c>
      <c r="FS49" s="840" t="s">
        <v>1936</v>
      </c>
      <c r="FT49" s="840" t="s">
        <v>1936</v>
      </c>
      <c r="FU49" s="840" t="s">
        <v>62</v>
      </c>
      <c r="FV49" s="840" t="s">
        <v>1936</v>
      </c>
      <c r="FW49" s="841" t="s">
        <v>1936</v>
      </c>
      <c r="FX49" s="841" t="s">
        <v>62</v>
      </c>
      <c r="FY49" s="841" t="s">
        <v>62</v>
      </c>
      <c r="FZ49" s="841" t="s">
        <v>205</v>
      </c>
      <c r="GA49" s="841" t="s">
        <v>205</v>
      </c>
      <c r="GB49" s="841" t="s">
        <v>61</v>
      </c>
      <c r="GC49" s="841" t="s">
        <v>61</v>
      </c>
      <c r="GD49" s="841" t="s">
        <v>61</v>
      </c>
      <c r="GE49" s="841" t="s">
        <v>62</v>
      </c>
      <c r="GF49" s="841" t="s">
        <v>61</v>
      </c>
      <c r="GG49" s="841" t="s">
        <v>61</v>
      </c>
      <c r="GH49" s="841" t="s">
        <v>62</v>
      </c>
      <c r="GI49" s="841" t="s">
        <v>62</v>
      </c>
      <c r="GJ49" s="841" t="s">
        <v>62</v>
      </c>
      <c r="GK49" s="841" t="s">
        <v>62</v>
      </c>
      <c r="GL49" s="841" t="s">
        <v>205</v>
      </c>
      <c r="GM49" s="841">
        <v>2011</v>
      </c>
      <c r="GN49" s="841" t="s">
        <v>335</v>
      </c>
      <c r="GO49" s="841" t="s">
        <v>1936</v>
      </c>
      <c r="GP49" s="841">
        <v>2002</v>
      </c>
      <c r="GQ49" s="841" t="s">
        <v>61</v>
      </c>
      <c r="GR49" s="841" t="s">
        <v>62</v>
      </c>
      <c r="GS49" s="841" t="s">
        <v>62</v>
      </c>
      <c r="GT49" s="841" t="s">
        <v>62</v>
      </c>
      <c r="GU49" s="1304" t="s">
        <v>597</v>
      </c>
      <c r="GV49" s="938"/>
      <c r="GW49" s="1307" t="s">
        <v>61</v>
      </c>
      <c r="GX49" s="892" t="s">
        <v>62</v>
      </c>
      <c r="GY49" s="892" t="s">
        <v>62</v>
      </c>
      <c r="GZ49" s="892" t="s">
        <v>61</v>
      </c>
      <c r="HA49" s="892" t="s">
        <v>61</v>
      </c>
      <c r="HB49" s="892" t="s">
        <v>62</v>
      </c>
      <c r="HC49" s="892" t="s">
        <v>61</v>
      </c>
      <c r="HD49" s="892" t="s">
        <v>205</v>
      </c>
      <c r="HE49" s="892" t="s">
        <v>205</v>
      </c>
      <c r="HF49" s="892" t="s">
        <v>205</v>
      </c>
      <c r="HG49" s="892" t="s">
        <v>538</v>
      </c>
      <c r="HH49" s="892" t="s">
        <v>969</v>
      </c>
      <c r="HI49" s="892" t="s">
        <v>66</v>
      </c>
      <c r="HJ49" s="1311" t="s">
        <v>62</v>
      </c>
      <c r="HK49" s="890" t="s">
        <v>970</v>
      </c>
      <c r="HL49" s="1315" t="s">
        <v>45</v>
      </c>
    </row>
    <row r="50" spans="1:220" ht="39.950000000000003" customHeight="1">
      <c r="A50" s="1200" t="s">
        <v>1177</v>
      </c>
      <c r="B50" s="1207"/>
      <c r="C50" s="1204" t="s">
        <v>61</v>
      </c>
      <c r="D50" s="894" t="s">
        <v>343</v>
      </c>
      <c r="E50" s="894" t="s">
        <v>61</v>
      </c>
      <c r="F50" s="894" t="s">
        <v>376</v>
      </c>
      <c r="G50" s="894" t="s">
        <v>61</v>
      </c>
      <c r="H50" s="894" t="s">
        <v>971</v>
      </c>
      <c r="I50" s="894" t="s">
        <v>62</v>
      </c>
      <c r="J50" s="894" t="s">
        <v>1936</v>
      </c>
      <c r="K50" s="894" t="s">
        <v>61</v>
      </c>
      <c r="L50" s="894" t="s">
        <v>377</v>
      </c>
      <c r="M50" s="894" t="s">
        <v>61</v>
      </c>
      <c r="N50" s="894" t="s">
        <v>349</v>
      </c>
      <c r="O50" s="894" t="s">
        <v>61</v>
      </c>
      <c r="P50" s="894" t="s">
        <v>1826</v>
      </c>
      <c r="Q50" s="894" t="s">
        <v>61</v>
      </c>
      <c r="R50" s="894" t="s">
        <v>378</v>
      </c>
      <c r="S50" s="894" t="s">
        <v>61</v>
      </c>
      <c r="T50" s="894" t="s">
        <v>379</v>
      </c>
      <c r="U50" s="894" t="s">
        <v>62</v>
      </c>
      <c r="V50" s="894" t="s">
        <v>1936</v>
      </c>
      <c r="W50" s="894" t="s">
        <v>63</v>
      </c>
      <c r="X50" s="894" t="s">
        <v>62</v>
      </c>
      <c r="Y50" s="894" t="s">
        <v>61</v>
      </c>
      <c r="Z50" s="894" t="s">
        <v>972</v>
      </c>
      <c r="AA50" s="1210" t="s">
        <v>380</v>
      </c>
      <c r="AB50" s="943"/>
      <c r="AC50" s="1295" t="s">
        <v>85</v>
      </c>
      <c r="AD50" s="835" t="s">
        <v>96</v>
      </c>
      <c r="AE50" s="836">
        <v>17059879</v>
      </c>
      <c r="AF50" s="835" t="s">
        <v>711</v>
      </c>
      <c r="AG50" s="835" t="s">
        <v>973</v>
      </c>
      <c r="AH50" s="835" t="s">
        <v>61</v>
      </c>
      <c r="AI50" s="836" t="s">
        <v>61</v>
      </c>
      <c r="AJ50" s="836">
        <v>0</v>
      </c>
      <c r="AK50" s="835" t="s">
        <v>1936</v>
      </c>
      <c r="AL50" s="835" t="s">
        <v>1824</v>
      </c>
      <c r="AM50" s="835" t="s">
        <v>1825</v>
      </c>
      <c r="AN50" s="836" t="s">
        <v>1936</v>
      </c>
      <c r="AO50" s="835" t="s">
        <v>1936</v>
      </c>
      <c r="AP50" s="835" t="s">
        <v>1936</v>
      </c>
      <c r="AQ50" s="835" t="s">
        <v>1936</v>
      </c>
      <c r="AR50" s="1223">
        <v>0</v>
      </c>
      <c r="AS50" s="835" t="s">
        <v>1936</v>
      </c>
      <c r="AT50" s="835" t="s">
        <v>61</v>
      </c>
      <c r="AU50" s="835" t="s">
        <v>61</v>
      </c>
      <c r="AV50" s="835" t="s">
        <v>1936</v>
      </c>
      <c r="AW50" s="836">
        <v>1120000</v>
      </c>
      <c r="AX50" s="837" t="s">
        <v>538</v>
      </c>
      <c r="AY50" s="836" t="s">
        <v>381</v>
      </c>
      <c r="AZ50" s="835" t="s">
        <v>1936</v>
      </c>
      <c r="BA50" s="835" t="s">
        <v>1936</v>
      </c>
      <c r="BB50" s="836" t="s">
        <v>1936</v>
      </c>
      <c r="BC50" s="836" t="s">
        <v>1936</v>
      </c>
      <c r="BD50" s="837" t="s">
        <v>1936</v>
      </c>
      <c r="BE50" s="836" t="s">
        <v>1936</v>
      </c>
      <c r="BF50" s="835" t="s">
        <v>1936</v>
      </c>
      <c r="BG50" s="1223">
        <v>1120000</v>
      </c>
      <c r="BH50" s="835" t="s">
        <v>1936</v>
      </c>
      <c r="BI50" s="835" t="s">
        <v>61</v>
      </c>
      <c r="BJ50" s="836" t="s">
        <v>459</v>
      </c>
      <c r="BK50" s="836">
        <v>4143244</v>
      </c>
      <c r="BL50" s="836" t="s">
        <v>538</v>
      </c>
      <c r="BM50" s="836" t="s">
        <v>381</v>
      </c>
      <c r="BN50" s="835" t="s">
        <v>1936</v>
      </c>
      <c r="BO50" s="835" t="s">
        <v>62</v>
      </c>
      <c r="BP50" s="836" t="s">
        <v>1936</v>
      </c>
      <c r="BQ50" s="837" t="s">
        <v>1936</v>
      </c>
      <c r="BR50" s="837" t="s">
        <v>1936</v>
      </c>
      <c r="BS50" s="836" t="s">
        <v>1936</v>
      </c>
      <c r="BT50" s="835" t="s">
        <v>62</v>
      </c>
      <c r="BU50" s="836" t="s">
        <v>1936</v>
      </c>
      <c r="BV50" s="835" t="s">
        <v>1936</v>
      </c>
      <c r="BW50" s="836" t="s">
        <v>1936</v>
      </c>
      <c r="BX50" s="836" t="s">
        <v>1936</v>
      </c>
      <c r="BY50" s="1223">
        <v>4143244</v>
      </c>
      <c r="BZ50" s="836" t="s">
        <v>1936</v>
      </c>
      <c r="CA50" s="839">
        <v>0.21279651864895491</v>
      </c>
      <c r="CB50" s="835" t="s">
        <v>101</v>
      </c>
      <c r="CC50" s="839">
        <v>1</v>
      </c>
      <c r="CD50" s="835" t="s">
        <v>101</v>
      </c>
      <c r="CE50" s="839">
        <v>0.30851590447974453</v>
      </c>
      <c r="CF50" s="835" t="s">
        <v>114</v>
      </c>
      <c r="CG50" s="835" t="s">
        <v>61</v>
      </c>
      <c r="CH50" s="835" t="s">
        <v>974</v>
      </c>
      <c r="CI50" s="835" t="s">
        <v>1</v>
      </c>
      <c r="CJ50" s="835" t="s">
        <v>975</v>
      </c>
      <c r="CK50" s="835" t="s">
        <v>61</v>
      </c>
      <c r="CL50" s="1280" t="s">
        <v>976</v>
      </c>
      <c r="CM50" s="1278"/>
      <c r="CN50" s="1298" t="s">
        <v>61</v>
      </c>
      <c r="CO50" s="842" t="s">
        <v>61</v>
      </c>
      <c r="CP50" s="842" t="s">
        <v>61</v>
      </c>
      <c r="CQ50" s="842" t="s">
        <v>61</v>
      </c>
      <c r="CR50" s="842" t="s">
        <v>61</v>
      </c>
      <c r="CS50" s="842" t="s">
        <v>61</v>
      </c>
      <c r="CT50" s="842" t="s">
        <v>61</v>
      </c>
      <c r="CU50" s="842" t="s">
        <v>61</v>
      </c>
      <c r="CV50" s="842" t="s">
        <v>66</v>
      </c>
      <c r="CW50" s="842" t="s">
        <v>66</v>
      </c>
      <c r="CX50" s="842" t="s">
        <v>66</v>
      </c>
      <c r="CY50" s="842" t="s">
        <v>62</v>
      </c>
      <c r="CZ50" s="923" t="s">
        <v>61</v>
      </c>
      <c r="DA50" s="923" t="s">
        <v>61</v>
      </c>
      <c r="DB50" s="923" t="s">
        <v>61</v>
      </c>
      <c r="DC50" s="923" t="s">
        <v>61</v>
      </c>
      <c r="DD50" s="923" t="s">
        <v>61</v>
      </c>
      <c r="DE50" s="923" t="s">
        <v>61</v>
      </c>
      <c r="DF50" s="923" t="s">
        <v>61</v>
      </c>
      <c r="DG50" s="923" t="s">
        <v>61</v>
      </c>
      <c r="DH50" s="923" t="s">
        <v>61</v>
      </c>
      <c r="DI50" s="923" t="s">
        <v>61</v>
      </c>
      <c r="DJ50" s="923" t="s">
        <v>62</v>
      </c>
      <c r="DK50" s="923" t="s">
        <v>62</v>
      </c>
      <c r="DL50" s="923" t="s">
        <v>61</v>
      </c>
      <c r="DM50" s="923" t="s">
        <v>61</v>
      </c>
      <c r="DN50" s="923" t="s">
        <v>61</v>
      </c>
      <c r="DO50" s="923" t="s">
        <v>61</v>
      </c>
      <c r="DP50" s="923" t="s">
        <v>61</v>
      </c>
      <c r="DQ50" s="923" t="s">
        <v>61</v>
      </c>
      <c r="DR50" s="923" t="s">
        <v>61</v>
      </c>
      <c r="DS50" s="923" t="s">
        <v>66</v>
      </c>
      <c r="DT50" s="923" t="s">
        <v>66</v>
      </c>
      <c r="DU50" s="923" t="s">
        <v>66</v>
      </c>
      <c r="DV50" s="923" t="s">
        <v>62</v>
      </c>
      <c r="DW50" s="923" t="s">
        <v>62</v>
      </c>
      <c r="DX50" s="924" t="s">
        <v>61</v>
      </c>
      <c r="DY50" s="924" t="s">
        <v>61</v>
      </c>
      <c r="DZ50" s="924" t="s">
        <v>61</v>
      </c>
      <c r="EA50" s="924" t="s">
        <v>61</v>
      </c>
      <c r="EB50" s="924" t="s">
        <v>61</v>
      </c>
      <c r="EC50" s="924" t="s">
        <v>61</v>
      </c>
      <c r="ED50" s="924" t="s">
        <v>61</v>
      </c>
      <c r="EE50" s="924" t="s">
        <v>62</v>
      </c>
      <c r="EF50" s="924" t="s">
        <v>62</v>
      </c>
      <c r="EG50" s="924" t="s">
        <v>62</v>
      </c>
      <c r="EH50" s="924" t="s">
        <v>62</v>
      </c>
      <c r="EI50" s="924" t="s">
        <v>62</v>
      </c>
      <c r="EJ50" s="1276" t="s">
        <v>1936</v>
      </c>
      <c r="EK50" s="1159"/>
      <c r="EL50" s="1301" t="s">
        <v>61</v>
      </c>
      <c r="EM50" s="840" t="s">
        <v>382</v>
      </c>
      <c r="EN50" s="840" t="s">
        <v>1936</v>
      </c>
      <c r="EO50" s="840" t="s">
        <v>62</v>
      </c>
      <c r="EP50" s="840" t="s">
        <v>62</v>
      </c>
      <c r="EQ50" s="840" t="s">
        <v>66</v>
      </c>
      <c r="ER50" s="840" t="s">
        <v>66</v>
      </c>
      <c r="ES50" s="840" t="s">
        <v>66</v>
      </c>
      <c r="ET50" s="840" t="s">
        <v>61</v>
      </c>
      <c r="EU50" s="840" t="s">
        <v>977</v>
      </c>
      <c r="EV50" s="840" t="s">
        <v>61</v>
      </c>
      <c r="EW50" s="840" t="s">
        <v>618</v>
      </c>
      <c r="EX50" s="840" t="s">
        <v>199</v>
      </c>
      <c r="EY50" s="840" t="s">
        <v>66</v>
      </c>
      <c r="EZ50" s="840" t="s">
        <v>202</v>
      </c>
      <c r="FA50" s="840" t="s">
        <v>205</v>
      </c>
      <c r="FB50" s="840" t="s">
        <v>202</v>
      </c>
      <c r="FC50" s="840" t="s">
        <v>205</v>
      </c>
      <c r="FD50" s="840" t="s">
        <v>202</v>
      </c>
      <c r="FE50" s="840" t="s">
        <v>205</v>
      </c>
      <c r="FF50" s="840" t="s">
        <v>199</v>
      </c>
      <c r="FG50" s="840" t="s">
        <v>202</v>
      </c>
      <c r="FH50" s="840" t="s">
        <v>202</v>
      </c>
      <c r="FI50" s="840" t="s">
        <v>66</v>
      </c>
      <c r="FJ50" s="840" t="s">
        <v>203</v>
      </c>
      <c r="FK50" s="840" t="s">
        <v>66</v>
      </c>
      <c r="FL50" s="840" t="s">
        <v>66</v>
      </c>
      <c r="FM50" s="840" t="s">
        <v>66</v>
      </c>
      <c r="FN50" s="840" t="s">
        <v>978</v>
      </c>
      <c r="FO50" s="840" t="s">
        <v>62</v>
      </c>
      <c r="FP50" s="840" t="s">
        <v>1936</v>
      </c>
      <c r="FQ50" s="840" t="s">
        <v>1936</v>
      </c>
      <c r="FR50" s="840" t="s">
        <v>62</v>
      </c>
      <c r="FS50" s="840" t="s">
        <v>1936</v>
      </c>
      <c r="FT50" s="840" t="s">
        <v>1936</v>
      </c>
      <c r="FU50" s="840" t="s">
        <v>62</v>
      </c>
      <c r="FV50" s="840" t="s">
        <v>1936</v>
      </c>
      <c r="FW50" s="841" t="s">
        <v>1936</v>
      </c>
      <c r="FX50" s="841" t="s">
        <v>62</v>
      </c>
      <c r="FY50" s="841" t="s">
        <v>62</v>
      </c>
      <c r="FZ50" s="841" t="s">
        <v>205</v>
      </c>
      <c r="GA50" s="841" t="s">
        <v>205</v>
      </c>
      <c r="GB50" s="841" t="s">
        <v>61</v>
      </c>
      <c r="GC50" s="841" t="s">
        <v>61</v>
      </c>
      <c r="GD50" s="841" t="s">
        <v>61</v>
      </c>
      <c r="GE50" s="841" t="s">
        <v>61</v>
      </c>
      <c r="GF50" s="841" t="s">
        <v>61</v>
      </c>
      <c r="GG50" s="841" t="s">
        <v>61</v>
      </c>
      <c r="GH50" s="841" t="s">
        <v>61</v>
      </c>
      <c r="GI50" s="841" t="s">
        <v>61</v>
      </c>
      <c r="GJ50" s="841" t="s">
        <v>62</v>
      </c>
      <c r="GK50" s="841" t="s">
        <v>62</v>
      </c>
      <c r="GL50" s="841" t="s">
        <v>205</v>
      </c>
      <c r="GM50" s="841">
        <v>2011</v>
      </c>
      <c r="GN50" s="841" t="s">
        <v>383</v>
      </c>
      <c r="GO50" s="841" t="s">
        <v>1936</v>
      </c>
      <c r="GP50" s="841">
        <v>2007</v>
      </c>
      <c r="GQ50" s="841" t="s">
        <v>62</v>
      </c>
      <c r="GR50" s="841" t="s">
        <v>62</v>
      </c>
      <c r="GS50" s="841" t="s">
        <v>62</v>
      </c>
      <c r="GT50" s="841" t="s">
        <v>62</v>
      </c>
      <c r="GU50" s="1304" t="s">
        <v>598</v>
      </c>
      <c r="GV50" s="938"/>
      <c r="GW50" s="1307" t="s">
        <v>62</v>
      </c>
      <c r="GX50" s="892" t="s">
        <v>62</v>
      </c>
      <c r="GY50" s="892" t="s">
        <v>62</v>
      </c>
      <c r="GZ50" s="892" t="s">
        <v>62</v>
      </c>
      <c r="HA50" s="892" t="s">
        <v>62</v>
      </c>
      <c r="HB50" s="892" t="s">
        <v>62</v>
      </c>
      <c r="HC50" s="892" t="s">
        <v>62</v>
      </c>
      <c r="HD50" s="892" t="s">
        <v>62</v>
      </c>
      <c r="HE50" s="892" t="s">
        <v>62</v>
      </c>
      <c r="HF50" s="892" t="s">
        <v>205</v>
      </c>
      <c r="HG50" s="892" t="s">
        <v>538</v>
      </c>
      <c r="HH50" s="892" t="s">
        <v>1936</v>
      </c>
      <c r="HI50" s="892" t="s">
        <v>61</v>
      </c>
      <c r="HJ50" s="1311" t="s">
        <v>62</v>
      </c>
      <c r="HK50" s="890" t="s">
        <v>979</v>
      </c>
      <c r="HL50" s="1315" t="s">
        <v>1151</v>
      </c>
    </row>
    <row r="51" spans="1:220" ht="55.5" customHeight="1">
      <c r="A51" s="1201" t="s">
        <v>1178</v>
      </c>
      <c r="B51" s="1207"/>
      <c r="C51" s="1205" t="s">
        <v>61</v>
      </c>
      <c r="D51" s="926" t="s">
        <v>343</v>
      </c>
      <c r="E51" s="926" t="s">
        <v>61</v>
      </c>
      <c r="F51" s="926" t="s">
        <v>359</v>
      </c>
      <c r="G51" s="926" t="s">
        <v>61</v>
      </c>
      <c r="H51" s="926" t="s">
        <v>1433</v>
      </c>
      <c r="I51" s="926" t="s">
        <v>61</v>
      </c>
      <c r="J51" s="926" t="s">
        <v>360</v>
      </c>
      <c r="K51" s="926" t="s">
        <v>61</v>
      </c>
      <c r="L51" s="926" t="s">
        <v>361</v>
      </c>
      <c r="M51" s="926" t="s">
        <v>61</v>
      </c>
      <c r="N51" s="926" t="s">
        <v>220</v>
      </c>
      <c r="O51" s="926" t="s">
        <v>61</v>
      </c>
      <c r="P51" s="926" t="s">
        <v>362</v>
      </c>
      <c r="Q51" s="926" t="s">
        <v>61</v>
      </c>
      <c r="R51" s="926" t="s">
        <v>363</v>
      </c>
      <c r="S51" s="926" t="s">
        <v>62</v>
      </c>
      <c r="T51" s="926" t="s">
        <v>1936</v>
      </c>
      <c r="U51" s="926" t="s">
        <v>61</v>
      </c>
      <c r="V51" s="926" t="s">
        <v>364</v>
      </c>
      <c r="W51" s="926" t="s">
        <v>60</v>
      </c>
      <c r="X51" s="926" t="s">
        <v>61</v>
      </c>
      <c r="Y51" s="926" t="s">
        <v>61</v>
      </c>
      <c r="Z51" s="926" t="s">
        <v>365</v>
      </c>
      <c r="AA51" s="1211" t="s">
        <v>366</v>
      </c>
      <c r="AB51" s="943"/>
      <c r="AC51" s="1296" t="s">
        <v>85</v>
      </c>
      <c r="AD51" s="928" t="s">
        <v>96</v>
      </c>
      <c r="AE51" s="927">
        <v>10000000</v>
      </c>
      <c r="AF51" s="929" t="s">
        <v>538</v>
      </c>
      <c r="AG51" s="1020" t="s">
        <v>980</v>
      </c>
      <c r="AH51" s="929" t="s">
        <v>66</v>
      </c>
      <c r="AI51" s="927" t="s">
        <v>66</v>
      </c>
      <c r="AJ51" s="928" t="s">
        <v>705</v>
      </c>
      <c r="AK51" s="927" t="s">
        <v>538</v>
      </c>
      <c r="AL51" s="929" t="s">
        <v>1936</v>
      </c>
      <c r="AM51" s="927" t="s">
        <v>981</v>
      </c>
      <c r="AN51" s="928" t="s">
        <v>705</v>
      </c>
      <c r="AO51" s="927" t="s">
        <v>538</v>
      </c>
      <c r="AP51" s="929" t="s">
        <v>1936</v>
      </c>
      <c r="AQ51" s="1020" t="s">
        <v>982</v>
      </c>
      <c r="AR51" s="1224" t="s">
        <v>66</v>
      </c>
      <c r="AS51" s="927" t="s">
        <v>1936</v>
      </c>
      <c r="AT51" s="928" t="s">
        <v>66</v>
      </c>
      <c r="AU51" s="927" t="s">
        <v>66</v>
      </c>
      <c r="AV51" s="929" t="s">
        <v>1936</v>
      </c>
      <c r="AW51" s="927">
        <v>0</v>
      </c>
      <c r="AX51" s="928" t="s">
        <v>538</v>
      </c>
      <c r="AY51" s="927" t="s">
        <v>1936</v>
      </c>
      <c r="AZ51" s="929" t="s">
        <v>367</v>
      </c>
      <c r="BA51" s="929" t="s">
        <v>66</v>
      </c>
      <c r="BB51" s="927" t="s">
        <v>1936</v>
      </c>
      <c r="BC51" s="927">
        <v>0</v>
      </c>
      <c r="BD51" s="928" t="s">
        <v>538</v>
      </c>
      <c r="BE51" s="927" t="s">
        <v>1936</v>
      </c>
      <c r="BF51" s="929" t="s">
        <v>367</v>
      </c>
      <c r="BG51" s="1020">
        <v>0</v>
      </c>
      <c r="BH51" s="929" t="s">
        <v>1936</v>
      </c>
      <c r="BI51" s="929" t="s">
        <v>61</v>
      </c>
      <c r="BJ51" s="927" t="s">
        <v>370</v>
      </c>
      <c r="BK51" s="927">
        <v>12107556</v>
      </c>
      <c r="BL51" s="927" t="s">
        <v>538</v>
      </c>
      <c r="BM51" s="927" t="s">
        <v>368</v>
      </c>
      <c r="BN51" s="929" t="s">
        <v>369</v>
      </c>
      <c r="BO51" s="929" t="s">
        <v>62</v>
      </c>
      <c r="BP51" s="927" t="s">
        <v>1936</v>
      </c>
      <c r="BQ51" s="928" t="s">
        <v>1936</v>
      </c>
      <c r="BR51" s="928" t="s">
        <v>1936</v>
      </c>
      <c r="BS51" s="927" t="s">
        <v>1936</v>
      </c>
      <c r="BT51" s="929" t="s">
        <v>62</v>
      </c>
      <c r="BU51" s="927" t="s">
        <v>1936</v>
      </c>
      <c r="BV51" s="929" t="s">
        <v>1936</v>
      </c>
      <c r="BW51" s="927" t="s">
        <v>1936</v>
      </c>
      <c r="BX51" s="927" t="s">
        <v>1936</v>
      </c>
      <c r="BY51" s="1020">
        <v>12107556</v>
      </c>
      <c r="BZ51" s="927" t="s">
        <v>1936</v>
      </c>
      <c r="CA51" s="930">
        <v>0</v>
      </c>
      <c r="CB51" s="929" t="s">
        <v>101</v>
      </c>
      <c r="CC51" s="930" t="s">
        <v>66</v>
      </c>
      <c r="CD51" s="929" t="s">
        <v>101</v>
      </c>
      <c r="CE51" s="930">
        <v>1.2107555999999999</v>
      </c>
      <c r="CF51" s="929" t="s">
        <v>101</v>
      </c>
      <c r="CG51" s="929" t="s">
        <v>1936</v>
      </c>
      <c r="CH51" s="929" t="s">
        <v>114</v>
      </c>
      <c r="CI51" s="929" t="s">
        <v>66</v>
      </c>
      <c r="CJ51" s="929" t="s">
        <v>1936</v>
      </c>
      <c r="CK51" s="929" t="s">
        <v>205</v>
      </c>
      <c r="CL51" s="1281" t="s">
        <v>983</v>
      </c>
      <c r="CM51" s="1278"/>
      <c r="CN51" s="1299" t="s">
        <v>61</v>
      </c>
      <c r="CO51" s="931" t="s">
        <v>61</v>
      </c>
      <c r="CP51" s="931" t="s">
        <v>61</v>
      </c>
      <c r="CQ51" s="931" t="s">
        <v>61</v>
      </c>
      <c r="CR51" s="931" t="s">
        <v>61</v>
      </c>
      <c r="CS51" s="931" t="s">
        <v>61</v>
      </c>
      <c r="CT51" s="931" t="s">
        <v>61</v>
      </c>
      <c r="CU51" s="931" t="s">
        <v>61</v>
      </c>
      <c r="CV51" s="931" t="s">
        <v>61</v>
      </c>
      <c r="CW51" s="931" t="s">
        <v>61</v>
      </c>
      <c r="CX51" s="931" t="s">
        <v>61</v>
      </c>
      <c r="CY51" s="931" t="s">
        <v>62</v>
      </c>
      <c r="CZ51" s="932" t="s">
        <v>61</v>
      </c>
      <c r="DA51" s="932" t="s">
        <v>61</v>
      </c>
      <c r="DB51" s="932" t="s">
        <v>61</v>
      </c>
      <c r="DC51" s="932" t="s">
        <v>61</v>
      </c>
      <c r="DD51" s="932" t="s">
        <v>61</v>
      </c>
      <c r="DE51" s="932" t="s">
        <v>61</v>
      </c>
      <c r="DF51" s="932" t="s">
        <v>61</v>
      </c>
      <c r="DG51" s="932" t="s">
        <v>61</v>
      </c>
      <c r="DH51" s="932" t="s">
        <v>61</v>
      </c>
      <c r="DI51" s="932" t="s">
        <v>61</v>
      </c>
      <c r="DJ51" s="932" t="s">
        <v>61</v>
      </c>
      <c r="DK51" s="932" t="s">
        <v>62</v>
      </c>
      <c r="DL51" s="932" t="s">
        <v>61</v>
      </c>
      <c r="DM51" s="932" t="s">
        <v>61</v>
      </c>
      <c r="DN51" s="932" t="s">
        <v>61</v>
      </c>
      <c r="DO51" s="932" t="s">
        <v>61</v>
      </c>
      <c r="DP51" s="932" t="s">
        <v>61</v>
      </c>
      <c r="DQ51" s="932" t="s">
        <v>61</v>
      </c>
      <c r="DR51" s="932" t="s">
        <v>61</v>
      </c>
      <c r="DS51" s="932" t="s">
        <v>61</v>
      </c>
      <c r="DT51" s="932" t="s">
        <v>61</v>
      </c>
      <c r="DU51" s="932" t="s">
        <v>61</v>
      </c>
      <c r="DV51" s="932" t="s">
        <v>62</v>
      </c>
      <c r="DW51" s="932" t="s">
        <v>62</v>
      </c>
      <c r="DX51" s="933" t="s">
        <v>61</v>
      </c>
      <c r="DY51" s="933" t="s">
        <v>61</v>
      </c>
      <c r="DZ51" s="933" t="s">
        <v>61</v>
      </c>
      <c r="EA51" s="933" t="s">
        <v>61</v>
      </c>
      <c r="EB51" s="933" t="s">
        <v>62</v>
      </c>
      <c r="EC51" s="933" t="s">
        <v>61</v>
      </c>
      <c r="ED51" s="933" t="s">
        <v>61</v>
      </c>
      <c r="EE51" s="933" t="s">
        <v>61</v>
      </c>
      <c r="EF51" s="933" t="s">
        <v>66</v>
      </c>
      <c r="EG51" s="933" t="s">
        <v>66</v>
      </c>
      <c r="EH51" s="933" t="s">
        <v>62</v>
      </c>
      <c r="EI51" s="933" t="s">
        <v>62</v>
      </c>
      <c r="EJ51" s="1277" t="s">
        <v>984</v>
      </c>
      <c r="EK51" s="1159"/>
      <c r="EL51" s="1302" t="s">
        <v>61</v>
      </c>
      <c r="EM51" s="934" t="s">
        <v>371</v>
      </c>
      <c r="EN51" s="934" t="s">
        <v>499</v>
      </c>
      <c r="EO51" s="934" t="s">
        <v>66</v>
      </c>
      <c r="EP51" s="934" t="s">
        <v>66</v>
      </c>
      <c r="EQ51" s="934" t="s">
        <v>62</v>
      </c>
      <c r="ER51" s="934" t="s">
        <v>205</v>
      </c>
      <c r="ES51" s="934" t="s">
        <v>205</v>
      </c>
      <c r="ET51" s="934" t="s">
        <v>62</v>
      </c>
      <c r="EU51" s="934" t="s">
        <v>1936</v>
      </c>
      <c r="EV51" s="934" t="s">
        <v>61</v>
      </c>
      <c r="EW51" s="934" t="s">
        <v>372</v>
      </c>
      <c r="EX51" s="934" t="s">
        <v>199</v>
      </c>
      <c r="EY51" s="934" t="s">
        <v>202</v>
      </c>
      <c r="EZ51" s="934" t="s">
        <v>202</v>
      </c>
      <c r="FA51" s="934" t="s">
        <v>202</v>
      </c>
      <c r="FB51" s="934" t="s">
        <v>202</v>
      </c>
      <c r="FC51" s="934" t="s">
        <v>203</v>
      </c>
      <c r="FD51" s="934" t="s">
        <v>203</v>
      </c>
      <c r="FE51" s="934" t="s">
        <v>203</v>
      </c>
      <c r="FF51" s="934" t="s">
        <v>199</v>
      </c>
      <c r="FG51" s="934" t="s">
        <v>199</v>
      </c>
      <c r="FH51" s="934" t="s">
        <v>202</v>
      </c>
      <c r="FI51" s="934" t="s">
        <v>202</v>
      </c>
      <c r="FJ51" s="934" t="s">
        <v>203</v>
      </c>
      <c r="FK51" s="934" t="s">
        <v>203</v>
      </c>
      <c r="FL51" s="934" t="s">
        <v>202</v>
      </c>
      <c r="FM51" s="934" t="s">
        <v>202</v>
      </c>
      <c r="FN51" s="934" t="s">
        <v>985</v>
      </c>
      <c r="FO51" s="934" t="s">
        <v>62</v>
      </c>
      <c r="FP51" s="934" t="s">
        <v>1936</v>
      </c>
      <c r="FQ51" s="934" t="s">
        <v>1936</v>
      </c>
      <c r="FR51" s="934" t="s">
        <v>61</v>
      </c>
      <c r="FS51" s="934" t="s">
        <v>373</v>
      </c>
      <c r="FT51" s="934" t="s">
        <v>61</v>
      </c>
      <c r="FU51" s="934" t="s">
        <v>62</v>
      </c>
      <c r="FV51" s="934" t="s">
        <v>1936</v>
      </c>
      <c r="FW51" s="935" t="s">
        <v>1936</v>
      </c>
      <c r="FX51" s="935" t="s">
        <v>61</v>
      </c>
      <c r="FY51" s="935" t="s">
        <v>61</v>
      </c>
      <c r="FZ51" s="935" t="s">
        <v>61</v>
      </c>
      <c r="GA51" s="935" t="s">
        <v>374</v>
      </c>
      <c r="GB51" s="935" t="s">
        <v>61</v>
      </c>
      <c r="GC51" s="935" t="s">
        <v>61</v>
      </c>
      <c r="GD51" s="935" t="s">
        <v>61</v>
      </c>
      <c r="GE51" s="935" t="s">
        <v>61</v>
      </c>
      <c r="GF51" s="935" t="s">
        <v>61</v>
      </c>
      <c r="GG51" s="935" t="s">
        <v>61</v>
      </c>
      <c r="GH51" s="935" t="s">
        <v>61</v>
      </c>
      <c r="GI51" s="935" t="s">
        <v>61</v>
      </c>
      <c r="GJ51" s="935" t="s">
        <v>61</v>
      </c>
      <c r="GK51" s="935" t="s">
        <v>62</v>
      </c>
      <c r="GL51" s="935" t="s">
        <v>205</v>
      </c>
      <c r="GM51" s="935">
        <v>2011</v>
      </c>
      <c r="GN51" s="935" t="s">
        <v>375</v>
      </c>
      <c r="GO51" s="935" t="s">
        <v>1936</v>
      </c>
      <c r="GP51" s="935" t="s">
        <v>205</v>
      </c>
      <c r="GQ51" s="935" t="s">
        <v>205</v>
      </c>
      <c r="GR51" s="935" t="s">
        <v>205</v>
      </c>
      <c r="GS51" s="935" t="s">
        <v>205</v>
      </c>
      <c r="GT51" s="935" t="s">
        <v>205</v>
      </c>
      <c r="GU51" s="1305" t="s">
        <v>593</v>
      </c>
      <c r="GV51" s="939"/>
      <c r="GW51" s="1309" t="s">
        <v>61</v>
      </c>
      <c r="GX51" s="936" t="s">
        <v>62</v>
      </c>
      <c r="GY51" s="936" t="s">
        <v>62</v>
      </c>
      <c r="GZ51" s="936" t="s">
        <v>62</v>
      </c>
      <c r="HA51" s="936" t="s">
        <v>62</v>
      </c>
      <c r="HB51" s="936" t="s">
        <v>62</v>
      </c>
      <c r="HC51" s="936" t="s">
        <v>62</v>
      </c>
      <c r="HD51" s="936" t="s">
        <v>62</v>
      </c>
      <c r="HE51" s="936" t="s">
        <v>61</v>
      </c>
      <c r="HF51" s="936" t="s">
        <v>205</v>
      </c>
      <c r="HG51" s="936" t="s">
        <v>538</v>
      </c>
      <c r="HH51" s="936" t="s">
        <v>986</v>
      </c>
      <c r="HI51" s="936" t="s">
        <v>62</v>
      </c>
      <c r="HJ51" s="1312" t="s">
        <v>62</v>
      </c>
      <c r="HK51" s="937" t="s">
        <v>987</v>
      </c>
      <c r="HL51" s="1316" t="s">
        <v>1151</v>
      </c>
    </row>
    <row r="52" spans="1:220" ht="6" customHeight="1">
      <c r="A52" s="1169"/>
      <c r="B52" s="1208"/>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212"/>
      <c r="AB52" s="1170"/>
      <c r="AC52" s="1172"/>
      <c r="AD52" s="1173"/>
      <c r="AE52" s="1172"/>
      <c r="AF52" s="1170"/>
      <c r="AG52" s="1174"/>
      <c r="AH52" s="1170"/>
      <c r="AI52" s="1172"/>
      <c r="AJ52" s="1173"/>
      <c r="AK52" s="1172"/>
      <c r="AL52" s="1170"/>
      <c r="AM52" s="1172"/>
      <c r="AN52" s="1173"/>
      <c r="AO52" s="1172"/>
      <c r="AP52" s="1170"/>
      <c r="AQ52" s="1174"/>
      <c r="AR52" s="1180"/>
      <c r="AS52" s="1172"/>
      <c r="AT52" s="1173"/>
      <c r="AU52" s="1172"/>
      <c r="AV52" s="1170"/>
      <c r="AW52" s="1172"/>
      <c r="AX52" s="1173"/>
      <c r="AY52" s="1172"/>
      <c r="AZ52" s="1170"/>
      <c r="BA52" s="1170"/>
      <c r="BB52" s="1172"/>
      <c r="BC52" s="1172"/>
      <c r="BD52" s="1173"/>
      <c r="BE52" s="1172"/>
      <c r="BF52" s="1170"/>
      <c r="BG52" s="1175"/>
      <c r="BH52" s="1170"/>
      <c r="BI52" s="1170"/>
      <c r="BJ52" s="1172"/>
      <c r="BK52" s="1172"/>
      <c r="BL52" s="1172"/>
      <c r="BM52" s="1172"/>
      <c r="BN52" s="1170"/>
      <c r="BO52" s="1170"/>
      <c r="BP52" s="1172"/>
      <c r="BQ52" s="1173"/>
      <c r="BR52" s="1173"/>
      <c r="BS52" s="1172"/>
      <c r="BT52" s="1170"/>
      <c r="BU52" s="1172"/>
      <c r="BV52" s="1170"/>
      <c r="BW52" s="1172"/>
      <c r="BX52" s="1172"/>
      <c r="BY52" s="1175"/>
      <c r="BZ52" s="1172"/>
      <c r="CA52" s="1176"/>
      <c r="CB52" s="1170"/>
      <c r="CC52" s="1176"/>
      <c r="CD52" s="1170"/>
      <c r="CE52" s="1176"/>
      <c r="CF52" s="1170"/>
      <c r="CG52" s="1170"/>
      <c r="CH52" s="1170"/>
      <c r="CI52" s="1170"/>
      <c r="CJ52" s="1170"/>
      <c r="CK52" s="1170"/>
      <c r="CL52" s="1170"/>
      <c r="CM52" s="1177"/>
      <c r="CN52" s="1178"/>
      <c r="CO52" s="1178"/>
      <c r="CP52" s="1178"/>
      <c r="CQ52" s="1178"/>
      <c r="CR52" s="1178"/>
      <c r="CS52" s="1178"/>
      <c r="CT52" s="1178"/>
      <c r="CU52" s="1178"/>
      <c r="CV52" s="1178"/>
      <c r="CW52" s="1178"/>
      <c r="CX52" s="1178"/>
      <c r="CY52" s="1178"/>
      <c r="CZ52" s="1178"/>
      <c r="DA52" s="1178"/>
      <c r="DB52" s="1178"/>
      <c r="DC52" s="1178"/>
      <c r="DD52" s="1178"/>
      <c r="DE52" s="1178"/>
      <c r="DF52" s="1178"/>
      <c r="DG52" s="1178"/>
      <c r="DH52" s="1178"/>
      <c r="DI52" s="1178"/>
      <c r="DJ52" s="1178"/>
      <c r="DK52" s="1178"/>
      <c r="DL52" s="1178"/>
      <c r="DM52" s="1178"/>
      <c r="DN52" s="1178"/>
      <c r="DO52" s="1178"/>
      <c r="DP52" s="1178"/>
      <c r="DQ52" s="1178"/>
      <c r="DR52" s="1178"/>
      <c r="DS52" s="1178"/>
      <c r="DT52" s="1178"/>
      <c r="DU52" s="1178"/>
      <c r="DV52" s="1178"/>
      <c r="DW52" s="1178"/>
      <c r="DX52" s="1179"/>
      <c r="DY52" s="1179"/>
      <c r="DZ52" s="1179"/>
      <c r="EA52" s="1179"/>
      <c r="EB52" s="1179"/>
      <c r="EC52" s="1179"/>
      <c r="ED52" s="1179"/>
      <c r="EE52" s="1179"/>
      <c r="EF52" s="1179"/>
      <c r="EG52" s="1179"/>
      <c r="EH52" s="1179"/>
      <c r="EI52" s="1179"/>
      <c r="EJ52" s="1170"/>
      <c r="EK52" s="1170"/>
      <c r="EL52" s="1170"/>
      <c r="EM52" s="1170"/>
      <c r="EN52" s="1170"/>
      <c r="EO52" s="1170"/>
      <c r="EP52" s="1170"/>
      <c r="EQ52" s="1170"/>
      <c r="ER52" s="1170"/>
      <c r="ES52" s="1170"/>
      <c r="ET52" s="1170"/>
      <c r="EU52" s="1170"/>
      <c r="EV52" s="1170"/>
      <c r="EW52" s="1170"/>
      <c r="EX52" s="1170"/>
      <c r="EY52" s="1170"/>
      <c r="EZ52" s="1170"/>
      <c r="FA52" s="1170"/>
      <c r="FB52" s="1170"/>
      <c r="FC52" s="1170"/>
      <c r="FD52" s="1170"/>
      <c r="FE52" s="1170"/>
      <c r="FF52" s="1170"/>
      <c r="FG52" s="1170"/>
      <c r="FH52" s="1170"/>
      <c r="FI52" s="1170"/>
      <c r="FJ52" s="1170"/>
      <c r="FK52" s="1170"/>
      <c r="FL52" s="1170"/>
      <c r="FM52" s="1170"/>
      <c r="FN52" s="1170"/>
      <c r="FO52" s="1170"/>
      <c r="FP52" s="1170"/>
      <c r="FQ52" s="1170"/>
      <c r="FR52" s="1170"/>
      <c r="FS52" s="1170"/>
      <c r="FT52" s="1170"/>
      <c r="FU52" s="1170"/>
      <c r="FV52" s="1170"/>
      <c r="FW52" s="1180"/>
      <c r="FX52" s="1180"/>
      <c r="FY52" s="1180"/>
      <c r="FZ52" s="1180"/>
      <c r="GA52" s="1180"/>
      <c r="GB52" s="1180"/>
      <c r="GC52" s="1180"/>
      <c r="GD52" s="1180"/>
      <c r="GE52" s="1180"/>
      <c r="GF52" s="1180"/>
      <c r="GG52" s="1180"/>
      <c r="GH52" s="1180"/>
      <c r="GI52" s="1180"/>
      <c r="GJ52" s="1180"/>
      <c r="GK52" s="1180"/>
      <c r="GL52" s="1180"/>
      <c r="GM52" s="1180"/>
      <c r="GN52" s="1180"/>
      <c r="GO52" s="1180"/>
      <c r="GP52" s="1180"/>
      <c r="GQ52" s="1180"/>
      <c r="GR52" s="1180"/>
      <c r="GS52" s="1180"/>
      <c r="GT52" s="1180"/>
      <c r="GU52" s="1180"/>
      <c r="GV52" s="1170"/>
      <c r="GW52" s="1170"/>
      <c r="GX52" s="1170"/>
      <c r="GY52" s="1170"/>
      <c r="GZ52" s="1170"/>
      <c r="HA52" s="1170"/>
      <c r="HB52" s="1170"/>
      <c r="HC52" s="1170"/>
      <c r="HD52" s="1170"/>
      <c r="HE52" s="1170"/>
      <c r="HF52" s="1170"/>
      <c r="HG52" s="1170"/>
      <c r="HH52" s="1170"/>
      <c r="HI52" s="1170"/>
      <c r="HJ52" s="1170"/>
      <c r="HK52" s="1170"/>
      <c r="HL52" s="1226"/>
    </row>
    <row r="53" spans="1:220" ht="126.75" customHeight="1" thickBot="1">
      <c r="A53" s="1202" t="s">
        <v>1180</v>
      </c>
      <c r="B53" s="1207"/>
      <c r="C53" s="1206"/>
      <c r="D53" s="1160"/>
      <c r="E53" s="1160"/>
      <c r="F53" s="1160"/>
      <c r="G53" s="1161" t="s">
        <v>1441</v>
      </c>
      <c r="H53" s="1160"/>
      <c r="I53" s="1161" t="s">
        <v>1431</v>
      </c>
      <c r="J53" s="1160"/>
      <c r="K53" s="1160"/>
      <c r="L53" s="1160"/>
      <c r="M53" s="1160"/>
      <c r="N53" s="1160"/>
      <c r="O53" s="1161" t="s">
        <v>1432</v>
      </c>
      <c r="P53" s="1160"/>
      <c r="Q53" s="1160"/>
      <c r="R53" s="1160"/>
      <c r="S53" s="1160"/>
      <c r="T53" s="1160"/>
      <c r="U53" s="1161" t="s">
        <v>1444</v>
      </c>
      <c r="V53" s="1160"/>
      <c r="W53" s="1161" t="s">
        <v>1199</v>
      </c>
      <c r="X53" s="1160"/>
      <c r="Y53" s="1161" t="s">
        <v>1660</v>
      </c>
      <c r="Z53" s="1160"/>
      <c r="AA53" s="1213"/>
      <c r="AB53" s="943"/>
      <c r="AC53" s="868"/>
      <c r="AD53" s="869"/>
      <c r="AE53" s="868" t="s">
        <v>1200</v>
      </c>
      <c r="AF53" s="867"/>
      <c r="AG53" s="870"/>
      <c r="AH53" s="867"/>
      <c r="AI53" s="868" t="s">
        <v>1181</v>
      </c>
      <c r="AJ53" s="869"/>
      <c r="AK53" s="868"/>
      <c r="AL53" s="867"/>
      <c r="AM53" s="868"/>
      <c r="AN53" s="869" t="s">
        <v>1198</v>
      </c>
      <c r="AO53" s="868"/>
      <c r="AP53" s="867"/>
      <c r="AQ53" s="870"/>
      <c r="AR53" s="867" t="s">
        <v>1182</v>
      </c>
      <c r="AS53" s="868"/>
      <c r="AT53" s="869" t="s">
        <v>1183</v>
      </c>
      <c r="AU53" s="868"/>
      <c r="AV53" s="867"/>
      <c r="AW53" s="868"/>
      <c r="AX53" s="869"/>
      <c r="AY53" s="868"/>
      <c r="AZ53" s="869"/>
      <c r="BA53" s="868" t="s">
        <v>1195</v>
      </c>
      <c r="BB53" s="867"/>
      <c r="BC53" s="870"/>
      <c r="BD53" s="867"/>
      <c r="BE53" s="868"/>
      <c r="BF53" s="869"/>
      <c r="BG53" s="868" t="s">
        <v>1196</v>
      </c>
      <c r="BH53" s="867"/>
      <c r="BI53" s="868" t="s">
        <v>1197</v>
      </c>
      <c r="BJ53" s="868"/>
      <c r="BK53" s="868"/>
      <c r="BL53" s="868"/>
      <c r="BM53" s="868"/>
      <c r="BN53" s="868"/>
      <c r="BO53" s="868"/>
      <c r="BP53" s="868"/>
      <c r="BQ53" s="868"/>
      <c r="BR53" s="868"/>
      <c r="BS53" s="868"/>
      <c r="BT53" s="868"/>
      <c r="BU53" s="868"/>
      <c r="BV53" s="868"/>
      <c r="BW53" s="868"/>
      <c r="BX53" s="868"/>
      <c r="BY53" s="868" t="s">
        <v>1184</v>
      </c>
      <c r="BZ53" s="868"/>
      <c r="CA53" s="868" t="s">
        <v>1442</v>
      </c>
      <c r="CB53" s="868"/>
      <c r="CC53" s="868" t="s">
        <v>1186</v>
      </c>
      <c r="CD53" s="868"/>
      <c r="CE53" s="868" t="s">
        <v>1187</v>
      </c>
      <c r="CF53" s="868"/>
      <c r="CG53" s="868"/>
      <c r="CH53" s="868"/>
      <c r="CI53" s="1162" t="s">
        <v>1582</v>
      </c>
      <c r="CJ53" s="868"/>
      <c r="CK53" s="868" t="s">
        <v>1429</v>
      </c>
      <c r="CL53" s="868"/>
      <c r="CM53" s="1163"/>
      <c r="CN53" s="1450" t="s">
        <v>1188</v>
      </c>
      <c r="CO53" s="1451"/>
      <c r="CP53" s="1451"/>
      <c r="CQ53" s="1451"/>
      <c r="CR53" s="1451"/>
      <c r="CS53" s="1451"/>
      <c r="CT53" s="1451"/>
      <c r="CU53" s="1451"/>
      <c r="CV53" s="1451"/>
      <c r="CW53" s="1451"/>
      <c r="CX53" s="1451"/>
      <c r="CY53" s="1452"/>
      <c r="CZ53" s="1450" t="s">
        <v>1188</v>
      </c>
      <c r="DA53" s="1451"/>
      <c r="DB53" s="1451"/>
      <c r="DC53" s="1451"/>
      <c r="DD53" s="1451"/>
      <c r="DE53" s="1451"/>
      <c r="DF53" s="1451"/>
      <c r="DG53" s="1451"/>
      <c r="DH53" s="1451"/>
      <c r="DI53" s="1451"/>
      <c r="DJ53" s="1451"/>
      <c r="DK53" s="1452"/>
      <c r="DL53" s="1450" t="s">
        <v>1188</v>
      </c>
      <c r="DM53" s="1451"/>
      <c r="DN53" s="1451"/>
      <c r="DO53" s="1451"/>
      <c r="DP53" s="1451"/>
      <c r="DQ53" s="1451"/>
      <c r="DR53" s="1451"/>
      <c r="DS53" s="1451"/>
      <c r="DT53" s="1451"/>
      <c r="DU53" s="1451"/>
      <c r="DV53" s="1451"/>
      <c r="DW53" s="1452"/>
      <c r="DX53" s="1450" t="s">
        <v>1188</v>
      </c>
      <c r="DY53" s="1453"/>
      <c r="DZ53" s="1453"/>
      <c r="EA53" s="1453"/>
      <c r="EB53" s="1453"/>
      <c r="EC53" s="1453"/>
      <c r="ED53" s="1453"/>
      <c r="EE53" s="1453"/>
      <c r="EF53" s="1453"/>
      <c r="EG53" s="1453"/>
      <c r="EH53" s="1453"/>
      <c r="EI53" s="1454"/>
      <c r="EJ53" s="1164"/>
      <c r="EK53" s="1159"/>
      <c r="EL53" s="1164"/>
      <c r="EM53" s="1164"/>
      <c r="EN53" s="1164"/>
      <c r="EO53" s="1164"/>
      <c r="EP53" s="1164"/>
      <c r="EQ53" s="1164"/>
      <c r="ER53" s="1164"/>
      <c r="ES53" s="1164"/>
      <c r="ET53" s="1165" t="s">
        <v>1443</v>
      </c>
      <c r="EU53" s="1164"/>
      <c r="EV53" s="1164"/>
      <c r="EW53" s="1164"/>
      <c r="EX53" s="1363" t="s">
        <v>1189</v>
      </c>
      <c r="EY53" s="1363"/>
      <c r="EZ53" s="1363"/>
      <c r="FA53" s="1363"/>
      <c r="FB53" s="1363"/>
      <c r="FC53" s="1363"/>
      <c r="FD53" s="1363"/>
      <c r="FE53" s="1363"/>
      <c r="FF53" s="1363"/>
      <c r="FG53" s="1363"/>
      <c r="FH53" s="1363"/>
      <c r="FI53" s="1363"/>
      <c r="FJ53" s="1363"/>
      <c r="FK53" s="1363"/>
      <c r="FL53" s="1363"/>
      <c r="FM53" s="1363"/>
      <c r="FN53" s="1165" t="s">
        <v>1445</v>
      </c>
      <c r="FO53" s="1164"/>
      <c r="FP53" s="1164"/>
      <c r="FQ53" s="1164"/>
      <c r="FR53" s="1164"/>
      <c r="FS53" s="1164"/>
      <c r="FT53" s="1164"/>
      <c r="FU53" s="1164"/>
      <c r="FV53" s="1164"/>
      <c r="FW53" s="1164"/>
      <c r="FX53" s="1363" t="s">
        <v>1191</v>
      </c>
      <c r="FY53" s="1363"/>
      <c r="FZ53" s="1363"/>
      <c r="GA53" s="1363"/>
      <c r="GB53" s="1164"/>
      <c r="GC53" s="1164"/>
      <c r="GD53" s="1164"/>
      <c r="GE53" s="1164"/>
      <c r="GF53" s="1164"/>
      <c r="GG53" s="1164"/>
      <c r="GH53" s="1164"/>
      <c r="GI53" s="1164"/>
      <c r="GJ53" s="1164"/>
      <c r="GK53" s="1164"/>
      <c r="GL53" s="1164"/>
      <c r="GM53" s="1164"/>
      <c r="GN53" s="1164"/>
      <c r="GO53" s="1164"/>
      <c r="GP53" s="1165" t="s">
        <v>1192</v>
      </c>
      <c r="GQ53" s="1164"/>
      <c r="GR53" s="1164"/>
      <c r="GS53" s="1164"/>
      <c r="GT53" s="1164"/>
      <c r="GU53" s="1164"/>
      <c r="GV53" s="939"/>
      <c r="GW53" s="1166" t="s">
        <v>1194</v>
      </c>
      <c r="GX53" s="1166" t="s">
        <v>1193</v>
      </c>
      <c r="GY53" s="1167"/>
      <c r="GZ53" s="1167"/>
      <c r="HA53" s="1167"/>
      <c r="HB53" s="1167"/>
      <c r="HC53" s="1167"/>
      <c r="HD53" s="1167"/>
      <c r="HE53" s="1167"/>
      <c r="HF53" s="1167"/>
      <c r="HG53" s="1167"/>
      <c r="HH53" s="1167"/>
      <c r="HI53" s="1166" t="s">
        <v>1642</v>
      </c>
      <c r="HJ53" s="1166" t="s">
        <v>1643</v>
      </c>
      <c r="HK53" s="1168"/>
      <c r="HL53" s="1227"/>
    </row>
    <row r="54" spans="1:220" ht="15" customHeight="1">
      <c r="A54" s="925" t="s">
        <v>1646</v>
      </c>
      <c r="B54" s="1286"/>
      <c r="C54" s="1404" t="s">
        <v>1440</v>
      </c>
      <c r="D54" s="1405"/>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46"/>
      <c r="AC54" s="846"/>
      <c r="AD54" s="846"/>
      <c r="AE54" s="846"/>
      <c r="AF54" s="846"/>
      <c r="AG54" s="846"/>
      <c r="AH54" s="846"/>
      <c r="AI54" s="846"/>
      <c r="AJ54" s="846"/>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846"/>
      <c r="BO54" s="846"/>
      <c r="BP54" s="846"/>
      <c r="BQ54" s="846"/>
      <c r="BR54" s="846"/>
      <c r="BS54" s="846"/>
      <c r="BT54" s="846"/>
      <c r="BU54" s="846"/>
      <c r="BV54" s="846"/>
      <c r="BW54" s="846"/>
      <c r="BX54" s="846"/>
      <c r="BY54" s="846"/>
      <c r="BZ54" s="846"/>
      <c r="CA54" s="846" t="s">
        <v>1185</v>
      </c>
      <c r="CB54" s="846"/>
      <c r="CC54" s="846"/>
      <c r="CD54" s="846"/>
      <c r="CE54" s="846"/>
      <c r="CF54" s="846"/>
      <c r="CG54" s="846"/>
      <c r="CH54" s="846"/>
      <c r="CI54" s="846"/>
      <c r="CJ54" s="846"/>
      <c r="CK54" s="846"/>
      <c r="CL54" s="846"/>
      <c r="CM54" s="846"/>
      <c r="CN54" s="846"/>
      <c r="CO54" s="846"/>
      <c r="CP54" s="846"/>
      <c r="CQ54" s="846"/>
      <c r="CR54" s="846"/>
      <c r="CS54" s="846"/>
      <c r="CT54" s="846"/>
      <c r="CU54" s="846"/>
      <c r="CV54" s="846"/>
      <c r="CW54" s="846"/>
      <c r="CX54" s="846"/>
      <c r="CY54" s="846"/>
      <c r="CZ54" s="846"/>
      <c r="DA54" s="846"/>
      <c r="DB54" s="846"/>
      <c r="DC54" s="846"/>
      <c r="DD54" s="846"/>
      <c r="DE54" s="846"/>
      <c r="DF54" s="846"/>
      <c r="DG54" s="846"/>
      <c r="DH54" s="846"/>
      <c r="DI54" s="846"/>
      <c r="DJ54" s="846"/>
      <c r="DK54" s="846"/>
      <c r="DL54" s="846"/>
      <c r="DM54" s="846"/>
      <c r="DN54" s="846"/>
      <c r="DO54" s="846"/>
      <c r="DP54" s="846"/>
      <c r="DQ54" s="846"/>
      <c r="DR54" s="846"/>
      <c r="DS54" s="846"/>
      <c r="DT54" s="846"/>
      <c r="DU54" s="846"/>
      <c r="DV54" s="846"/>
      <c r="DW54" s="846"/>
      <c r="DX54" s="846"/>
      <c r="DY54" s="846"/>
      <c r="DZ54" s="846"/>
      <c r="EA54" s="846"/>
      <c r="EB54" s="846"/>
      <c r="EC54" s="846"/>
      <c r="ED54" s="846"/>
      <c r="EE54" s="846"/>
      <c r="EF54" s="846"/>
      <c r="EG54" s="846"/>
      <c r="EH54" s="846"/>
      <c r="EI54" s="846"/>
      <c r="EJ54" s="846"/>
      <c r="EK54" s="846"/>
      <c r="EL54" s="846"/>
      <c r="EM54" s="846"/>
      <c r="EN54" s="846"/>
      <c r="EO54" s="846"/>
      <c r="EP54" s="846"/>
      <c r="EQ54" s="846"/>
      <c r="ER54" s="846"/>
      <c r="ES54" s="846"/>
      <c r="ET54" s="846"/>
      <c r="EU54" s="846"/>
      <c r="EV54" s="846"/>
      <c r="EW54" s="846"/>
      <c r="EX54" s="846"/>
      <c r="EY54" s="846"/>
      <c r="EZ54" s="846"/>
      <c r="FA54" s="846"/>
      <c r="FB54" s="846"/>
      <c r="FC54" s="846"/>
      <c r="FD54" s="846"/>
      <c r="FE54" s="846"/>
      <c r="FF54" s="846"/>
      <c r="FG54" s="846"/>
      <c r="FH54" s="846"/>
      <c r="FI54" s="846"/>
      <c r="FJ54" s="846"/>
      <c r="FK54" s="846"/>
      <c r="FL54" s="846"/>
      <c r="FM54" s="846"/>
      <c r="FN54" s="846"/>
      <c r="FO54" s="846"/>
      <c r="FP54" s="846"/>
      <c r="FQ54" s="846"/>
      <c r="FR54" s="846"/>
      <c r="FS54" s="846"/>
      <c r="FT54" s="846"/>
      <c r="FU54" s="846"/>
      <c r="FV54" s="846"/>
      <c r="FW54" s="846"/>
      <c r="FX54" s="846"/>
      <c r="FY54" s="846"/>
      <c r="FZ54" s="846"/>
      <c r="GA54" s="846"/>
      <c r="GB54" s="846"/>
      <c r="GC54" s="846"/>
      <c r="GD54" s="846"/>
      <c r="GE54" s="846"/>
      <c r="GF54" s="846"/>
      <c r="GG54" s="846"/>
      <c r="GH54" s="846"/>
      <c r="GI54" s="846"/>
      <c r="GJ54" s="846"/>
      <c r="GK54" s="846"/>
      <c r="GL54" s="846"/>
      <c r="GM54" s="846"/>
      <c r="GN54" s="846"/>
      <c r="GO54" s="846"/>
      <c r="GP54" s="846"/>
      <c r="GQ54" s="846"/>
      <c r="GR54" s="846"/>
      <c r="GS54" s="846"/>
      <c r="GT54" s="846"/>
      <c r="GU54" s="846"/>
      <c r="GV54" s="846"/>
      <c r="GW54" s="888"/>
      <c r="GX54" s="888"/>
      <c r="GY54" s="888"/>
      <c r="GZ54" s="888"/>
      <c r="HA54" s="888"/>
      <c r="HB54" s="888"/>
      <c r="HC54" s="888"/>
      <c r="HD54" s="888"/>
      <c r="HE54" s="888"/>
      <c r="HF54" s="888"/>
      <c r="HG54" s="888"/>
      <c r="HH54" s="888"/>
      <c r="HI54" s="888"/>
      <c r="HJ54" s="888"/>
      <c r="HK54" s="846"/>
      <c r="HL54" s="1228"/>
    </row>
    <row r="55" spans="1:220" ht="15" customHeight="1">
      <c r="A55" s="749" t="s">
        <v>709</v>
      </c>
      <c r="B55" s="1286"/>
      <c r="C55" s="1288">
        <v>47</v>
      </c>
      <c r="D55" s="595"/>
      <c r="E55" s="588">
        <v>47</v>
      </c>
      <c r="F55" s="595"/>
      <c r="G55" s="588">
        <v>47</v>
      </c>
      <c r="H55" s="595"/>
      <c r="I55" s="588">
        <v>47</v>
      </c>
      <c r="J55" s="595"/>
      <c r="K55" s="588">
        <v>47</v>
      </c>
      <c r="L55" s="595"/>
      <c r="M55" s="588">
        <v>47</v>
      </c>
      <c r="N55" s="595"/>
      <c r="O55" s="588">
        <v>47</v>
      </c>
      <c r="P55" s="595"/>
      <c r="Q55" s="588">
        <v>47</v>
      </c>
      <c r="R55" s="595"/>
      <c r="S55" s="588">
        <v>47</v>
      </c>
      <c r="T55" s="595"/>
      <c r="U55" s="588">
        <v>47</v>
      </c>
      <c r="V55" s="595"/>
      <c r="W55" s="595"/>
      <c r="X55" s="588">
        <v>42</v>
      </c>
      <c r="Y55" s="588">
        <v>47</v>
      </c>
      <c r="Z55" s="595"/>
      <c r="AA55" s="1214"/>
      <c r="AB55" s="1220"/>
      <c r="AC55" s="1217"/>
      <c r="AD55" s="595"/>
      <c r="AE55" s="595"/>
      <c r="AF55" s="595"/>
      <c r="AG55" s="595"/>
      <c r="AH55" s="588">
        <v>47</v>
      </c>
      <c r="AI55" s="588">
        <v>47</v>
      </c>
      <c r="AJ55" s="595"/>
      <c r="AK55" s="595"/>
      <c r="AL55" s="595"/>
      <c r="AM55" s="595"/>
      <c r="AN55" s="595"/>
      <c r="AO55" s="595"/>
      <c r="AP55" s="595"/>
      <c r="AQ55" s="595"/>
      <c r="AR55" s="595"/>
      <c r="AS55" s="595"/>
      <c r="AT55" s="588">
        <v>47</v>
      </c>
      <c r="AU55" s="588">
        <v>28</v>
      </c>
      <c r="AV55" s="595"/>
      <c r="AW55" s="595"/>
      <c r="AX55" s="595"/>
      <c r="AY55" s="595"/>
      <c r="AZ55" s="595"/>
      <c r="BA55" s="588">
        <v>47</v>
      </c>
      <c r="BB55" s="595"/>
      <c r="BC55" s="595"/>
      <c r="BD55" s="595"/>
      <c r="BE55" s="595"/>
      <c r="BF55" s="595"/>
      <c r="BG55" s="595"/>
      <c r="BH55" s="595"/>
      <c r="BI55" s="588">
        <v>47</v>
      </c>
      <c r="BJ55" s="595"/>
      <c r="BK55" s="595"/>
      <c r="BL55" s="595"/>
      <c r="BM55" s="595"/>
      <c r="BN55" s="595"/>
      <c r="BO55" s="588">
        <v>47</v>
      </c>
      <c r="BP55" s="595"/>
      <c r="BQ55" s="595"/>
      <c r="BR55" s="595"/>
      <c r="BS55" s="595"/>
      <c r="BT55" s="588">
        <v>47</v>
      </c>
      <c r="BU55" s="595"/>
      <c r="BV55" s="595"/>
      <c r="BW55" s="595"/>
      <c r="BX55" s="595"/>
      <c r="BY55" s="595"/>
      <c r="BZ55" s="595"/>
      <c r="CA55" s="595"/>
      <c r="CB55" s="595"/>
      <c r="CC55" s="595"/>
      <c r="CD55" s="595"/>
      <c r="CE55" s="595"/>
      <c r="CF55" s="595"/>
      <c r="CG55" s="588">
        <v>47</v>
      </c>
      <c r="CH55" s="595"/>
      <c r="CI55" s="595"/>
      <c r="CJ55" s="595"/>
      <c r="CK55" s="595"/>
      <c r="CL55" s="595"/>
      <c r="CM55" s="845"/>
      <c r="CN55" s="588">
        <v>47</v>
      </c>
      <c r="CO55" s="588">
        <v>47</v>
      </c>
      <c r="CP55" s="588">
        <v>47</v>
      </c>
      <c r="CQ55" s="588">
        <v>47</v>
      </c>
      <c r="CR55" s="588">
        <v>47</v>
      </c>
      <c r="CS55" s="588">
        <v>47</v>
      </c>
      <c r="CT55" s="588">
        <v>47</v>
      </c>
      <c r="CU55" s="588">
        <v>47</v>
      </c>
      <c r="CV55" s="588">
        <v>47</v>
      </c>
      <c r="CW55" s="588">
        <v>47</v>
      </c>
      <c r="CX55" s="588">
        <v>47</v>
      </c>
      <c r="CY55" s="588">
        <v>47</v>
      </c>
      <c r="CZ55" s="588">
        <v>47</v>
      </c>
      <c r="DA55" s="588">
        <v>47</v>
      </c>
      <c r="DB55" s="588">
        <v>47</v>
      </c>
      <c r="DC55" s="588">
        <v>47</v>
      </c>
      <c r="DD55" s="588">
        <v>47</v>
      </c>
      <c r="DE55" s="588">
        <v>47</v>
      </c>
      <c r="DF55" s="588">
        <v>47</v>
      </c>
      <c r="DG55" s="588">
        <v>47</v>
      </c>
      <c r="DH55" s="588">
        <v>47</v>
      </c>
      <c r="DI55" s="588">
        <v>47</v>
      </c>
      <c r="DJ55" s="588">
        <v>47</v>
      </c>
      <c r="DK55" s="588">
        <v>47</v>
      </c>
      <c r="DL55" s="588">
        <v>47</v>
      </c>
      <c r="DM55" s="588">
        <v>47</v>
      </c>
      <c r="DN55" s="588">
        <v>47</v>
      </c>
      <c r="DO55" s="588">
        <v>47</v>
      </c>
      <c r="DP55" s="588">
        <v>47</v>
      </c>
      <c r="DQ55" s="588">
        <v>47</v>
      </c>
      <c r="DR55" s="588">
        <v>47</v>
      </c>
      <c r="DS55" s="588">
        <v>47</v>
      </c>
      <c r="DT55" s="588">
        <v>47</v>
      </c>
      <c r="DU55" s="588">
        <v>47</v>
      </c>
      <c r="DV55" s="588">
        <v>47</v>
      </c>
      <c r="DW55" s="588">
        <v>47</v>
      </c>
      <c r="DX55" s="588">
        <v>47</v>
      </c>
      <c r="DY55" s="588">
        <v>47</v>
      </c>
      <c r="DZ55" s="588">
        <v>47</v>
      </c>
      <c r="EA55" s="588">
        <v>47</v>
      </c>
      <c r="EB55" s="588">
        <v>47</v>
      </c>
      <c r="EC55" s="588">
        <v>47</v>
      </c>
      <c r="ED55" s="588">
        <v>47</v>
      </c>
      <c r="EE55" s="588">
        <v>47</v>
      </c>
      <c r="EF55" s="588">
        <v>47</v>
      </c>
      <c r="EG55" s="588">
        <v>47</v>
      </c>
      <c r="EH55" s="588">
        <v>47</v>
      </c>
      <c r="EI55" s="588">
        <v>47</v>
      </c>
      <c r="EJ55" s="595"/>
      <c r="EK55" s="1159"/>
      <c r="EL55" s="588">
        <v>47</v>
      </c>
      <c r="EM55" s="595"/>
      <c r="EN55" s="595"/>
      <c r="EO55" s="588">
        <v>47</v>
      </c>
      <c r="EP55" s="588">
        <v>47</v>
      </c>
      <c r="EQ55" s="588">
        <v>47</v>
      </c>
      <c r="ER55" s="595"/>
      <c r="ES55" s="595"/>
      <c r="ET55" s="588">
        <v>47</v>
      </c>
      <c r="EU55" s="595"/>
      <c r="EV55" s="588">
        <v>47</v>
      </c>
      <c r="EW55" s="595"/>
      <c r="EX55" s="595"/>
      <c r="EY55" s="595"/>
      <c r="EZ55" s="595"/>
      <c r="FA55" s="595"/>
      <c r="FB55" s="595"/>
      <c r="FC55" s="595"/>
      <c r="FD55" s="595"/>
      <c r="FE55" s="595"/>
      <c r="FF55" s="595"/>
      <c r="FG55" s="595"/>
      <c r="FH55" s="595"/>
      <c r="FI55" s="595"/>
      <c r="FJ55" s="595"/>
      <c r="FK55" s="595"/>
      <c r="FL55" s="595"/>
      <c r="FM55" s="595"/>
      <c r="FN55" s="595"/>
      <c r="FO55" s="588">
        <v>47</v>
      </c>
      <c r="FP55" s="595"/>
      <c r="FQ55" s="588">
        <v>3</v>
      </c>
      <c r="FR55" s="588">
        <v>47</v>
      </c>
      <c r="FS55" s="595"/>
      <c r="FT55" s="588">
        <v>5</v>
      </c>
      <c r="FU55" s="588">
        <v>47</v>
      </c>
      <c r="FV55" s="595"/>
      <c r="FW55" s="588">
        <v>3</v>
      </c>
      <c r="FX55" s="588">
        <v>47</v>
      </c>
      <c r="FY55" s="588">
        <v>47</v>
      </c>
      <c r="FZ55" s="588">
        <v>47</v>
      </c>
      <c r="GA55" s="595"/>
      <c r="GB55" s="588">
        <v>47</v>
      </c>
      <c r="GC55" s="588">
        <v>47</v>
      </c>
      <c r="GD55" s="588">
        <v>47</v>
      </c>
      <c r="GE55" s="588">
        <v>47</v>
      </c>
      <c r="GF55" s="588">
        <v>47</v>
      </c>
      <c r="GG55" s="588">
        <v>47</v>
      </c>
      <c r="GH55" s="588">
        <v>47</v>
      </c>
      <c r="GI55" s="588">
        <v>47</v>
      </c>
      <c r="GJ55" s="588">
        <v>47</v>
      </c>
      <c r="GK55" s="588">
        <v>47</v>
      </c>
      <c r="GL55" s="595"/>
      <c r="GM55" s="595"/>
      <c r="GN55" s="595"/>
      <c r="GO55" s="595"/>
      <c r="GP55" s="595"/>
      <c r="GQ55" s="588">
        <v>47</v>
      </c>
      <c r="GR55" s="588">
        <v>47</v>
      </c>
      <c r="GS55" s="588">
        <v>47</v>
      </c>
      <c r="GT55" s="588">
        <v>47</v>
      </c>
      <c r="GU55" s="595"/>
      <c r="GV55" s="1232"/>
      <c r="GW55" s="588">
        <v>47</v>
      </c>
      <c r="GX55" s="588">
        <v>47</v>
      </c>
      <c r="GY55" s="588">
        <v>47</v>
      </c>
      <c r="GZ55" s="588">
        <v>47</v>
      </c>
      <c r="HA55" s="588">
        <v>47</v>
      </c>
      <c r="HB55" s="588">
        <v>47</v>
      </c>
      <c r="HC55" s="588">
        <v>47</v>
      </c>
      <c r="HD55" s="588">
        <v>47</v>
      </c>
      <c r="HE55" s="588">
        <v>47</v>
      </c>
      <c r="HF55" s="588">
        <v>47</v>
      </c>
      <c r="HG55" s="595"/>
      <c r="HH55" s="595"/>
      <c r="HI55" s="588">
        <v>47</v>
      </c>
      <c r="HJ55" s="588">
        <v>47</v>
      </c>
      <c r="HK55" s="595"/>
      <c r="HL55" s="1229"/>
    </row>
    <row r="56" spans="1:220" ht="15" customHeight="1">
      <c r="A56" s="750" t="s">
        <v>61</v>
      </c>
      <c r="B56" s="1286"/>
      <c r="C56" s="1288">
        <f>COUNTIF(C5:C51,"Yes")</f>
        <v>42</v>
      </c>
      <c r="D56" s="794"/>
      <c r="E56" s="588">
        <f>COUNTIF(E5:E51,"Yes")</f>
        <v>39</v>
      </c>
      <c r="F56" s="794"/>
      <c r="G56" s="588">
        <f>COUNTIF(G5:G51,"Yes")</f>
        <v>38</v>
      </c>
      <c r="H56" s="794"/>
      <c r="I56" s="588">
        <f>COUNTIF(I5:I51,"Yes")</f>
        <v>17</v>
      </c>
      <c r="J56" s="794"/>
      <c r="K56" s="588">
        <f>COUNTIF(K5:K51,"Yes")</f>
        <v>39</v>
      </c>
      <c r="L56" s="794"/>
      <c r="M56" s="588">
        <f>COUNTIF(M5:M51,"Yes")</f>
        <v>41</v>
      </c>
      <c r="N56" s="794"/>
      <c r="O56" s="588">
        <f>COUNTIF(O5:O51,"Yes")</f>
        <v>42</v>
      </c>
      <c r="P56" s="794"/>
      <c r="Q56" s="588">
        <f>COUNTIF(Q5:Q51,"Yes")</f>
        <v>33</v>
      </c>
      <c r="R56" s="794"/>
      <c r="S56" s="588">
        <f>COUNTIF(S5:S51,"Yes")</f>
        <v>16</v>
      </c>
      <c r="T56" s="794"/>
      <c r="U56" s="588">
        <f>COUNTIF(U5:U51,"Yes")</f>
        <v>25</v>
      </c>
      <c r="V56" s="794"/>
      <c r="W56" s="794"/>
      <c r="X56" s="588">
        <f>COUNTIF(X5:X51,"Yes")</f>
        <v>23</v>
      </c>
      <c r="Y56" s="588">
        <f>COUNTIF(Y5:Y51,"Yes")</f>
        <v>26</v>
      </c>
      <c r="Z56" s="794"/>
      <c r="AA56" s="1215"/>
      <c r="AB56" s="1221"/>
      <c r="AC56" s="1218"/>
      <c r="AD56" s="794"/>
      <c r="AE56" s="794"/>
      <c r="AF56" s="794"/>
      <c r="AG56" s="794"/>
      <c r="AH56" s="588">
        <f>COUNTIF(AH5:AH51,"Yes")</f>
        <v>29</v>
      </c>
      <c r="AI56" s="588">
        <f>COUNTIF(AI5:AI51,"Yes")</f>
        <v>34</v>
      </c>
      <c r="AJ56" s="794"/>
      <c r="AK56" s="794"/>
      <c r="AL56" s="794"/>
      <c r="AM56" s="794"/>
      <c r="AN56" s="794"/>
      <c r="AO56" s="794"/>
      <c r="AP56" s="794"/>
      <c r="AQ56" s="794"/>
      <c r="AR56" s="794"/>
      <c r="AS56" s="794"/>
      <c r="AT56" s="588">
        <f t="shared" ref="AT56:AU56" si="0">COUNTIF(AT5:AT51,"Yes")</f>
        <v>28</v>
      </c>
      <c r="AU56" s="588">
        <f t="shared" si="0"/>
        <v>22</v>
      </c>
      <c r="AV56" s="794"/>
      <c r="AW56" s="794"/>
      <c r="AX56" s="794"/>
      <c r="AY56" s="794"/>
      <c r="AZ56" s="794"/>
      <c r="BA56" s="588">
        <f>COUNTIF(BA5:BA51,"Yes")</f>
        <v>11</v>
      </c>
      <c r="BB56" s="794"/>
      <c r="BC56" s="794"/>
      <c r="BD56" s="794"/>
      <c r="BE56" s="794"/>
      <c r="BF56" s="794"/>
      <c r="BG56" s="794"/>
      <c r="BH56" s="794"/>
      <c r="BI56" s="588">
        <f>COUNTIF(BI5:BI51,"Yes")</f>
        <v>35</v>
      </c>
      <c r="BJ56" s="794"/>
      <c r="BK56" s="794"/>
      <c r="BL56" s="794"/>
      <c r="BM56" s="794"/>
      <c r="BN56" s="794"/>
      <c r="BO56" s="588">
        <f>COUNTIF(BO5:BO51,"Yes")</f>
        <v>8</v>
      </c>
      <c r="BP56" s="794"/>
      <c r="BQ56" s="794"/>
      <c r="BR56" s="794"/>
      <c r="BS56" s="794"/>
      <c r="BT56" s="588">
        <f>COUNTIF(BT5:BT51,"Yes")</f>
        <v>1</v>
      </c>
      <c r="BU56" s="794"/>
      <c r="BV56" s="794"/>
      <c r="BW56" s="794"/>
      <c r="BX56" s="794"/>
      <c r="BY56" s="794"/>
      <c r="BZ56" s="794"/>
      <c r="CA56" s="794"/>
      <c r="CB56" s="794"/>
      <c r="CC56" s="794"/>
      <c r="CD56" s="794"/>
      <c r="CE56" s="794"/>
      <c r="CF56" s="794"/>
      <c r="CG56" s="588">
        <f>COUNTIF(CG5:CG51,"Yes")</f>
        <v>8</v>
      </c>
      <c r="CH56" s="794"/>
      <c r="CI56" s="794"/>
      <c r="CJ56" s="794"/>
      <c r="CK56" s="794"/>
      <c r="CL56" s="794"/>
      <c r="CM56" s="845"/>
      <c r="CN56" s="588">
        <f t="shared" ref="CN56:EI56" si="1">COUNTIF(CN5:CN51,"Yes")</f>
        <v>47</v>
      </c>
      <c r="CO56" s="588">
        <f t="shared" si="1"/>
        <v>45</v>
      </c>
      <c r="CP56" s="588">
        <f t="shared" si="1"/>
        <v>41</v>
      </c>
      <c r="CQ56" s="588">
        <f t="shared" si="1"/>
        <v>34</v>
      </c>
      <c r="CR56" s="588">
        <f t="shared" si="1"/>
        <v>42</v>
      </c>
      <c r="CS56" s="588">
        <f t="shared" si="1"/>
        <v>47</v>
      </c>
      <c r="CT56" s="588">
        <f t="shared" si="1"/>
        <v>28</v>
      </c>
      <c r="CU56" s="588">
        <f t="shared" si="1"/>
        <v>42</v>
      </c>
      <c r="CV56" s="588">
        <f t="shared" si="1"/>
        <v>25</v>
      </c>
      <c r="CW56" s="588">
        <f t="shared" si="1"/>
        <v>34</v>
      </c>
      <c r="CX56" s="588">
        <f t="shared" si="1"/>
        <v>9</v>
      </c>
      <c r="CY56" s="588">
        <f t="shared" si="1"/>
        <v>0</v>
      </c>
      <c r="CZ56" s="588">
        <f t="shared" si="1"/>
        <v>45</v>
      </c>
      <c r="DA56" s="588">
        <f t="shared" si="1"/>
        <v>34</v>
      </c>
      <c r="DB56" s="588">
        <f t="shared" si="1"/>
        <v>44</v>
      </c>
      <c r="DC56" s="588">
        <f t="shared" si="1"/>
        <v>38</v>
      </c>
      <c r="DD56" s="588">
        <f t="shared" si="1"/>
        <v>45</v>
      </c>
      <c r="DE56" s="588">
        <f t="shared" si="1"/>
        <v>46</v>
      </c>
      <c r="DF56" s="588">
        <f t="shared" si="1"/>
        <v>27</v>
      </c>
      <c r="DG56" s="588">
        <f t="shared" si="1"/>
        <v>26</v>
      </c>
      <c r="DH56" s="588">
        <f t="shared" si="1"/>
        <v>39</v>
      </c>
      <c r="DI56" s="588">
        <f t="shared" si="1"/>
        <v>44</v>
      </c>
      <c r="DJ56" s="588">
        <f t="shared" si="1"/>
        <v>22</v>
      </c>
      <c r="DK56" s="588">
        <f t="shared" si="1"/>
        <v>0</v>
      </c>
      <c r="DL56" s="588">
        <f t="shared" si="1"/>
        <v>43</v>
      </c>
      <c r="DM56" s="588">
        <f t="shared" si="1"/>
        <v>33</v>
      </c>
      <c r="DN56" s="588">
        <f t="shared" si="1"/>
        <v>41</v>
      </c>
      <c r="DO56" s="588">
        <f t="shared" si="1"/>
        <v>36</v>
      </c>
      <c r="DP56" s="588">
        <f t="shared" si="1"/>
        <v>41</v>
      </c>
      <c r="DQ56" s="588">
        <f t="shared" si="1"/>
        <v>45</v>
      </c>
      <c r="DR56" s="588">
        <f t="shared" si="1"/>
        <v>33</v>
      </c>
      <c r="DS56" s="588">
        <f t="shared" si="1"/>
        <v>31</v>
      </c>
      <c r="DT56" s="588">
        <f t="shared" si="1"/>
        <v>27</v>
      </c>
      <c r="DU56" s="588">
        <f t="shared" si="1"/>
        <v>29</v>
      </c>
      <c r="DV56" s="588">
        <f t="shared" si="1"/>
        <v>22</v>
      </c>
      <c r="DW56" s="588">
        <f t="shared" si="1"/>
        <v>0</v>
      </c>
      <c r="DX56" s="588">
        <f t="shared" si="1"/>
        <v>37</v>
      </c>
      <c r="DY56" s="588">
        <f t="shared" si="1"/>
        <v>21</v>
      </c>
      <c r="DZ56" s="588">
        <f t="shared" si="1"/>
        <v>34</v>
      </c>
      <c r="EA56" s="588">
        <f t="shared" si="1"/>
        <v>24</v>
      </c>
      <c r="EB56" s="588">
        <f t="shared" si="1"/>
        <v>25</v>
      </c>
      <c r="EC56" s="588">
        <f t="shared" si="1"/>
        <v>41</v>
      </c>
      <c r="ED56" s="588">
        <f t="shared" si="1"/>
        <v>20</v>
      </c>
      <c r="EE56" s="588">
        <f t="shared" si="1"/>
        <v>15</v>
      </c>
      <c r="EF56" s="588">
        <f t="shared" si="1"/>
        <v>5</v>
      </c>
      <c r="EG56" s="588">
        <f t="shared" si="1"/>
        <v>6</v>
      </c>
      <c r="EH56" s="588">
        <f t="shared" si="1"/>
        <v>9</v>
      </c>
      <c r="EI56" s="588">
        <f t="shared" si="1"/>
        <v>0</v>
      </c>
      <c r="EJ56" s="794"/>
      <c r="EK56" s="1159"/>
      <c r="EL56" s="588">
        <f t="shared" ref="EL56" si="2">COUNTIF(EL5:EL51,"Yes")</f>
        <v>40</v>
      </c>
      <c r="EM56" s="794"/>
      <c r="EN56" s="794"/>
      <c r="EO56" s="588">
        <f t="shared" ref="EO56:EQ56" si="3">COUNTIF(EO5:EO51,"Yes")</f>
        <v>36</v>
      </c>
      <c r="EP56" s="588">
        <f t="shared" si="3"/>
        <v>36</v>
      </c>
      <c r="EQ56" s="588">
        <f t="shared" si="3"/>
        <v>30</v>
      </c>
      <c r="ER56" s="794"/>
      <c r="ES56" s="794"/>
      <c r="ET56" s="588">
        <f t="shared" ref="ET56" si="4">COUNTIF(ET5:ET51,"Yes")</f>
        <v>17</v>
      </c>
      <c r="EU56" s="794"/>
      <c r="EV56" s="588">
        <f t="shared" ref="EV56" si="5">COUNTIF(EV5:EV51,"Yes")</f>
        <v>28</v>
      </c>
      <c r="EW56" s="794"/>
      <c r="EX56" s="794"/>
      <c r="EY56" s="794"/>
      <c r="EZ56" s="794"/>
      <c r="FA56" s="794"/>
      <c r="FB56" s="794"/>
      <c r="FC56" s="794"/>
      <c r="FD56" s="794"/>
      <c r="FE56" s="794"/>
      <c r="FF56" s="794"/>
      <c r="FG56" s="794"/>
      <c r="FH56" s="794"/>
      <c r="FI56" s="794"/>
      <c r="FJ56" s="794"/>
      <c r="FK56" s="794"/>
      <c r="FL56" s="794"/>
      <c r="FM56" s="794"/>
      <c r="FN56" s="794"/>
      <c r="FO56" s="588">
        <f t="shared" ref="FO56" si="6">COUNTIF(FO5:FO51,"Yes")</f>
        <v>3</v>
      </c>
      <c r="FP56" s="794"/>
      <c r="FQ56" s="588"/>
      <c r="FR56" s="588">
        <f t="shared" ref="FR56" si="7">COUNTIF(FR5:FR51,"Yes")</f>
        <v>5</v>
      </c>
      <c r="FS56" s="794"/>
      <c r="FT56" s="588"/>
      <c r="FU56" s="588">
        <f t="shared" ref="FU56" si="8">COUNTIF(FU5:FU51,"Yes")</f>
        <v>3</v>
      </c>
      <c r="FV56" s="794"/>
      <c r="FW56" s="588"/>
      <c r="FX56" s="588">
        <f t="shared" ref="FX56:FZ56" si="9">COUNTIF(FX5:FX51,"Yes")</f>
        <v>9</v>
      </c>
      <c r="FY56" s="588">
        <f t="shared" si="9"/>
        <v>10</v>
      </c>
      <c r="FZ56" s="588">
        <f t="shared" si="9"/>
        <v>8</v>
      </c>
      <c r="GA56" s="794"/>
      <c r="GB56" s="588">
        <f t="shared" ref="GB56:GK56" si="10">COUNTIF(GB5:GB51,"Yes")</f>
        <v>44</v>
      </c>
      <c r="GC56" s="588">
        <f t="shared" si="10"/>
        <v>41</v>
      </c>
      <c r="GD56" s="588">
        <f t="shared" si="10"/>
        <v>43</v>
      </c>
      <c r="GE56" s="588">
        <f t="shared" si="10"/>
        <v>34</v>
      </c>
      <c r="GF56" s="588">
        <f t="shared" si="10"/>
        <v>41</v>
      </c>
      <c r="GG56" s="588">
        <f t="shared" si="10"/>
        <v>41</v>
      </c>
      <c r="GH56" s="588">
        <f t="shared" si="10"/>
        <v>28</v>
      </c>
      <c r="GI56" s="588">
        <f t="shared" si="10"/>
        <v>31</v>
      </c>
      <c r="GJ56" s="588">
        <f t="shared" si="10"/>
        <v>11</v>
      </c>
      <c r="GK56" s="588">
        <f t="shared" si="10"/>
        <v>5</v>
      </c>
      <c r="GL56" s="794"/>
      <c r="GM56" s="794"/>
      <c r="GN56" s="794"/>
      <c r="GO56" s="794"/>
      <c r="GP56" s="794"/>
      <c r="GQ56" s="588">
        <f t="shared" ref="GQ56:GT56" si="11">COUNTIF(GQ5:GQ51,"Yes")</f>
        <v>23</v>
      </c>
      <c r="GR56" s="588">
        <f t="shared" si="11"/>
        <v>7</v>
      </c>
      <c r="GS56" s="588">
        <f t="shared" si="11"/>
        <v>17</v>
      </c>
      <c r="GT56" s="588">
        <f t="shared" si="11"/>
        <v>1</v>
      </c>
      <c r="GU56" s="794"/>
      <c r="GV56" s="1232"/>
      <c r="GW56" s="588">
        <f t="shared" ref="GW56:HF56" si="12">COUNTIF(GW5:GW51,"Yes")</f>
        <v>20</v>
      </c>
      <c r="GX56" s="588">
        <f t="shared" si="12"/>
        <v>8</v>
      </c>
      <c r="GY56" s="588">
        <f t="shared" si="12"/>
        <v>4</v>
      </c>
      <c r="GZ56" s="588">
        <f t="shared" si="12"/>
        <v>12</v>
      </c>
      <c r="HA56" s="588">
        <f t="shared" si="12"/>
        <v>11</v>
      </c>
      <c r="HB56" s="588">
        <f t="shared" si="12"/>
        <v>6</v>
      </c>
      <c r="HC56" s="588">
        <f t="shared" si="12"/>
        <v>10</v>
      </c>
      <c r="HD56" s="588">
        <f t="shared" si="12"/>
        <v>6</v>
      </c>
      <c r="HE56" s="588">
        <f t="shared" si="12"/>
        <v>9</v>
      </c>
      <c r="HF56" s="588">
        <f t="shared" si="12"/>
        <v>5</v>
      </c>
      <c r="HG56" s="794"/>
      <c r="HH56" s="794"/>
      <c r="HI56" s="588">
        <f t="shared" ref="HI56:HJ56" si="13">COUNTIF(HI5:HI51,"Yes")</f>
        <v>23</v>
      </c>
      <c r="HJ56" s="588">
        <f t="shared" si="13"/>
        <v>6</v>
      </c>
      <c r="HK56" s="794"/>
      <c r="HL56" s="1230"/>
    </row>
    <row r="57" spans="1:220" ht="15" customHeight="1">
      <c r="A57" s="750" t="s">
        <v>62</v>
      </c>
      <c r="B57" s="1286"/>
      <c r="C57" s="1288">
        <v>5</v>
      </c>
      <c r="D57" s="794"/>
      <c r="E57" s="588">
        <v>3</v>
      </c>
      <c r="F57" s="794"/>
      <c r="G57" s="834">
        <v>3</v>
      </c>
      <c r="H57" s="794"/>
      <c r="I57" s="834">
        <v>24</v>
      </c>
      <c r="J57" s="794"/>
      <c r="K57" s="834">
        <v>2</v>
      </c>
      <c r="L57" s="794"/>
      <c r="M57" s="834">
        <v>0</v>
      </c>
      <c r="N57" s="794"/>
      <c r="O57" s="834">
        <v>0</v>
      </c>
      <c r="P57" s="794"/>
      <c r="Q57" s="834">
        <v>8</v>
      </c>
      <c r="R57" s="794"/>
      <c r="S57" s="834">
        <v>26</v>
      </c>
      <c r="T57" s="794"/>
      <c r="U57" s="834">
        <v>16</v>
      </c>
      <c r="V57" s="794"/>
      <c r="W57" s="794"/>
      <c r="X57" s="834">
        <v>15</v>
      </c>
      <c r="Y57" s="834">
        <v>13</v>
      </c>
      <c r="Z57" s="794"/>
      <c r="AA57" s="1215"/>
      <c r="AB57" s="1221"/>
      <c r="AC57" s="1218"/>
      <c r="AD57" s="794"/>
      <c r="AE57" s="794"/>
      <c r="AF57" s="794"/>
      <c r="AG57" s="794"/>
      <c r="AH57" s="834">
        <v>15</v>
      </c>
      <c r="AI57" s="834">
        <v>10</v>
      </c>
      <c r="AJ57" s="794"/>
      <c r="AK57" s="794"/>
      <c r="AL57" s="794"/>
      <c r="AM57" s="794"/>
      <c r="AN57" s="794"/>
      <c r="AO57" s="794"/>
      <c r="AP57" s="794"/>
      <c r="AQ57" s="794"/>
      <c r="AR57" s="794"/>
      <c r="AS57" s="794"/>
      <c r="AT57" s="834">
        <v>15</v>
      </c>
      <c r="AU57" s="834">
        <v>20</v>
      </c>
      <c r="AV57" s="794"/>
      <c r="AW57" s="794"/>
      <c r="AX57" s="794"/>
      <c r="AY57" s="794"/>
      <c r="AZ57" s="794"/>
      <c r="BA57" s="834">
        <v>26</v>
      </c>
      <c r="BB57" s="794"/>
      <c r="BC57" s="794"/>
      <c r="BD57" s="794"/>
      <c r="BE57" s="794"/>
      <c r="BF57" s="794"/>
      <c r="BG57" s="794"/>
      <c r="BH57" s="794"/>
      <c r="BI57" s="834">
        <v>11</v>
      </c>
      <c r="BJ57" s="794"/>
      <c r="BK57" s="794"/>
      <c r="BL57" s="794"/>
      <c r="BM57" s="794"/>
      <c r="BN57" s="794"/>
      <c r="BO57" s="834">
        <v>30</v>
      </c>
      <c r="BP57" s="794"/>
      <c r="BQ57" s="794"/>
      <c r="BR57" s="794"/>
      <c r="BS57" s="794"/>
      <c r="BT57" s="834">
        <v>38</v>
      </c>
      <c r="BU57" s="794"/>
      <c r="BV57" s="794"/>
      <c r="BW57" s="794"/>
      <c r="BX57" s="794"/>
      <c r="BY57" s="794"/>
      <c r="BZ57" s="794"/>
      <c r="CA57" s="794"/>
      <c r="CB57" s="794"/>
      <c r="CC57" s="794"/>
      <c r="CD57" s="794"/>
      <c r="CE57" s="794"/>
      <c r="CF57" s="794"/>
      <c r="CG57" s="834">
        <v>11</v>
      </c>
      <c r="CH57" s="794"/>
      <c r="CI57" s="794"/>
      <c r="CJ57" s="794"/>
      <c r="CK57" s="794"/>
      <c r="CL57" s="794"/>
      <c r="CM57" s="845"/>
      <c r="CN57" s="834">
        <f>COUNTIF(CN5:CN51,"No")</f>
        <v>0</v>
      </c>
      <c r="CO57" s="834">
        <f t="shared" ref="CO57:EI57" si="14">COUNTIF(CO5:CO51,"No")</f>
        <v>1</v>
      </c>
      <c r="CP57" s="834">
        <f t="shared" si="14"/>
        <v>4</v>
      </c>
      <c r="CQ57" s="834">
        <f t="shared" si="14"/>
        <v>12</v>
      </c>
      <c r="CR57" s="834">
        <f t="shared" si="14"/>
        <v>4</v>
      </c>
      <c r="CS57" s="834">
        <f t="shared" si="14"/>
        <v>0</v>
      </c>
      <c r="CT57" s="834">
        <f t="shared" si="14"/>
        <v>17</v>
      </c>
      <c r="CU57" s="834">
        <f t="shared" si="14"/>
        <v>2</v>
      </c>
      <c r="CV57" s="834">
        <f t="shared" si="14"/>
        <v>15</v>
      </c>
      <c r="CW57" s="834">
        <f t="shared" si="14"/>
        <v>9</v>
      </c>
      <c r="CX57" s="834">
        <f t="shared" si="14"/>
        <v>30</v>
      </c>
      <c r="CY57" s="834">
        <f t="shared" si="14"/>
        <v>7</v>
      </c>
      <c r="CZ57" s="834">
        <f t="shared" si="14"/>
        <v>1</v>
      </c>
      <c r="DA57" s="834">
        <f t="shared" si="14"/>
        <v>12</v>
      </c>
      <c r="DB57" s="834">
        <f t="shared" si="14"/>
        <v>2</v>
      </c>
      <c r="DC57" s="834">
        <f t="shared" si="14"/>
        <v>8</v>
      </c>
      <c r="DD57" s="834">
        <f t="shared" si="14"/>
        <v>1</v>
      </c>
      <c r="DE57" s="834">
        <f t="shared" si="14"/>
        <v>0</v>
      </c>
      <c r="DF57" s="834">
        <f t="shared" si="14"/>
        <v>19</v>
      </c>
      <c r="DG57" s="834">
        <f t="shared" si="14"/>
        <v>20</v>
      </c>
      <c r="DH57" s="834">
        <f t="shared" si="14"/>
        <v>7</v>
      </c>
      <c r="DI57" s="834">
        <f t="shared" si="14"/>
        <v>2</v>
      </c>
      <c r="DJ57" s="834">
        <f t="shared" si="14"/>
        <v>22</v>
      </c>
      <c r="DK57" s="834">
        <f t="shared" si="14"/>
        <v>6</v>
      </c>
      <c r="DL57" s="834">
        <f t="shared" si="14"/>
        <v>3</v>
      </c>
      <c r="DM57" s="834">
        <f t="shared" si="14"/>
        <v>13</v>
      </c>
      <c r="DN57" s="834">
        <f t="shared" si="14"/>
        <v>5</v>
      </c>
      <c r="DO57" s="834">
        <f t="shared" si="14"/>
        <v>8</v>
      </c>
      <c r="DP57" s="834">
        <f t="shared" si="14"/>
        <v>5</v>
      </c>
      <c r="DQ57" s="834">
        <f t="shared" si="14"/>
        <v>1</v>
      </c>
      <c r="DR57" s="834">
        <f t="shared" si="14"/>
        <v>12</v>
      </c>
      <c r="DS57" s="834">
        <f t="shared" si="14"/>
        <v>12</v>
      </c>
      <c r="DT57" s="834">
        <f t="shared" si="14"/>
        <v>18</v>
      </c>
      <c r="DU57" s="834">
        <f t="shared" si="14"/>
        <v>16</v>
      </c>
      <c r="DV57" s="834">
        <f t="shared" si="14"/>
        <v>22</v>
      </c>
      <c r="DW57" s="834">
        <f t="shared" si="14"/>
        <v>8</v>
      </c>
      <c r="DX57" s="834">
        <f t="shared" si="14"/>
        <v>6</v>
      </c>
      <c r="DY57" s="834">
        <f t="shared" si="14"/>
        <v>21</v>
      </c>
      <c r="DZ57" s="834">
        <f t="shared" si="14"/>
        <v>8</v>
      </c>
      <c r="EA57" s="834">
        <f t="shared" si="14"/>
        <v>17</v>
      </c>
      <c r="EB57" s="834">
        <f t="shared" si="14"/>
        <v>15</v>
      </c>
      <c r="EC57" s="834">
        <f t="shared" si="14"/>
        <v>1</v>
      </c>
      <c r="ED57" s="834">
        <f t="shared" si="14"/>
        <v>20</v>
      </c>
      <c r="EE57" s="834">
        <f t="shared" si="14"/>
        <v>25</v>
      </c>
      <c r="EF57" s="834">
        <f t="shared" si="14"/>
        <v>35</v>
      </c>
      <c r="EG57" s="834">
        <f t="shared" si="14"/>
        <v>34</v>
      </c>
      <c r="EH57" s="834">
        <f t="shared" si="14"/>
        <v>33</v>
      </c>
      <c r="EI57" s="834">
        <f t="shared" si="14"/>
        <v>8</v>
      </c>
      <c r="EJ57" s="794"/>
      <c r="EK57" s="1159"/>
      <c r="EL57" s="834">
        <f t="shared" ref="EL57" si="15">COUNTIF(EL5:EL51,"No")</f>
        <v>7</v>
      </c>
      <c r="EM57" s="794"/>
      <c r="EN57" s="794"/>
      <c r="EO57" s="834">
        <f t="shared" ref="EO57:EQ57" si="16">COUNTIF(EO5:EO51,"No")</f>
        <v>3</v>
      </c>
      <c r="EP57" s="834">
        <f t="shared" si="16"/>
        <v>3</v>
      </c>
      <c r="EQ57" s="834">
        <f t="shared" si="16"/>
        <v>13</v>
      </c>
      <c r="ER57" s="794"/>
      <c r="ES57" s="794"/>
      <c r="ET57" s="834">
        <f t="shared" ref="ET57" si="17">COUNTIF(ET5:ET51,"No")</f>
        <v>27</v>
      </c>
      <c r="EU57" s="794"/>
      <c r="EV57" s="834">
        <f t="shared" ref="EV57" si="18">COUNTIF(EV5:EV51,"No")</f>
        <v>12</v>
      </c>
      <c r="EW57" s="794"/>
      <c r="EX57" s="794"/>
      <c r="EY57" s="794"/>
      <c r="EZ57" s="794"/>
      <c r="FA57" s="794"/>
      <c r="FB57" s="794"/>
      <c r="FC57" s="794"/>
      <c r="FD57" s="794"/>
      <c r="FE57" s="794"/>
      <c r="FF57" s="794"/>
      <c r="FG57" s="794"/>
      <c r="FH57" s="794"/>
      <c r="FI57" s="794"/>
      <c r="FJ57" s="794"/>
      <c r="FK57" s="794"/>
      <c r="FL57" s="794"/>
      <c r="FM57" s="794"/>
      <c r="FN57" s="794"/>
      <c r="FO57" s="834">
        <f t="shared" ref="FO57" si="19">COUNTIF(FO5:FO51,"No")</f>
        <v>44</v>
      </c>
      <c r="FP57" s="794"/>
      <c r="FQ57" s="588"/>
      <c r="FR57" s="834">
        <f t="shared" ref="FR57" si="20">COUNTIF(FR5:FR51,"No")</f>
        <v>42</v>
      </c>
      <c r="FS57" s="794"/>
      <c r="FT57" s="588"/>
      <c r="FU57" s="834">
        <f t="shared" ref="FU57" si="21">COUNTIF(FU5:FU51,"No")</f>
        <v>41</v>
      </c>
      <c r="FV57" s="794"/>
      <c r="FW57" s="588"/>
      <c r="FX57" s="834">
        <f t="shared" ref="FX57:FZ57" si="22">COUNTIF(FX5:FX51,"No")</f>
        <v>37</v>
      </c>
      <c r="FY57" s="834">
        <f t="shared" si="22"/>
        <v>36</v>
      </c>
      <c r="FZ57" s="834">
        <f t="shared" si="22"/>
        <v>5</v>
      </c>
      <c r="GA57" s="794"/>
      <c r="GB57" s="834">
        <f t="shared" ref="GB57:GK57" si="23">COUNTIF(GB5:GB51,"No")</f>
        <v>3</v>
      </c>
      <c r="GC57" s="834">
        <f t="shared" si="23"/>
        <v>6</v>
      </c>
      <c r="GD57" s="834">
        <f t="shared" si="23"/>
        <v>4</v>
      </c>
      <c r="GE57" s="834">
        <f t="shared" si="23"/>
        <v>13</v>
      </c>
      <c r="GF57" s="834">
        <f t="shared" si="23"/>
        <v>6</v>
      </c>
      <c r="GG57" s="834">
        <f t="shared" si="23"/>
        <v>6</v>
      </c>
      <c r="GH57" s="834">
        <f t="shared" si="23"/>
        <v>19</v>
      </c>
      <c r="GI57" s="834">
        <f t="shared" si="23"/>
        <v>16</v>
      </c>
      <c r="GJ57" s="834">
        <f t="shared" si="23"/>
        <v>35</v>
      </c>
      <c r="GK57" s="834">
        <f t="shared" si="23"/>
        <v>36</v>
      </c>
      <c r="GL57" s="794"/>
      <c r="GM57" s="794"/>
      <c r="GN57" s="794"/>
      <c r="GO57" s="794"/>
      <c r="GP57" s="794"/>
      <c r="GQ57" s="834">
        <f t="shared" ref="GQ57:GT57" si="24">COUNTIF(GQ5:GQ51,"No")</f>
        <v>14</v>
      </c>
      <c r="GR57" s="834">
        <f t="shared" si="24"/>
        <v>29</v>
      </c>
      <c r="GS57" s="834">
        <f t="shared" si="24"/>
        <v>20</v>
      </c>
      <c r="GT57" s="834">
        <f t="shared" si="24"/>
        <v>36</v>
      </c>
      <c r="GU57" s="794"/>
      <c r="GV57" s="1232"/>
      <c r="GW57" s="834">
        <f t="shared" ref="GW57:HF57" si="25">COUNTIF(GW5:GW51,"No")</f>
        <v>22</v>
      </c>
      <c r="GX57" s="834">
        <f t="shared" si="25"/>
        <v>34</v>
      </c>
      <c r="GY57" s="834">
        <f t="shared" si="25"/>
        <v>30</v>
      </c>
      <c r="GZ57" s="834">
        <f t="shared" si="25"/>
        <v>30</v>
      </c>
      <c r="HA57" s="834">
        <f t="shared" si="25"/>
        <v>25</v>
      </c>
      <c r="HB57" s="834">
        <f t="shared" si="25"/>
        <v>37</v>
      </c>
      <c r="HC57" s="834">
        <f t="shared" si="25"/>
        <v>33</v>
      </c>
      <c r="HD57" s="834">
        <f t="shared" si="25"/>
        <v>20</v>
      </c>
      <c r="HE57" s="834">
        <f t="shared" si="25"/>
        <v>17</v>
      </c>
      <c r="HF57" s="834">
        <f t="shared" si="25"/>
        <v>14</v>
      </c>
      <c r="HG57" s="794"/>
      <c r="HH57" s="794"/>
      <c r="HI57" s="834">
        <f t="shared" ref="HI57:HJ57" si="26">COUNTIF(HI5:HI51,"No")</f>
        <v>18</v>
      </c>
      <c r="HJ57" s="834">
        <f t="shared" si="26"/>
        <v>36</v>
      </c>
      <c r="HK57" s="794"/>
      <c r="HL57" s="1230"/>
    </row>
    <row r="58" spans="1:220" ht="15" customHeight="1">
      <c r="A58" s="751" t="s">
        <v>705</v>
      </c>
      <c r="B58" s="1286"/>
      <c r="C58" s="1288">
        <v>0</v>
      </c>
      <c r="D58" s="794"/>
      <c r="E58" s="588">
        <v>0</v>
      </c>
      <c r="F58" s="794"/>
      <c r="G58" s="834">
        <v>1</v>
      </c>
      <c r="H58" s="794"/>
      <c r="I58" s="834">
        <v>1</v>
      </c>
      <c r="J58" s="794"/>
      <c r="K58" s="834">
        <v>1</v>
      </c>
      <c r="L58" s="794"/>
      <c r="M58" s="834">
        <v>1</v>
      </c>
      <c r="N58" s="794"/>
      <c r="O58" s="834">
        <v>0</v>
      </c>
      <c r="P58" s="794"/>
      <c r="Q58" s="834">
        <v>0</v>
      </c>
      <c r="R58" s="794"/>
      <c r="S58" s="834">
        <v>0</v>
      </c>
      <c r="T58" s="794"/>
      <c r="U58" s="834">
        <v>1</v>
      </c>
      <c r="V58" s="794"/>
      <c r="W58" s="794"/>
      <c r="X58" s="834">
        <v>4</v>
      </c>
      <c r="Y58" s="834">
        <v>4</v>
      </c>
      <c r="Z58" s="794"/>
      <c r="AA58" s="1215"/>
      <c r="AB58" s="1221"/>
      <c r="AC58" s="1218"/>
      <c r="AD58" s="794"/>
      <c r="AE58" s="794"/>
      <c r="AF58" s="794"/>
      <c r="AG58" s="794"/>
      <c r="AH58" s="834">
        <v>3</v>
      </c>
      <c r="AI58" s="834">
        <v>3</v>
      </c>
      <c r="AJ58" s="794"/>
      <c r="AK58" s="794"/>
      <c r="AL58" s="794"/>
      <c r="AM58" s="794"/>
      <c r="AN58" s="794"/>
      <c r="AO58" s="794"/>
      <c r="AP58" s="794"/>
      <c r="AQ58" s="794"/>
      <c r="AR58" s="794"/>
      <c r="AS58" s="794"/>
      <c r="AT58" s="834">
        <v>4</v>
      </c>
      <c r="AU58" s="834">
        <v>3</v>
      </c>
      <c r="AV58" s="794"/>
      <c r="AW58" s="794"/>
      <c r="AX58" s="794"/>
      <c r="AY58" s="794"/>
      <c r="AZ58" s="794"/>
      <c r="BA58" s="834">
        <v>3</v>
      </c>
      <c r="BB58" s="794"/>
      <c r="BC58" s="794"/>
      <c r="BD58" s="794"/>
      <c r="BE58" s="794"/>
      <c r="BF58" s="794"/>
      <c r="BG58" s="794"/>
      <c r="BH58" s="794"/>
      <c r="BI58" s="834">
        <v>1</v>
      </c>
      <c r="BJ58" s="794"/>
      <c r="BK58" s="794"/>
      <c r="BL58" s="794"/>
      <c r="BM58" s="794"/>
      <c r="BN58" s="794"/>
      <c r="BO58" s="834">
        <v>9</v>
      </c>
      <c r="BP58" s="794"/>
      <c r="BQ58" s="794"/>
      <c r="BR58" s="794"/>
      <c r="BS58" s="794"/>
      <c r="BT58" s="834">
        <v>8</v>
      </c>
      <c r="BU58" s="794"/>
      <c r="BV58" s="794"/>
      <c r="BW58" s="794"/>
      <c r="BX58" s="794"/>
      <c r="BY58" s="794"/>
      <c r="BZ58" s="794"/>
      <c r="CA58" s="794"/>
      <c r="CB58" s="794"/>
      <c r="CC58" s="794"/>
      <c r="CD58" s="794"/>
      <c r="CE58" s="794"/>
      <c r="CF58" s="794"/>
      <c r="CG58" s="834">
        <v>8</v>
      </c>
      <c r="CH58" s="794"/>
      <c r="CI58" s="794"/>
      <c r="CJ58" s="794"/>
      <c r="CK58" s="794"/>
      <c r="CL58" s="794"/>
      <c r="CM58" s="845"/>
      <c r="CN58" s="834">
        <f>COUNTIF(CN5:CN51,"Don't know")</f>
        <v>0</v>
      </c>
      <c r="CO58" s="834">
        <f t="shared" ref="CO58:EI58" si="27">COUNTIF(CO5:CO51,"Don't know")</f>
        <v>1</v>
      </c>
      <c r="CP58" s="834">
        <f t="shared" si="27"/>
        <v>2</v>
      </c>
      <c r="CQ58" s="834">
        <f t="shared" si="27"/>
        <v>1</v>
      </c>
      <c r="CR58" s="834">
        <f t="shared" si="27"/>
        <v>1</v>
      </c>
      <c r="CS58" s="834">
        <f t="shared" si="27"/>
        <v>0</v>
      </c>
      <c r="CT58" s="834">
        <f t="shared" si="27"/>
        <v>2</v>
      </c>
      <c r="CU58" s="834">
        <f t="shared" si="27"/>
        <v>3</v>
      </c>
      <c r="CV58" s="834">
        <f t="shared" si="27"/>
        <v>6</v>
      </c>
      <c r="CW58" s="834">
        <f t="shared" si="27"/>
        <v>3</v>
      </c>
      <c r="CX58" s="834">
        <f t="shared" si="27"/>
        <v>7</v>
      </c>
      <c r="CY58" s="834">
        <f t="shared" si="27"/>
        <v>0</v>
      </c>
      <c r="CZ58" s="834">
        <f t="shared" si="27"/>
        <v>0</v>
      </c>
      <c r="DA58" s="834">
        <f t="shared" si="27"/>
        <v>0</v>
      </c>
      <c r="DB58" s="834">
        <f t="shared" si="27"/>
        <v>0</v>
      </c>
      <c r="DC58" s="834">
        <f t="shared" si="27"/>
        <v>0</v>
      </c>
      <c r="DD58" s="834">
        <f t="shared" si="27"/>
        <v>0</v>
      </c>
      <c r="DE58" s="834">
        <f t="shared" si="27"/>
        <v>0</v>
      </c>
      <c r="DF58" s="834">
        <f t="shared" si="27"/>
        <v>0</v>
      </c>
      <c r="DG58" s="834">
        <f t="shared" si="27"/>
        <v>0</v>
      </c>
      <c r="DH58" s="834">
        <f t="shared" si="27"/>
        <v>0</v>
      </c>
      <c r="DI58" s="834">
        <f t="shared" si="27"/>
        <v>0</v>
      </c>
      <c r="DJ58" s="834">
        <f t="shared" si="27"/>
        <v>1</v>
      </c>
      <c r="DK58" s="834">
        <f t="shared" si="27"/>
        <v>0</v>
      </c>
      <c r="DL58" s="834">
        <f t="shared" si="27"/>
        <v>0</v>
      </c>
      <c r="DM58" s="834">
        <f t="shared" si="27"/>
        <v>0</v>
      </c>
      <c r="DN58" s="834">
        <f t="shared" si="27"/>
        <v>0</v>
      </c>
      <c r="DO58" s="834">
        <f t="shared" si="27"/>
        <v>2</v>
      </c>
      <c r="DP58" s="834">
        <f t="shared" si="27"/>
        <v>0</v>
      </c>
      <c r="DQ58" s="834">
        <f t="shared" si="27"/>
        <v>0</v>
      </c>
      <c r="DR58" s="834">
        <f t="shared" si="27"/>
        <v>1</v>
      </c>
      <c r="DS58" s="834">
        <f t="shared" si="27"/>
        <v>3</v>
      </c>
      <c r="DT58" s="834">
        <f t="shared" si="27"/>
        <v>1</v>
      </c>
      <c r="DU58" s="834">
        <f t="shared" si="27"/>
        <v>1</v>
      </c>
      <c r="DV58" s="834">
        <f t="shared" si="27"/>
        <v>1</v>
      </c>
      <c r="DW58" s="834">
        <f t="shared" si="27"/>
        <v>0</v>
      </c>
      <c r="DX58" s="834">
        <f t="shared" si="27"/>
        <v>1</v>
      </c>
      <c r="DY58" s="834">
        <f t="shared" si="27"/>
        <v>2</v>
      </c>
      <c r="DZ58" s="834">
        <f t="shared" si="27"/>
        <v>2</v>
      </c>
      <c r="EA58" s="834">
        <f t="shared" si="27"/>
        <v>3</v>
      </c>
      <c r="EB58" s="834">
        <f t="shared" si="27"/>
        <v>4</v>
      </c>
      <c r="EC58" s="834">
        <f t="shared" si="27"/>
        <v>2</v>
      </c>
      <c r="ED58" s="834">
        <f t="shared" si="27"/>
        <v>4</v>
      </c>
      <c r="EE58" s="834">
        <f t="shared" si="27"/>
        <v>4</v>
      </c>
      <c r="EF58" s="834">
        <f t="shared" si="27"/>
        <v>2</v>
      </c>
      <c r="EG58" s="834">
        <f t="shared" si="27"/>
        <v>2</v>
      </c>
      <c r="EH58" s="834">
        <f t="shared" si="27"/>
        <v>2</v>
      </c>
      <c r="EI58" s="834">
        <f t="shared" si="27"/>
        <v>0</v>
      </c>
      <c r="EJ58" s="794"/>
      <c r="EK58" s="1159"/>
      <c r="EL58" s="834">
        <f t="shared" ref="EL58" si="28">COUNTIF(EL5:EL51,"Don't know")</f>
        <v>0</v>
      </c>
      <c r="EM58" s="794"/>
      <c r="EN58" s="794"/>
      <c r="EO58" s="834">
        <f t="shared" ref="EO58:EQ58" si="29">COUNTIF(EO5:EO51,"Don't know")</f>
        <v>1</v>
      </c>
      <c r="EP58" s="834">
        <f t="shared" si="29"/>
        <v>1</v>
      </c>
      <c r="EQ58" s="834">
        <f t="shared" si="29"/>
        <v>3</v>
      </c>
      <c r="ER58" s="794"/>
      <c r="ES58" s="794"/>
      <c r="ET58" s="834">
        <f t="shared" ref="ET58" si="30">COUNTIF(ET5:ET51,"Don't know")</f>
        <v>3</v>
      </c>
      <c r="EU58" s="794"/>
      <c r="EV58" s="834">
        <f t="shared" ref="EV58" si="31">COUNTIF(EV5:EV51,"Don't know")</f>
        <v>6</v>
      </c>
      <c r="EW58" s="794"/>
      <c r="EX58" s="794"/>
      <c r="EY58" s="794"/>
      <c r="EZ58" s="794"/>
      <c r="FA58" s="794"/>
      <c r="FB58" s="794"/>
      <c r="FC58" s="794"/>
      <c r="FD58" s="794"/>
      <c r="FE58" s="794"/>
      <c r="FF58" s="794"/>
      <c r="FG58" s="794"/>
      <c r="FH58" s="794"/>
      <c r="FI58" s="794"/>
      <c r="FJ58" s="794"/>
      <c r="FK58" s="794"/>
      <c r="FL58" s="794"/>
      <c r="FM58" s="794"/>
      <c r="FN58" s="794"/>
      <c r="FO58" s="834">
        <f t="shared" ref="FO58" si="32">COUNTIF(FO5:FO51,"Don't know")</f>
        <v>0</v>
      </c>
      <c r="FP58" s="794"/>
      <c r="FQ58" s="588"/>
      <c r="FR58" s="834">
        <f t="shared" ref="FR58" si="33">COUNTIF(FR5:FR51,"Don't know")</f>
        <v>0</v>
      </c>
      <c r="FS58" s="794"/>
      <c r="FT58" s="588"/>
      <c r="FU58" s="834">
        <f t="shared" ref="FU58" si="34">COUNTIF(FU5:FU51,"Don't know")</f>
        <v>2</v>
      </c>
      <c r="FV58" s="794"/>
      <c r="FW58" s="588"/>
      <c r="FX58" s="834">
        <f t="shared" ref="FX58:FZ58" si="35">COUNTIF(FX5:FX51,"Don't know")</f>
        <v>0</v>
      </c>
      <c r="FY58" s="834">
        <f t="shared" si="35"/>
        <v>0</v>
      </c>
      <c r="FZ58" s="834">
        <f t="shared" si="35"/>
        <v>0</v>
      </c>
      <c r="GA58" s="794"/>
      <c r="GB58" s="834">
        <f t="shared" ref="GB58:GK58" si="36">COUNTIF(GB5:GB51,"Don't know")</f>
        <v>0</v>
      </c>
      <c r="GC58" s="834">
        <f t="shared" si="36"/>
        <v>0</v>
      </c>
      <c r="GD58" s="834">
        <f t="shared" si="36"/>
        <v>0</v>
      </c>
      <c r="GE58" s="834">
        <f t="shared" si="36"/>
        <v>0</v>
      </c>
      <c r="GF58" s="834">
        <f t="shared" si="36"/>
        <v>0</v>
      </c>
      <c r="GG58" s="834">
        <f t="shared" si="36"/>
        <v>0</v>
      </c>
      <c r="GH58" s="834">
        <f t="shared" si="36"/>
        <v>0</v>
      </c>
      <c r="GI58" s="834">
        <f t="shared" si="36"/>
        <v>0</v>
      </c>
      <c r="GJ58" s="834">
        <f t="shared" si="36"/>
        <v>1</v>
      </c>
      <c r="GK58" s="834">
        <f t="shared" si="36"/>
        <v>5</v>
      </c>
      <c r="GL58" s="794"/>
      <c r="GM58" s="794"/>
      <c r="GN58" s="794"/>
      <c r="GO58" s="794"/>
      <c r="GP58" s="794"/>
      <c r="GQ58" s="834">
        <f t="shared" ref="GQ58:GT58" si="37">COUNTIF(GQ5:GQ51,"Don't know")</f>
        <v>0</v>
      </c>
      <c r="GR58" s="834">
        <f t="shared" si="37"/>
        <v>0</v>
      </c>
      <c r="GS58" s="834">
        <f t="shared" si="37"/>
        <v>0</v>
      </c>
      <c r="GT58" s="834">
        <f t="shared" si="37"/>
        <v>0</v>
      </c>
      <c r="GU58" s="794"/>
      <c r="GV58" s="1232"/>
      <c r="GW58" s="834">
        <f t="shared" ref="GW58:HF58" si="38">COUNTIF(GW5:GW51,"Don't know")</f>
        <v>2</v>
      </c>
      <c r="GX58" s="834">
        <f t="shared" si="38"/>
        <v>2</v>
      </c>
      <c r="GY58" s="834">
        <f t="shared" si="38"/>
        <v>3</v>
      </c>
      <c r="GZ58" s="834">
        <f t="shared" si="38"/>
        <v>2</v>
      </c>
      <c r="HA58" s="834">
        <f t="shared" si="38"/>
        <v>1</v>
      </c>
      <c r="HB58" s="834">
        <f t="shared" si="38"/>
        <v>2</v>
      </c>
      <c r="HC58" s="834">
        <f t="shared" si="38"/>
        <v>2</v>
      </c>
      <c r="HD58" s="834">
        <f t="shared" si="38"/>
        <v>1</v>
      </c>
      <c r="HE58" s="834">
        <f t="shared" si="38"/>
        <v>2</v>
      </c>
      <c r="HF58" s="834">
        <f t="shared" si="38"/>
        <v>2</v>
      </c>
      <c r="HG58" s="794"/>
      <c r="HH58" s="794"/>
      <c r="HI58" s="834">
        <f t="shared" ref="HI58:HJ58" si="39">COUNTIF(HI5:HI51,"Don't know")</f>
        <v>2</v>
      </c>
      <c r="HJ58" s="834">
        <f t="shared" si="39"/>
        <v>1</v>
      </c>
      <c r="HK58" s="794"/>
      <c r="HL58" s="1230"/>
    </row>
    <row r="59" spans="1:220" ht="15" customHeight="1">
      <c r="A59" s="751" t="s">
        <v>806</v>
      </c>
      <c r="B59" s="1286"/>
      <c r="C59" s="1288">
        <v>0</v>
      </c>
      <c r="D59" s="794"/>
      <c r="E59" s="588">
        <v>5</v>
      </c>
      <c r="F59" s="794"/>
      <c r="G59" s="834">
        <v>5</v>
      </c>
      <c r="H59" s="794"/>
      <c r="I59" s="834">
        <v>5</v>
      </c>
      <c r="J59" s="794"/>
      <c r="K59" s="834">
        <v>5</v>
      </c>
      <c r="L59" s="794"/>
      <c r="M59" s="834">
        <v>5</v>
      </c>
      <c r="N59" s="794"/>
      <c r="O59" s="834">
        <v>5</v>
      </c>
      <c r="P59" s="794"/>
      <c r="Q59" s="834">
        <v>6</v>
      </c>
      <c r="R59" s="794"/>
      <c r="S59" s="834">
        <v>5</v>
      </c>
      <c r="T59" s="794"/>
      <c r="U59" s="834">
        <v>5</v>
      </c>
      <c r="V59" s="794"/>
      <c r="W59" s="794"/>
      <c r="X59" s="834">
        <v>5</v>
      </c>
      <c r="Y59" s="834">
        <v>3</v>
      </c>
      <c r="Z59" s="794"/>
      <c r="AA59" s="1215"/>
      <c r="AB59" s="1221"/>
      <c r="AC59" s="1218"/>
      <c r="AD59" s="794"/>
      <c r="AE59" s="794"/>
      <c r="AF59" s="794"/>
      <c r="AG59" s="794"/>
      <c r="AH59" s="834">
        <v>0</v>
      </c>
      <c r="AI59" s="834">
        <v>0</v>
      </c>
      <c r="AJ59" s="794"/>
      <c r="AK59" s="794"/>
      <c r="AL59" s="794"/>
      <c r="AM59" s="794"/>
      <c r="AN59" s="794"/>
      <c r="AO59" s="794"/>
      <c r="AP59" s="794"/>
      <c r="AQ59" s="794"/>
      <c r="AR59" s="794"/>
      <c r="AS59" s="794"/>
      <c r="AT59" s="834">
        <v>0</v>
      </c>
      <c r="AU59" s="834">
        <v>0</v>
      </c>
      <c r="AV59" s="794"/>
      <c r="AW59" s="794"/>
      <c r="AX59" s="794"/>
      <c r="AY59" s="794"/>
      <c r="AZ59" s="794"/>
      <c r="BA59" s="834">
        <v>0</v>
      </c>
      <c r="BB59" s="794"/>
      <c r="BC59" s="794"/>
      <c r="BD59" s="794"/>
      <c r="BE59" s="794"/>
      <c r="BF59" s="794"/>
      <c r="BG59" s="794"/>
      <c r="BH59" s="794"/>
      <c r="BI59" s="834">
        <v>0</v>
      </c>
      <c r="BJ59" s="794"/>
      <c r="BK59" s="794"/>
      <c r="BL59" s="794"/>
      <c r="BM59" s="794"/>
      <c r="BN59" s="794"/>
      <c r="BO59" s="834">
        <v>0</v>
      </c>
      <c r="BP59" s="794"/>
      <c r="BQ59" s="794"/>
      <c r="BR59" s="794"/>
      <c r="BS59" s="794"/>
      <c r="BT59" s="834">
        <v>0</v>
      </c>
      <c r="BU59" s="794"/>
      <c r="BV59" s="794"/>
      <c r="BW59" s="794"/>
      <c r="BX59" s="794"/>
      <c r="BY59" s="794"/>
      <c r="BZ59" s="794"/>
      <c r="CA59" s="794"/>
      <c r="CB59" s="794"/>
      <c r="CC59" s="794"/>
      <c r="CD59" s="794"/>
      <c r="CE59" s="794"/>
      <c r="CF59" s="794"/>
      <c r="CG59" s="834">
        <v>0</v>
      </c>
      <c r="CH59" s="794"/>
      <c r="CI59" s="794"/>
      <c r="CJ59" s="794"/>
      <c r="CK59" s="794"/>
      <c r="CL59" s="794"/>
      <c r="CM59" s="845"/>
      <c r="CN59" s="834">
        <f>COUNTIF(CN5:CN51,"Not applicable")</f>
        <v>0</v>
      </c>
      <c r="CO59" s="834">
        <f t="shared" ref="CO59:EI59" si="40">COUNTIF(CO5:CO51,"Not applicable")</f>
        <v>0</v>
      </c>
      <c r="CP59" s="834">
        <f t="shared" si="40"/>
        <v>0</v>
      </c>
      <c r="CQ59" s="834">
        <f t="shared" si="40"/>
        <v>0</v>
      </c>
      <c r="CR59" s="834">
        <f t="shared" si="40"/>
        <v>0</v>
      </c>
      <c r="CS59" s="834">
        <f t="shared" si="40"/>
        <v>0</v>
      </c>
      <c r="CT59" s="834">
        <f t="shared" si="40"/>
        <v>0</v>
      </c>
      <c r="CU59" s="834">
        <f t="shared" si="40"/>
        <v>0</v>
      </c>
      <c r="CV59" s="834">
        <f t="shared" si="40"/>
        <v>1</v>
      </c>
      <c r="CW59" s="834">
        <f t="shared" si="40"/>
        <v>1</v>
      </c>
      <c r="CX59" s="834">
        <f t="shared" si="40"/>
        <v>1</v>
      </c>
      <c r="CY59" s="834">
        <f t="shared" si="40"/>
        <v>0</v>
      </c>
      <c r="CZ59" s="834">
        <f t="shared" si="40"/>
        <v>1</v>
      </c>
      <c r="DA59" s="834">
        <f t="shared" si="40"/>
        <v>1</v>
      </c>
      <c r="DB59" s="834">
        <f t="shared" si="40"/>
        <v>1</v>
      </c>
      <c r="DC59" s="834">
        <f t="shared" si="40"/>
        <v>1</v>
      </c>
      <c r="DD59" s="834">
        <f t="shared" si="40"/>
        <v>1</v>
      </c>
      <c r="DE59" s="834">
        <f t="shared" si="40"/>
        <v>1</v>
      </c>
      <c r="DF59" s="834">
        <f t="shared" si="40"/>
        <v>1</v>
      </c>
      <c r="DG59" s="834">
        <f t="shared" si="40"/>
        <v>1</v>
      </c>
      <c r="DH59" s="834">
        <f t="shared" si="40"/>
        <v>1</v>
      </c>
      <c r="DI59" s="834">
        <f t="shared" si="40"/>
        <v>1</v>
      </c>
      <c r="DJ59" s="834">
        <f t="shared" si="40"/>
        <v>2</v>
      </c>
      <c r="DK59" s="834">
        <f t="shared" si="40"/>
        <v>0</v>
      </c>
      <c r="DL59" s="834">
        <f t="shared" si="40"/>
        <v>0</v>
      </c>
      <c r="DM59" s="834">
        <f t="shared" si="40"/>
        <v>0</v>
      </c>
      <c r="DN59" s="834">
        <f t="shared" si="40"/>
        <v>0</v>
      </c>
      <c r="DO59" s="834">
        <f t="shared" si="40"/>
        <v>0</v>
      </c>
      <c r="DP59" s="834">
        <f t="shared" si="40"/>
        <v>0</v>
      </c>
      <c r="DQ59" s="834">
        <f t="shared" si="40"/>
        <v>0</v>
      </c>
      <c r="DR59" s="834">
        <f t="shared" si="40"/>
        <v>0</v>
      </c>
      <c r="DS59" s="834">
        <f t="shared" si="40"/>
        <v>0</v>
      </c>
      <c r="DT59" s="834">
        <f t="shared" si="40"/>
        <v>0</v>
      </c>
      <c r="DU59" s="834">
        <f t="shared" si="40"/>
        <v>0</v>
      </c>
      <c r="DV59" s="834">
        <f t="shared" si="40"/>
        <v>1</v>
      </c>
      <c r="DW59" s="834">
        <f t="shared" si="40"/>
        <v>0</v>
      </c>
      <c r="DX59" s="834">
        <f t="shared" si="40"/>
        <v>2</v>
      </c>
      <c r="DY59" s="834">
        <f t="shared" si="40"/>
        <v>2</v>
      </c>
      <c r="DZ59" s="834">
        <f t="shared" si="40"/>
        <v>2</v>
      </c>
      <c r="EA59" s="834">
        <f t="shared" si="40"/>
        <v>2</v>
      </c>
      <c r="EB59" s="834">
        <f t="shared" si="40"/>
        <v>2</v>
      </c>
      <c r="EC59" s="834">
        <f t="shared" si="40"/>
        <v>2</v>
      </c>
      <c r="ED59" s="834">
        <f t="shared" si="40"/>
        <v>2</v>
      </c>
      <c r="EE59" s="834">
        <f t="shared" si="40"/>
        <v>2</v>
      </c>
      <c r="EF59" s="834">
        <f t="shared" si="40"/>
        <v>4</v>
      </c>
      <c r="EG59" s="834">
        <f t="shared" si="40"/>
        <v>4</v>
      </c>
      <c r="EH59" s="834">
        <f t="shared" si="40"/>
        <v>2</v>
      </c>
      <c r="EI59" s="834">
        <f t="shared" si="40"/>
        <v>0</v>
      </c>
      <c r="EJ59" s="794"/>
      <c r="EK59" s="1159"/>
      <c r="EL59" s="834">
        <f t="shared" ref="EL59" si="41">COUNTIF(EL5:EL51,"Not applicable")</f>
        <v>0</v>
      </c>
      <c r="EM59" s="794"/>
      <c r="EN59" s="794"/>
      <c r="EO59" s="834">
        <f t="shared" ref="EO59:EQ59" si="42">COUNTIF(EO5:EO51,"Not applicable")</f>
        <v>7</v>
      </c>
      <c r="EP59" s="834">
        <f t="shared" si="42"/>
        <v>7</v>
      </c>
      <c r="EQ59" s="834">
        <f t="shared" si="42"/>
        <v>0</v>
      </c>
      <c r="ER59" s="794"/>
      <c r="ES59" s="794"/>
      <c r="ET59" s="834">
        <f t="shared" ref="ET59" si="43">COUNTIF(ET5:ET51,"Not applicable")</f>
        <v>0</v>
      </c>
      <c r="EU59" s="794"/>
      <c r="EV59" s="834">
        <f t="shared" ref="EV59" si="44">COUNTIF(EV5:EV51,"Not applicable")</f>
        <v>0</v>
      </c>
      <c r="EW59" s="794"/>
      <c r="EX59" s="794"/>
      <c r="EY59" s="794"/>
      <c r="EZ59" s="794"/>
      <c r="FA59" s="794"/>
      <c r="FB59" s="794"/>
      <c r="FC59" s="794"/>
      <c r="FD59" s="794"/>
      <c r="FE59" s="794"/>
      <c r="FF59" s="794"/>
      <c r="FG59" s="794"/>
      <c r="FH59" s="794"/>
      <c r="FI59" s="794"/>
      <c r="FJ59" s="794"/>
      <c r="FK59" s="794"/>
      <c r="FL59" s="794"/>
      <c r="FM59" s="794"/>
      <c r="FN59" s="794"/>
      <c r="FO59" s="834">
        <f t="shared" ref="FO59" si="45">COUNTIF(FO5:FO51,"Not applicable")</f>
        <v>0</v>
      </c>
      <c r="FP59" s="794"/>
      <c r="FQ59" s="588"/>
      <c r="FR59" s="834">
        <f t="shared" ref="FR59" si="46">COUNTIF(FR5:FR51,"Not applicable")</f>
        <v>0</v>
      </c>
      <c r="FS59" s="794"/>
      <c r="FT59" s="588"/>
      <c r="FU59" s="834">
        <f t="shared" ref="FU59" si="47">COUNTIF(FU5:FU51,"Not applicable")</f>
        <v>0</v>
      </c>
      <c r="FV59" s="794"/>
      <c r="FW59" s="588"/>
      <c r="FX59" s="834">
        <f t="shared" ref="FX59:FZ59" si="48">COUNTIF(FX5:FX51,"Not applicable")</f>
        <v>1</v>
      </c>
      <c r="FY59" s="834">
        <f t="shared" si="48"/>
        <v>1</v>
      </c>
      <c r="FZ59" s="834">
        <f t="shared" si="48"/>
        <v>32</v>
      </c>
      <c r="GA59" s="794"/>
      <c r="GB59" s="834">
        <f t="shared" ref="GB59:GK59" si="49">COUNTIF(GB5:GB51,"Not applicable")</f>
        <v>0</v>
      </c>
      <c r="GC59" s="834">
        <f t="shared" si="49"/>
        <v>0</v>
      </c>
      <c r="GD59" s="834">
        <f t="shared" si="49"/>
        <v>0</v>
      </c>
      <c r="GE59" s="834">
        <f t="shared" si="49"/>
        <v>0</v>
      </c>
      <c r="GF59" s="834">
        <f t="shared" si="49"/>
        <v>0</v>
      </c>
      <c r="GG59" s="834">
        <f t="shared" si="49"/>
        <v>0</v>
      </c>
      <c r="GH59" s="834">
        <f t="shared" si="49"/>
        <v>0</v>
      </c>
      <c r="GI59" s="834">
        <f t="shared" si="49"/>
        <v>0</v>
      </c>
      <c r="GJ59" s="834">
        <f t="shared" si="49"/>
        <v>0</v>
      </c>
      <c r="GK59" s="834">
        <f t="shared" si="49"/>
        <v>0</v>
      </c>
      <c r="GL59" s="794"/>
      <c r="GM59" s="794"/>
      <c r="GN59" s="794"/>
      <c r="GO59" s="794"/>
      <c r="GP59" s="794"/>
      <c r="GQ59" s="834">
        <f t="shared" ref="GQ59:GT59" si="50">COUNTIF(GQ5:GQ51,"Not applicable")</f>
        <v>9</v>
      </c>
      <c r="GR59" s="834">
        <f t="shared" si="50"/>
        <v>10</v>
      </c>
      <c r="GS59" s="834">
        <f t="shared" si="50"/>
        <v>9</v>
      </c>
      <c r="GT59" s="834">
        <f t="shared" si="50"/>
        <v>9</v>
      </c>
      <c r="GU59" s="794"/>
      <c r="GV59" s="1232"/>
      <c r="GW59" s="834">
        <f t="shared" ref="GW59:HF59" si="51">COUNTIF(GW5:GW51,"Not applicable")</f>
        <v>2</v>
      </c>
      <c r="GX59" s="834">
        <f t="shared" si="51"/>
        <v>2</v>
      </c>
      <c r="GY59" s="834">
        <f t="shared" si="51"/>
        <v>9</v>
      </c>
      <c r="GZ59" s="834">
        <f t="shared" si="51"/>
        <v>2</v>
      </c>
      <c r="HA59" s="834">
        <f t="shared" si="51"/>
        <v>9</v>
      </c>
      <c r="HB59" s="834">
        <f t="shared" si="51"/>
        <v>1</v>
      </c>
      <c r="HC59" s="834">
        <f t="shared" si="51"/>
        <v>1</v>
      </c>
      <c r="HD59" s="834">
        <f t="shared" si="51"/>
        <v>19</v>
      </c>
      <c r="HE59" s="834">
        <f t="shared" si="51"/>
        <v>18</v>
      </c>
      <c r="HF59" s="834">
        <f t="shared" si="51"/>
        <v>25</v>
      </c>
      <c r="HG59" s="794"/>
      <c r="HH59" s="794"/>
      <c r="HI59" s="834">
        <f t="shared" ref="HI59:HJ59" si="52">COUNTIF(HI5:HI51,"Not applicable")</f>
        <v>2</v>
      </c>
      <c r="HJ59" s="834">
        <f t="shared" si="52"/>
        <v>2</v>
      </c>
      <c r="HK59" s="794"/>
      <c r="HL59" s="1230"/>
    </row>
    <row r="60" spans="1:220" ht="15" customHeight="1">
      <c r="A60" s="752" t="s">
        <v>707</v>
      </c>
      <c r="B60" s="1286"/>
      <c r="C60" s="1289">
        <v>47</v>
      </c>
      <c r="D60" s="794"/>
      <c r="E60" s="589">
        <v>42</v>
      </c>
      <c r="F60" s="794"/>
      <c r="G60" s="589">
        <v>41</v>
      </c>
      <c r="H60" s="794"/>
      <c r="I60" s="589">
        <v>41</v>
      </c>
      <c r="J60" s="794"/>
      <c r="K60" s="589">
        <v>41</v>
      </c>
      <c r="L60" s="794"/>
      <c r="M60" s="589">
        <v>41</v>
      </c>
      <c r="N60" s="794"/>
      <c r="O60" s="589">
        <v>42</v>
      </c>
      <c r="P60" s="794"/>
      <c r="Q60" s="589">
        <v>41</v>
      </c>
      <c r="R60" s="794"/>
      <c r="S60" s="589">
        <v>42</v>
      </c>
      <c r="T60" s="794"/>
      <c r="U60" s="589">
        <v>41</v>
      </c>
      <c r="V60" s="794"/>
      <c r="W60" s="794"/>
      <c r="X60" s="589">
        <v>38</v>
      </c>
      <c r="Y60" s="589">
        <v>40</v>
      </c>
      <c r="Z60" s="794"/>
      <c r="AA60" s="1215"/>
      <c r="AB60" s="1221"/>
      <c r="AC60" s="1218"/>
      <c r="AD60" s="794"/>
      <c r="AE60" s="794"/>
      <c r="AF60" s="794"/>
      <c r="AG60" s="794"/>
      <c r="AH60" s="589">
        <v>44</v>
      </c>
      <c r="AI60" s="589">
        <v>44</v>
      </c>
      <c r="AJ60" s="834">
        <v>25</v>
      </c>
      <c r="AK60" s="794"/>
      <c r="AL60" s="794"/>
      <c r="AM60" s="794"/>
      <c r="AN60" s="834">
        <v>12</v>
      </c>
      <c r="AO60" s="794"/>
      <c r="AP60" s="794"/>
      <c r="AQ60" s="794"/>
      <c r="AR60" s="834">
        <v>31</v>
      </c>
      <c r="AS60" s="794"/>
      <c r="AT60" s="589">
        <v>43</v>
      </c>
      <c r="AU60" s="589">
        <v>28</v>
      </c>
      <c r="AV60" s="794"/>
      <c r="AW60" s="834">
        <v>20</v>
      </c>
      <c r="AX60" s="794"/>
      <c r="AY60" s="794"/>
      <c r="AZ60" s="794"/>
      <c r="BA60" s="589">
        <v>44</v>
      </c>
      <c r="BB60" s="794"/>
      <c r="BC60" s="834">
        <v>13</v>
      </c>
      <c r="BD60" s="794"/>
      <c r="BE60" s="794"/>
      <c r="BF60" s="794"/>
      <c r="BG60" s="834">
        <v>26</v>
      </c>
      <c r="BH60" s="794"/>
      <c r="BI60" s="589">
        <v>46</v>
      </c>
      <c r="BJ60" s="794"/>
      <c r="BK60" s="834">
        <v>36</v>
      </c>
      <c r="BL60" s="794"/>
      <c r="BM60" s="794"/>
      <c r="BN60" s="794"/>
      <c r="BO60" s="589">
        <v>38</v>
      </c>
      <c r="BP60" s="834">
        <v>7</v>
      </c>
      <c r="BQ60" s="794"/>
      <c r="BR60" s="794"/>
      <c r="BS60" s="794"/>
      <c r="BT60" s="589">
        <v>39</v>
      </c>
      <c r="BU60" s="834">
        <v>1</v>
      </c>
      <c r="BV60" s="794"/>
      <c r="BW60" s="794"/>
      <c r="BX60" s="794"/>
      <c r="BY60" s="834">
        <v>38</v>
      </c>
      <c r="BZ60" s="794"/>
      <c r="CA60" s="794"/>
      <c r="CB60" s="794"/>
      <c r="CC60" s="794"/>
      <c r="CD60" s="794"/>
      <c r="CE60" s="794"/>
      <c r="CF60" s="794"/>
      <c r="CG60" s="589">
        <v>39</v>
      </c>
      <c r="CH60" s="794"/>
      <c r="CI60" s="794"/>
      <c r="CJ60" s="794"/>
      <c r="CK60" s="794"/>
      <c r="CL60" s="794"/>
      <c r="CM60" s="845"/>
      <c r="CN60" s="589">
        <f>CN55-CN58-CN59</f>
        <v>47</v>
      </c>
      <c r="CO60" s="589">
        <f t="shared" ref="CO60:EI60" si="53">CO55-CO58-CO59</f>
        <v>46</v>
      </c>
      <c r="CP60" s="589">
        <f t="shared" si="53"/>
        <v>45</v>
      </c>
      <c r="CQ60" s="589">
        <f t="shared" si="53"/>
        <v>46</v>
      </c>
      <c r="CR60" s="589">
        <f t="shared" si="53"/>
        <v>46</v>
      </c>
      <c r="CS60" s="589">
        <f t="shared" si="53"/>
        <v>47</v>
      </c>
      <c r="CT60" s="589">
        <f t="shared" si="53"/>
        <v>45</v>
      </c>
      <c r="CU60" s="589">
        <f t="shared" si="53"/>
        <v>44</v>
      </c>
      <c r="CV60" s="589">
        <f t="shared" si="53"/>
        <v>40</v>
      </c>
      <c r="CW60" s="589">
        <f t="shared" si="53"/>
        <v>43</v>
      </c>
      <c r="CX60" s="589">
        <f t="shared" si="53"/>
        <v>39</v>
      </c>
      <c r="CY60" s="589">
        <f t="shared" si="53"/>
        <v>47</v>
      </c>
      <c r="CZ60" s="589">
        <f t="shared" si="53"/>
        <v>46</v>
      </c>
      <c r="DA60" s="589">
        <f t="shared" si="53"/>
        <v>46</v>
      </c>
      <c r="DB60" s="589">
        <f t="shared" si="53"/>
        <v>46</v>
      </c>
      <c r="DC60" s="589">
        <f t="shared" si="53"/>
        <v>46</v>
      </c>
      <c r="DD60" s="589">
        <f t="shared" si="53"/>
        <v>46</v>
      </c>
      <c r="DE60" s="589">
        <f t="shared" si="53"/>
        <v>46</v>
      </c>
      <c r="DF60" s="589">
        <f t="shared" si="53"/>
        <v>46</v>
      </c>
      <c r="DG60" s="589">
        <f t="shared" si="53"/>
        <v>46</v>
      </c>
      <c r="DH60" s="589">
        <f t="shared" si="53"/>
        <v>46</v>
      </c>
      <c r="DI60" s="589">
        <f t="shared" si="53"/>
        <v>46</v>
      </c>
      <c r="DJ60" s="589">
        <f t="shared" si="53"/>
        <v>44</v>
      </c>
      <c r="DK60" s="589">
        <f t="shared" si="53"/>
        <v>47</v>
      </c>
      <c r="DL60" s="589">
        <f t="shared" si="53"/>
        <v>47</v>
      </c>
      <c r="DM60" s="589">
        <f t="shared" si="53"/>
        <v>47</v>
      </c>
      <c r="DN60" s="589">
        <f t="shared" si="53"/>
        <v>47</v>
      </c>
      <c r="DO60" s="589">
        <f t="shared" si="53"/>
        <v>45</v>
      </c>
      <c r="DP60" s="589">
        <f t="shared" si="53"/>
        <v>47</v>
      </c>
      <c r="DQ60" s="589">
        <f t="shared" si="53"/>
        <v>47</v>
      </c>
      <c r="DR60" s="589">
        <f t="shared" si="53"/>
        <v>46</v>
      </c>
      <c r="DS60" s="589">
        <f t="shared" si="53"/>
        <v>44</v>
      </c>
      <c r="DT60" s="589">
        <f t="shared" si="53"/>
        <v>46</v>
      </c>
      <c r="DU60" s="589">
        <f t="shared" si="53"/>
        <v>46</v>
      </c>
      <c r="DV60" s="589">
        <f t="shared" si="53"/>
        <v>45</v>
      </c>
      <c r="DW60" s="589">
        <f t="shared" si="53"/>
        <v>47</v>
      </c>
      <c r="DX60" s="589">
        <f t="shared" si="53"/>
        <v>44</v>
      </c>
      <c r="DY60" s="589">
        <f t="shared" si="53"/>
        <v>43</v>
      </c>
      <c r="DZ60" s="589">
        <f t="shared" si="53"/>
        <v>43</v>
      </c>
      <c r="EA60" s="589">
        <f t="shared" si="53"/>
        <v>42</v>
      </c>
      <c r="EB60" s="589">
        <f t="shared" si="53"/>
        <v>41</v>
      </c>
      <c r="EC60" s="589">
        <f t="shared" si="53"/>
        <v>43</v>
      </c>
      <c r="ED60" s="589">
        <f t="shared" si="53"/>
        <v>41</v>
      </c>
      <c r="EE60" s="589">
        <f t="shared" si="53"/>
        <v>41</v>
      </c>
      <c r="EF60" s="589">
        <f t="shared" si="53"/>
        <v>41</v>
      </c>
      <c r="EG60" s="589">
        <f t="shared" si="53"/>
        <v>41</v>
      </c>
      <c r="EH60" s="589">
        <f t="shared" si="53"/>
        <v>43</v>
      </c>
      <c r="EI60" s="589">
        <f t="shared" si="53"/>
        <v>47</v>
      </c>
      <c r="EJ60" s="794"/>
      <c r="EK60" s="1159"/>
      <c r="EL60" s="589">
        <f t="shared" ref="EL60" si="54">EL55-EL58-EL59</f>
        <v>47</v>
      </c>
      <c r="EM60" s="794"/>
      <c r="EN60" s="794"/>
      <c r="EO60" s="589">
        <f t="shared" ref="EO60:EQ60" si="55">EO55-EO58-EO59</f>
        <v>39</v>
      </c>
      <c r="EP60" s="589">
        <f t="shared" si="55"/>
        <v>39</v>
      </c>
      <c r="EQ60" s="589">
        <f t="shared" si="55"/>
        <v>44</v>
      </c>
      <c r="ER60" s="794"/>
      <c r="ES60" s="794"/>
      <c r="ET60" s="589">
        <f t="shared" ref="ET60" si="56">ET55-ET58-ET59</f>
        <v>44</v>
      </c>
      <c r="EU60" s="794"/>
      <c r="EV60" s="589">
        <f t="shared" ref="EV60" si="57">EV55-EV58-EV59</f>
        <v>41</v>
      </c>
      <c r="EW60" s="794"/>
      <c r="EX60" s="794"/>
      <c r="EY60" s="794"/>
      <c r="EZ60" s="794"/>
      <c r="FA60" s="794"/>
      <c r="FB60" s="794"/>
      <c r="FC60" s="794"/>
      <c r="FD60" s="794"/>
      <c r="FE60" s="794"/>
      <c r="FF60" s="794"/>
      <c r="FG60" s="794"/>
      <c r="FH60" s="794"/>
      <c r="FI60" s="794"/>
      <c r="FJ60" s="794"/>
      <c r="FK60" s="794"/>
      <c r="FL60" s="794"/>
      <c r="FM60" s="794"/>
      <c r="FN60" s="794"/>
      <c r="FO60" s="589">
        <f t="shared" ref="FO60" si="58">FO55-FO58-FO59</f>
        <v>47</v>
      </c>
      <c r="FP60" s="794"/>
      <c r="FQ60" s="589">
        <v>3</v>
      </c>
      <c r="FR60" s="589">
        <f t="shared" ref="FR60" si="59">FR55-FR58-FR59</f>
        <v>47</v>
      </c>
      <c r="FS60" s="794"/>
      <c r="FT60" s="589">
        <v>5</v>
      </c>
      <c r="FU60" s="589">
        <f t="shared" ref="FU60" si="60">FU55-FU58-FU59</f>
        <v>45</v>
      </c>
      <c r="FV60" s="794"/>
      <c r="FW60" s="589">
        <v>3</v>
      </c>
      <c r="FX60" s="589">
        <f t="shared" ref="FX60:FZ60" si="61">FX55-FX58-FX59</f>
        <v>46</v>
      </c>
      <c r="FY60" s="589">
        <f t="shared" si="61"/>
        <v>46</v>
      </c>
      <c r="FZ60" s="589">
        <f t="shared" si="61"/>
        <v>15</v>
      </c>
      <c r="GA60" s="794"/>
      <c r="GB60" s="589">
        <f t="shared" ref="GB60:GK60" si="62">GB55-GB58-GB59</f>
        <v>47</v>
      </c>
      <c r="GC60" s="589">
        <f t="shared" si="62"/>
        <v>47</v>
      </c>
      <c r="GD60" s="589">
        <f t="shared" si="62"/>
        <v>47</v>
      </c>
      <c r="GE60" s="589">
        <f t="shared" si="62"/>
        <v>47</v>
      </c>
      <c r="GF60" s="589">
        <f t="shared" si="62"/>
        <v>47</v>
      </c>
      <c r="GG60" s="589">
        <f t="shared" si="62"/>
        <v>47</v>
      </c>
      <c r="GH60" s="589">
        <f t="shared" si="62"/>
        <v>47</v>
      </c>
      <c r="GI60" s="589">
        <f t="shared" si="62"/>
        <v>47</v>
      </c>
      <c r="GJ60" s="589">
        <f t="shared" si="62"/>
        <v>46</v>
      </c>
      <c r="GK60" s="589">
        <f t="shared" si="62"/>
        <v>42</v>
      </c>
      <c r="GL60" s="794"/>
      <c r="GM60" s="794"/>
      <c r="GN60" s="794"/>
      <c r="GO60" s="794"/>
      <c r="GP60" s="794"/>
      <c r="GQ60" s="589">
        <f t="shared" ref="GQ60:GT60" si="63">GQ55-GQ58-GQ59</f>
        <v>38</v>
      </c>
      <c r="GR60" s="589">
        <f t="shared" si="63"/>
        <v>37</v>
      </c>
      <c r="GS60" s="589">
        <f t="shared" si="63"/>
        <v>38</v>
      </c>
      <c r="GT60" s="589">
        <f t="shared" si="63"/>
        <v>38</v>
      </c>
      <c r="GU60" s="794"/>
      <c r="GV60" s="1232"/>
      <c r="GW60" s="589">
        <f t="shared" ref="GW60" si="64">GW55-GW58-GW59</f>
        <v>43</v>
      </c>
      <c r="GX60" s="589">
        <f t="shared" ref="GX60" si="65">GX55-GX58-GX59</f>
        <v>43</v>
      </c>
      <c r="GY60" s="589">
        <f t="shared" ref="GY60" si="66">GY55-GY58-GY59</f>
        <v>35</v>
      </c>
      <c r="GZ60" s="589">
        <f t="shared" ref="GZ60" si="67">GZ55-GZ58-GZ59</f>
        <v>43</v>
      </c>
      <c r="HA60" s="589">
        <f t="shared" ref="HA60" si="68">HA55-HA58-HA59</f>
        <v>37</v>
      </c>
      <c r="HB60" s="589">
        <f t="shared" ref="HB60" si="69">HB55-HB58-HB59</f>
        <v>44</v>
      </c>
      <c r="HC60" s="589">
        <f t="shared" ref="HC60" si="70">HC55-HC58-HC59</f>
        <v>44</v>
      </c>
      <c r="HD60" s="589">
        <f t="shared" ref="HD60" si="71">HD55-HD58-HD59</f>
        <v>27</v>
      </c>
      <c r="HE60" s="589">
        <f t="shared" ref="HE60" si="72">HE55-HE58-HE59</f>
        <v>27</v>
      </c>
      <c r="HF60" s="589">
        <f t="shared" ref="HF60" si="73">HF55-HF58-HF59</f>
        <v>20</v>
      </c>
      <c r="HG60" s="794"/>
      <c r="HH60" s="794"/>
      <c r="HI60" s="589">
        <f t="shared" ref="HI60:HJ60" si="74">HI55-HI58-HI59</f>
        <v>43</v>
      </c>
      <c r="HJ60" s="589">
        <f t="shared" si="74"/>
        <v>44</v>
      </c>
      <c r="HK60" s="794"/>
      <c r="HL60" s="1230"/>
    </row>
    <row r="61" spans="1:220" ht="15" customHeight="1">
      <c r="A61" s="751" t="s">
        <v>708</v>
      </c>
      <c r="B61" s="1286"/>
      <c r="C61" s="1290">
        <v>0.8936170212765957</v>
      </c>
      <c r="D61" s="794"/>
      <c r="E61" s="961">
        <v>0.9285714285714286</v>
      </c>
      <c r="F61" s="794"/>
      <c r="G61" s="961">
        <v>0.92682926829268297</v>
      </c>
      <c r="H61" s="794"/>
      <c r="I61" s="961">
        <v>0.41463414634146339</v>
      </c>
      <c r="J61" s="794"/>
      <c r="K61" s="961">
        <v>0.95121951219512191</v>
      </c>
      <c r="L61" s="794"/>
      <c r="M61" s="961">
        <v>1</v>
      </c>
      <c r="N61" s="794"/>
      <c r="O61" s="961">
        <v>1</v>
      </c>
      <c r="P61" s="794"/>
      <c r="Q61" s="961">
        <v>0.80487804878048785</v>
      </c>
      <c r="R61" s="794"/>
      <c r="S61" s="961">
        <v>0.38095238095238093</v>
      </c>
      <c r="T61" s="794"/>
      <c r="U61" s="961">
        <v>0.6097560975609756</v>
      </c>
      <c r="V61" s="794"/>
      <c r="W61" s="794"/>
      <c r="X61" s="961">
        <v>0.60526315789473684</v>
      </c>
      <c r="Y61" s="961">
        <v>0.65</v>
      </c>
      <c r="Z61" s="794"/>
      <c r="AA61" s="1215"/>
      <c r="AB61" s="1221"/>
      <c r="AC61" s="1218"/>
      <c r="AD61" s="794"/>
      <c r="AE61" s="794"/>
      <c r="AF61" s="794"/>
      <c r="AG61" s="794"/>
      <c r="AH61" s="961">
        <v>0.65909090909090906</v>
      </c>
      <c r="AI61" s="961">
        <v>0.77272727272727271</v>
      </c>
      <c r="AJ61" s="960"/>
      <c r="AK61" s="794"/>
      <c r="AL61" s="794"/>
      <c r="AM61" s="794"/>
      <c r="AN61" s="960"/>
      <c r="AO61" s="794"/>
      <c r="AP61" s="794"/>
      <c r="AQ61" s="794"/>
      <c r="AR61" s="960"/>
      <c r="AS61" s="794"/>
      <c r="AT61" s="961">
        <v>0.65116279069767447</v>
      </c>
      <c r="AU61" s="961">
        <v>0.7857142857142857</v>
      </c>
      <c r="AV61" s="794"/>
      <c r="AW61" s="960"/>
      <c r="AX61" s="794"/>
      <c r="AY61" s="794"/>
      <c r="AZ61" s="794"/>
      <c r="BA61" s="961">
        <v>0.25</v>
      </c>
      <c r="BB61" s="794"/>
      <c r="BC61" s="960"/>
      <c r="BD61" s="794"/>
      <c r="BE61" s="794"/>
      <c r="BF61" s="794"/>
      <c r="BG61" s="960"/>
      <c r="BH61" s="794"/>
      <c r="BI61" s="961">
        <v>0.76086956521739135</v>
      </c>
      <c r="BJ61" s="794"/>
      <c r="BK61" s="960"/>
      <c r="BL61" s="794"/>
      <c r="BM61" s="794"/>
      <c r="BN61" s="794"/>
      <c r="BO61" s="961">
        <v>0.21052631578947367</v>
      </c>
      <c r="BP61" s="960"/>
      <c r="BQ61" s="794"/>
      <c r="BR61" s="794"/>
      <c r="BS61" s="794"/>
      <c r="BT61" s="961">
        <v>2.564102564102564E-2</v>
      </c>
      <c r="BU61" s="960"/>
      <c r="BV61" s="794"/>
      <c r="BW61" s="794"/>
      <c r="BX61" s="794"/>
      <c r="BY61" s="960"/>
      <c r="BZ61" s="794"/>
      <c r="CA61" s="794"/>
      <c r="CB61" s="794"/>
      <c r="CC61" s="794"/>
      <c r="CD61" s="794"/>
      <c r="CE61" s="794"/>
      <c r="CF61" s="794"/>
      <c r="CG61" s="961">
        <v>0.20512820512820512</v>
      </c>
      <c r="CH61" s="794"/>
      <c r="CI61" s="794"/>
      <c r="CJ61" s="794"/>
      <c r="CK61" s="794"/>
      <c r="CL61" s="794"/>
      <c r="CM61" s="845"/>
      <c r="CN61" s="961">
        <f>CN56/CN60</f>
        <v>1</v>
      </c>
      <c r="CO61" s="961">
        <f t="shared" ref="CO61:EI61" si="75">CO56/CO60</f>
        <v>0.97826086956521741</v>
      </c>
      <c r="CP61" s="961">
        <f t="shared" si="75"/>
        <v>0.91111111111111109</v>
      </c>
      <c r="CQ61" s="961">
        <f t="shared" si="75"/>
        <v>0.73913043478260865</v>
      </c>
      <c r="CR61" s="961">
        <f t="shared" si="75"/>
        <v>0.91304347826086951</v>
      </c>
      <c r="CS61" s="961">
        <f t="shared" si="75"/>
        <v>1</v>
      </c>
      <c r="CT61" s="961">
        <f t="shared" si="75"/>
        <v>0.62222222222222223</v>
      </c>
      <c r="CU61" s="961">
        <f t="shared" si="75"/>
        <v>0.95454545454545459</v>
      </c>
      <c r="CV61" s="961">
        <f t="shared" si="75"/>
        <v>0.625</v>
      </c>
      <c r="CW61" s="961">
        <f t="shared" si="75"/>
        <v>0.79069767441860461</v>
      </c>
      <c r="CX61" s="961">
        <f t="shared" si="75"/>
        <v>0.23076923076923078</v>
      </c>
      <c r="CY61" s="961">
        <f t="shared" si="75"/>
        <v>0</v>
      </c>
      <c r="CZ61" s="961">
        <f t="shared" si="75"/>
        <v>0.97826086956521741</v>
      </c>
      <c r="DA61" s="961">
        <f t="shared" si="75"/>
        <v>0.73913043478260865</v>
      </c>
      <c r="DB61" s="961">
        <f t="shared" si="75"/>
        <v>0.95652173913043481</v>
      </c>
      <c r="DC61" s="961">
        <f t="shared" si="75"/>
        <v>0.82608695652173914</v>
      </c>
      <c r="DD61" s="961">
        <f t="shared" si="75"/>
        <v>0.97826086956521741</v>
      </c>
      <c r="DE61" s="961">
        <f t="shared" si="75"/>
        <v>1</v>
      </c>
      <c r="DF61" s="961">
        <f t="shared" si="75"/>
        <v>0.58695652173913049</v>
      </c>
      <c r="DG61" s="961">
        <f t="shared" si="75"/>
        <v>0.56521739130434778</v>
      </c>
      <c r="DH61" s="961">
        <f t="shared" si="75"/>
        <v>0.84782608695652173</v>
      </c>
      <c r="DI61" s="961">
        <f t="shared" si="75"/>
        <v>0.95652173913043481</v>
      </c>
      <c r="DJ61" s="961">
        <f t="shared" si="75"/>
        <v>0.5</v>
      </c>
      <c r="DK61" s="961">
        <f t="shared" si="75"/>
        <v>0</v>
      </c>
      <c r="DL61" s="961">
        <f t="shared" si="75"/>
        <v>0.91489361702127658</v>
      </c>
      <c r="DM61" s="961">
        <f t="shared" si="75"/>
        <v>0.7021276595744681</v>
      </c>
      <c r="DN61" s="961">
        <f t="shared" si="75"/>
        <v>0.87234042553191493</v>
      </c>
      <c r="DO61" s="961">
        <f t="shared" si="75"/>
        <v>0.8</v>
      </c>
      <c r="DP61" s="961">
        <f t="shared" si="75"/>
        <v>0.87234042553191493</v>
      </c>
      <c r="DQ61" s="961">
        <f t="shared" si="75"/>
        <v>0.95744680851063835</v>
      </c>
      <c r="DR61" s="961">
        <f t="shared" si="75"/>
        <v>0.71739130434782605</v>
      </c>
      <c r="DS61" s="961">
        <f t="shared" si="75"/>
        <v>0.70454545454545459</v>
      </c>
      <c r="DT61" s="961">
        <f t="shared" si="75"/>
        <v>0.58695652173913049</v>
      </c>
      <c r="DU61" s="961">
        <f t="shared" si="75"/>
        <v>0.63043478260869568</v>
      </c>
      <c r="DV61" s="961">
        <f t="shared" si="75"/>
        <v>0.48888888888888887</v>
      </c>
      <c r="DW61" s="961">
        <f t="shared" si="75"/>
        <v>0</v>
      </c>
      <c r="DX61" s="961">
        <f t="shared" si="75"/>
        <v>0.84090909090909094</v>
      </c>
      <c r="DY61" s="961">
        <f t="shared" si="75"/>
        <v>0.48837209302325579</v>
      </c>
      <c r="DZ61" s="961">
        <f t="shared" si="75"/>
        <v>0.79069767441860461</v>
      </c>
      <c r="EA61" s="961">
        <f t="shared" si="75"/>
        <v>0.5714285714285714</v>
      </c>
      <c r="EB61" s="961">
        <f t="shared" si="75"/>
        <v>0.6097560975609756</v>
      </c>
      <c r="EC61" s="961">
        <f t="shared" si="75"/>
        <v>0.95348837209302328</v>
      </c>
      <c r="ED61" s="961">
        <f t="shared" si="75"/>
        <v>0.48780487804878048</v>
      </c>
      <c r="EE61" s="961">
        <f t="shared" si="75"/>
        <v>0.36585365853658536</v>
      </c>
      <c r="EF61" s="961">
        <f t="shared" si="75"/>
        <v>0.12195121951219512</v>
      </c>
      <c r="EG61" s="961">
        <f t="shared" si="75"/>
        <v>0.14634146341463414</v>
      </c>
      <c r="EH61" s="961">
        <f t="shared" si="75"/>
        <v>0.20930232558139536</v>
      </c>
      <c r="EI61" s="961">
        <f t="shared" si="75"/>
        <v>0</v>
      </c>
      <c r="EJ61" s="794"/>
      <c r="EK61" s="1159"/>
      <c r="EL61" s="961">
        <f t="shared" ref="EL61" si="76">EL56/EL60</f>
        <v>0.85106382978723405</v>
      </c>
      <c r="EM61" s="794"/>
      <c r="EN61" s="794"/>
      <c r="EO61" s="961">
        <f t="shared" ref="EO61:EQ61" si="77">EO56/EO60</f>
        <v>0.92307692307692313</v>
      </c>
      <c r="EP61" s="961">
        <f t="shared" si="77"/>
        <v>0.92307692307692313</v>
      </c>
      <c r="EQ61" s="961">
        <f t="shared" si="77"/>
        <v>0.68181818181818177</v>
      </c>
      <c r="ER61" s="794"/>
      <c r="ES61" s="794"/>
      <c r="ET61" s="961">
        <f t="shared" ref="ET61" si="78">ET56/ET60</f>
        <v>0.38636363636363635</v>
      </c>
      <c r="EU61" s="794"/>
      <c r="EV61" s="961">
        <f t="shared" ref="EV61" si="79">EV56/EV60</f>
        <v>0.68292682926829273</v>
      </c>
      <c r="EW61" s="794"/>
      <c r="EX61" s="794"/>
      <c r="EY61" s="794"/>
      <c r="EZ61" s="794"/>
      <c r="FA61" s="794"/>
      <c r="FB61" s="794"/>
      <c r="FC61" s="794"/>
      <c r="FD61" s="794"/>
      <c r="FE61" s="794"/>
      <c r="FF61" s="794"/>
      <c r="FG61" s="794"/>
      <c r="FH61" s="794"/>
      <c r="FI61" s="794"/>
      <c r="FJ61" s="794"/>
      <c r="FK61" s="794"/>
      <c r="FL61" s="794"/>
      <c r="FM61" s="794"/>
      <c r="FN61" s="794"/>
      <c r="FO61" s="961">
        <f t="shared" ref="FO61" si="80">FO56/FO60</f>
        <v>6.3829787234042548E-2</v>
      </c>
      <c r="FP61" s="794"/>
      <c r="FQ61" s="588">
        <v>0</v>
      </c>
      <c r="FR61" s="961">
        <f t="shared" ref="FR61" si="81">FR56/FR60</f>
        <v>0.10638297872340426</v>
      </c>
      <c r="FS61" s="794"/>
      <c r="FT61" s="588">
        <v>0</v>
      </c>
      <c r="FU61" s="961">
        <f t="shared" ref="FU61" si="82">FU56/FU60</f>
        <v>6.6666666666666666E-2</v>
      </c>
      <c r="FV61" s="794"/>
      <c r="FW61" s="588">
        <v>0</v>
      </c>
      <c r="FX61" s="961">
        <f t="shared" ref="FX61:FZ61" si="83">FX56/FX60</f>
        <v>0.19565217391304349</v>
      </c>
      <c r="FY61" s="961">
        <f t="shared" si="83"/>
        <v>0.21739130434782608</v>
      </c>
      <c r="FZ61" s="961">
        <f t="shared" si="83"/>
        <v>0.53333333333333333</v>
      </c>
      <c r="GA61" s="794"/>
      <c r="GB61" s="961">
        <f t="shared" ref="GB61:GK61" si="84">GB56/GB60</f>
        <v>0.93617021276595747</v>
      </c>
      <c r="GC61" s="961">
        <f t="shared" si="84"/>
        <v>0.87234042553191493</v>
      </c>
      <c r="GD61" s="961">
        <f t="shared" si="84"/>
        <v>0.91489361702127658</v>
      </c>
      <c r="GE61" s="961">
        <f t="shared" si="84"/>
        <v>0.72340425531914898</v>
      </c>
      <c r="GF61" s="961">
        <f t="shared" si="84"/>
        <v>0.87234042553191493</v>
      </c>
      <c r="GG61" s="961">
        <f t="shared" si="84"/>
        <v>0.87234042553191493</v>
      </c>
      <c r="GH61" s="961">
        <f t="shared" si="84"/>
        <v>0.5957446808510638</v>
      </c>
      <c r="GI61" s="961">
        <f t="shared" si="84"/>
        <v>0.65957446808510634</v>
      </c>
      <c r="GJ61" s="961">
        <f t="shared" si="84"/>
        <v>0.2391304347826087</v>
      </c>
      <c r="GK61" s="961">
        <f t="shared" si="84"/>
        <v>0.11904761904761904</v>
      </c>
      <c r="GL61" s="794"/>
      <c r="GM61" s="794"/>
      <c r="GN61" s="794"/>
      <c r="GO61" s="794"/>
      <c r="GP61" s="794"/>
      <c r="GQ61" s="961">
        <f t="shared" ref="GQ61:GT61" si="85">GQ56/GQ60</f>
        <v>0.60526315789473684</v>
      </c>
      <c r="GR61" s="961">
        <f t="shared" si="85"/>
        <v>0.1891891891891892</v>
      </c>
      <c r="GS61" s="961">
        <f t="shared" si="85"/>
        <v>0.44736842105263158</v>
      </c>
      <c r="GT61" s="961">
        <f t="shared" si="85"/>
        <v>2.6315789473684209E-2</v>
      </c>
      <c r="GU61" s="794"/>
      <c r="GV61" s="1232"/>
      <c r="GW61" s="961">
        <f t="shared" ref="GW61" si="86">GW56/GW60</f>
        <v>0.46511627906976744</v>
      </c>
      <c r="GX61" s="961">
        <f t="shared" ref="GX61" si="87">GX56/GX60</f>
        <v>0.18604651162790697</v>
      </c>
      <c r="GY61" s="961">
        <f t="shared" ref="GY61" si="88">GY56/GY60</f>
        <v>0.11428571428571428</v>
      </c>
      <c r="GZ61" s="961">
        <f t="shared" ref="GZ61" si="89">GZ56/GZ60</f>
        <v>0.27906976744186046</v>
      </c>
      <c r="HA61" s="961">
        <f t="shared" ref="HA61" si="90">HA56/HA60</f>
        <v>0.29729729729729731</v>
      </c>
      <c r="HB61" s="961">
        <f t="shared" ref="HB61" si="91">HB56/HB60</f>
        <v>0.13636363636363635</v>
      </c>
      <c r="HC61" s="961">
        <f t="shared" ref="HC61" si="92">HC56/HC60</f>
        <v>0.22727272727272727</v>
      </c>
      <c r="HD61" s="961">
        <f t="shared" ref="HD61" si="93">HD56/HD60</f>
        <v>0.22222222222222221</v>
      </c>
      <c r="HE61" s="961">
        <f t="shared" ref="HE61" si="94">HE56/HE60</f>
        <v>0.33333333333333331</v>
      </c>
      <c r="HF61" s="961">
        <f t="shared" ref="HF61" si="95">HF56/HF60</f>
        <v>0.25</v>
      </c>
      <c r="HG61" s="794"/>
      <c r="HH61" s="794"/>
      <c r="HI61" s="961">
        <f t="shared" ref="HI61:HJ61" si="96">HI56/HI60</f>
        <v>0.53488372093023251</v>
      </c>
      <c r="HJ61" s="961">
        <f t="shared" si="96"/>
        <v>0.13636363636363635</v>
      </c>
      <c r="HK61" s="794"/>
      <c r="HL61" s="1230"/>
    </row>
    <row r="62" spans="1:220" ht="14.25">
      <c r="A62" s="1021" t="s">
        <v>1203</v>
      </c>
      <c r="B62" s="1286"/>
      <c r="C62" s="1289"/>
      <c r="D62" s="794"/>
      <c r="E62" s="64"/>
      <c r="F62" s="794"/>
      <c r="G62" s="64"/>
      <c r="H62" s="794"/>
      <c r="I62" s="64"/>
      <c r="J62" s="794"/>
      <c r="K62" s="64"/>
      <c r="L62" s="794"/>
      <c r="M62" s="64"/>
      <c r="N62" s="794"/>
      <c r="O62" s="64"/>
      <c r="P62" s="794"/>
      <c r="Q62" s="64"/>
      <c r="R62" s="794"/>
      <c r="S62" s="64"/>
      <c r="T62" s="794"/>
      <c r="U62" s="64"/>
      <c r="V62" s="794"/>
      <c r="W62" s="794"/>
      <c r="X62" s="64"/>
      <c r="Y62" s="64"/>
      <c r="Z62" s="794"/>
      <c r="AA62" s="1215"/>
      <c r="AB62" s="1221"/>
      <c r="AC62" s="1218"/>
      <c r="AD62" s="794"/>
      <c r="AE62" s="794"/>
      <c r="AF62" s="794"/>
      <c r="AG62" s="794"/>
      <c r="AH62" s="64"/>
      <c r="AI62" s="64"/>
      <c r="AJ62" s="959">
        <v>57265992.269999996</v>
      </c>
      <c r="AK62" s="794"/>
      <c r="AL62" s="794"/>
      <c r="AM62" s="794"/>
      <c r="AN62" s="959">
        <v>92733604</v>
      </c>
      <c r="AO62" s="794"/>
      <c r="AP62" s="794"/>
      <c r="AQ62" s="794"/>
      <c r="AR62" s="959">
        <v>149999596.27000001</v>
      </c>
      <c r="AS62" s="794"/>
      <c r="AT62" s="64"/>
      <c r="AU62" s="64"/>
      <c r="AV62" s="794"/>
      <c r="AW62" s="959">
        <v>44926354.649999999</v>
      </c>
      <c r="AX62" s="794"/>
      <c r="AY62" s="794"/>
      <c r="AZ62" s="794"/>
      <c r="BA62" s="64"/>
      <c r="BB62" s="794"/>
      <c r="BC62" s="959">
        <v>79476613</v>
      </c>
      <c r="BD62" s="794"/>
      <c r="BE62" s="794"/>
      <c r="BF62" s="794"/>
      <c r="BG62" s="959">
        <v>124402967.65000001</v>
      </c>
      <c r="BH62" s="794"/>
      <c r="BI62" s="64"/>
      <c r="BJ62" s="794"/>
      <c r="BK62" s="959">
        <v>160901119.79651165</v>
      </c>
      <c r="BL62" s="794"/>
      <c r="BM62" s="794"/>
      <c r="BN62" s="794"/>
      <c r="BO62" s="64"/>
      <c r="BP62" s="959">
        <v>1935532.53</v>
      </c>
      <c r="BQ62" s="794"/>
      <c r="BR62" s="794"/>
      <c r="BS62" s="794"/>
      <c r="BT62" s="64"/>
      <c r="BU62" s="959">
        <v>679800</v>
      </c>
      <c r="BV62" s="794"/>
      <c r="BW62" s="794"/>
      <c r="BX62" s="794"/>
      <c r="BY62" s="959">
        <v>163516452.32651162</v>
      </c>
      <c r="BZ62" s="794"/>
      <c r="CA62" s="794"/>
      <c r="CB62" s="794"/>
      <c r="CC62" s="794"/>
      <c r="CD62" s="794"/>
      <c r="CE62" s="794"/>
      <c r="CF62" s="794"/>
      <c r="CG62" s="588"/>
      <c r="CH62" s="794"/>
      <c r="CI62" s="794"/>
      <c r="CJ62" s="794"/>
      <c r="CK62" s="794"/>
      <c r="CL62" s="794"/>
      <c r="CM62" s="845"/>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794"/>
      <c r="EK62" s="1159"/>
      <c r="EL62" s="64"/>
      <c r="EM62" s="794"/>
      <c r="EN62" s="794"/>
      <c r="EO62" s="64"/>
      <c r="EP62" s="64"/>
      <c r="EQ62" s="64"/>
      <c r="ER62" s="794"/>
      <c r="ES62" s="794"/>
      <c r="ET62" s="64"/>
      <c r="EU62" s="794"/>
      <c r="EV62" s="64"/>
      <c r="EW62" s="794"/>
      <c r="EX62" s="794"/>
      <c r="EY62" s="794"/>
      <c r="EZ62" s="794"/>
      <c r="FA62" s="794"/>
      <c r="FB62" s="794"/>
      <c r="FC62" s="794"/>
      <c r="FD62" s="794"/>
      <c r="FE62" s="794"/>
      <c r="FF62" s="794"/>
      <c r="FG62" s="794"/>
      <c r="FH62" s="794"/>
      <c r="FI62" s="794"/>
      <c r="FJ62" s="794"/>
      <c r="FK62" s="794"/>
      <c r="FL62" s="794"/>
      <c r="FM62" s="794"/>
      <c r="FN62" s="794"/>
      <c r="FO62" s="64"/>
      <c r="FP62" s="794"/>
      <c r="FQ62" s="64"/>
      <c r="FR62" s="64"/>
      <c r="FS62" s="794"/>
      <c r="FT62" s="64"/>
      <c r="FU62" s="64"/>
      <c r="FV62" s="794"/>
      <c r="FW62" s="64"/>
      <c r="FX62" s="64"/>
      <c r="FY62" s="64"/>
      <c r="FZ62" s="64"/>
      <c r="GA62" s="794"/>
      <c r="GB62" s="64"/>
      <c r="GC62" s="64"/>
      <c r="GD62" s="64"/>
      <c r="GE62" s="64"/>
      <c r="GF62" s="64"/>
      <c r="GG62" s="64"/>
      <c r="GH62" s="64"/>
      <c r="GI62" s="64"/>
      <c r="GJ62" s="64"/>
      <c r="GK62" s="64"/>
      <c r="GL62" s="794"/>
      <c r="GM62" s="794"/>
      <c r="GN62" s="794"/>
      <c r="GO62" s="794"/>
      <c r="GP62" s="794"/>
      <c r="GQ62" s="64"/>
      <c r="GR62" s="64"/>
      <c r="GS62" s="64"/>
      <c r="GT62" s="64"/>
      <c r="GU62" s="794"/>
      <c r="GV62" s="1231"/>
      <c r="GW62" s="64"/>
      <c r="GX62" s="64"/>
      <c r="GY62" s="64"/>
      <c r="GZ62" s="64"/>
      <c r="HA62" s="64"/>
      <c r="HB62" s="64"/>
      <c r="HC62" s="64"/>
      <c r="HD62" s="64"/>
      <c r="HE62" s="64"/>
      <c r="HF62" s="64"/>
      <c r="HG62" s="794"/>
      <c r="HH62" s="794"/>
      <c r="HI62" s="64"/>
      <c r="HJ62" s="64"/>
      <c r="HK62" s="794"/>
      <c r="HL62" s="1230"/>
    </row>
    <row r="63" spans="1:220" s="591" customFormat="1" ht="15" thickBot="1">
      <c r="A63" s="1022" t="s">
        <v>1651</v>
      </c>
      <c r="B63" s="1287"/>
      <c r="C63" s="1291"/>
      <c r="D63" s="962"/>
      <c r="E63" s="957"/>
      <c r="F63" s="962"/>
      <c r="G63" s="957"/>
      <c r="H63" s="962"/>
      <c r="I63" s="957"/>
      <c r="J63" s="962"/>
      <c r="K63" s="957"/>
      <c r="L63" s="962"/>
      <c r="M63" s="957"/>
      <c r="N63" s="962"/>
      <c r="O63" s="957"/>
      <c r="P63" s="962"/>
      <c r="Q63" s="957"/>
      <c r="R63" s="962"/>
      <c r="S63" s="957"/>
      <c r="T63" s="962"/>
      <c r="U63" s="957"/>
      <c r="V63" s="962"/>
      <c r="W63" s="962"/>
      <c r="X63" s="957"/>
      <c r="Y63" s="957"/>
      <c r="Z63" s="962"/>
      <c r="AA63" s="1216"/>
      <c r="AB63" s="1222"/>
      <c r="AC63" s="1219"/>
      <c r="AD63" s="962"/>
      <c r="AE63" s="962"/>
      <c r="AF63" s="962"/>
      <c r="AG63" s="962"/>
      <c r="AH63" s="957"/>
      <c r="AI63" s="957"/>
      <c r="AJ63" s="958">
        <v>2290639.6908</v>
      </c>
      <c r="AK63" s="962"/>
      <c r="AL63" s="962"/>
      <c r="AM63" s="962"/>
      <c r="AN63" s="958">
        <v>7727800.333333333</v>
      </c>
      <c r="AO63" s="962"/>
      <c r="AP63" s="962"/>
      <c r="AQ63" s="962"/>
      <c r="AR63" s="958">
        <v>4838696.6538709681</v>
      </c>
      <c r="AS63" s="962"/>
      <c r="AT63" s="957"/>
      <c r="AU63" s="957"/>
      <c r="AV63" s="962"/>
      <c r="AW63" s="958">
        <v>2246317.7324999999</v>
      </c>
      <c r="AX63" s="962"/>
      <c r="AY63" s="962"/>
      <c r="AZ63" s="962"/>
      <c r="BA63" s="957"/>
      <c r="BB63" s="962"/>
      <c r="BC63" s="958">
        <v>6113585.615384615</v>
      </c>
      <c r="BD63" s="962"/>
      <c r="BE63" s="962"/>
      <c r="BF63" s="962"/>
      <c r="BG63" s="958">
        <v>4784729.5250000004</v>
      </c>
      <c r="BH63" s="962"/>
      <c r="BI63" s="957"/>
      <c r="BJ63" s="962"/>
      <c r="BK63" s="958">
        <v>4469475.5499031013</v>
      </c>
      <c r="BL63" s="962"/>
      <c r="BM63" s="962"/>
      <c r="BN63" s="962"/>
      <c r="BO63" s="957"/>
      <c r="BP63" s="958">
        <v>276504.64714285714</v>
      </c>
      <c r="BQ63" s="962"/>
      <c r="BR63" s="962"/>
      <c r="BS63" s="962"/>
      <c r="BT63" s="957"/>
      <c r="BU63" s="958">
        <v>679800</v>
      </c>
      <c r="BV63" s="962"/>
      <c r="BW63" s="962"/>
      <c r="BX63" s="962"/>
      <c r="BY63" s="958">
        <v>4303064.5349082006</v>
      </c>
      <c r="BZ63" s="962"/>
      <c r="CA63" s="962"/>
      <c r="CB63" s="962"/>
      <c r="CC63" s="962"/>
      <c r="CD63" s="962"/>
      <c r="CE63" s="962"/>
      <c r="CF63" s="962"/>
      <c r="CG63" s="1023"/>
      <c r="CH63" s="962"/>
      <c r="CI63" s="962"/>
      <c r="CJ63" s="962"/>
      <c r="CK63" s="962"/>
      <c r="CL63" s="962"/>
      <c r="CM63" s="1283"/>
      <c r="CN63" s="957"/>
      <c r="CO63" s="957"/>
      <c r="CP63" s="957"/>
      <c r="CQ63" s="957"/>
      <c r="CR63" s="957"/>
      <c r="CS63" s="957"/>
      <c r="CT63" s="957"/>
      <c r="CU63" s="957"/>
      <c r="CV63" s="957"/>
      <c r="CW63" s="957"/>
      <c r="CX63" s="957"/>
      <c r="CY63" s="957"/>
      <c r="CZ63" s="957"/>
      <c r="DA63" s="957"/>
      <c r="DB63" s="957"/>
      <c r="DC63" s="957"/>
      <c r="DD63" s="957"/>
      <c r="DE63" s="957"/>
      <c r="DF63" s="957"/>
      <c r="DG63" s="957"/>
      <c r="DH63" s="957"/>
      <c r="DI63" s="957"/>
      <c r="DJ63" s="957"/>
      <c r="DK63" s="957"/>
      <c r="DL63" s="957"/>
      <c r="DM63" s="957"/>
      <c r="DN63" s="957"/>
      <c r="DO63" s="957"/>
      <c r="DP63" s="957"/>
      <c r="DQ63" s="957"/>
      <c r="DR63" s="957"/>
      <c r="DS63" s="957"/>
      <c r="DT63" s="957"/>
      <c r="DU63" s="957"/>
      <c r="DV63" s="957"/>
      <c r="DW63" s="957"/>
      <c r="DX63" s="957"/>
      <c r="DY63" s="957"/>
      <c r="DZ63" s="957"/>
      <c r="EA63" s="957"/>
      <c r="EB63" s="957"/>
      <c r="EC63" s="957"/>
      <c r="ED63" s="957"/>
      <c r="EE63" s="957"/>
      <c r="EF63" s="957"/>
      <c r="EG63" s="957"/>
      <c r="EH63" s="957"/>
      <c r="EI63" s="957"/>
      <c r="EJ63" s="962"/>
      <c r="EK63" s="1284"/>
      <c r="EL63" s="957"/>
      <c r="EM63" s="962"/>
      <c r="EN63" s="962"/>
      <c r="EO63" s="957"/>
      <c r="EP63" s="957"/>
      <c r="EQ63" s="957"/>
      <c r="ER63" s="962"/>
      <c r="ES63" s="962"/>
      <c r="ET63" s="957"/>
      <c r="EU63" s="962"/>
      <c r="EV63" s="957"/>
      <c r="EW63" s="962"/>
      <c r="EX63" s="962"/>
      <c r="EY63" s="962"/>
      <c r="EZ63" s="962"/>
      <c r="FA63" s="962"/>
      <c r="FB63" s="962"/>
      <c r="FC63" s="962"/>
      <c r="FD63" s="962"/>
      <c r="FE63" s="962"/>
      <c r="FF63" s="962"/>
      <c r="FG63" s="962"/>
      <c r="FH63" s="962"/>
      <c r="FI63" s="962"/>
      <c r="FJ63" s="962"/>
      <c r="FK63" s="962"/>
      <c r="FL63" s="962"/>
      <c r="FM63" s="962"/>
      <c r="FN63" s="962"/>
      <c r="FO63" s="957"/>
      <c r="FP63" s="962"/>
      <c r="FQ63" s="957"/>
      <c r="FR63" s="957"/>
      <c r="FS63" s="962"/>
      <c r="FT63" s="957"/>
      <c r="FU63" s="957"/>
      <c r="FV63" s="962"/>
      <c r="FW63" s="957"/>
      <c r="FX63" s="957"/>
      <c r="FY63" s="957"/>
      <c r="FZ63" s="957"/>
      <c r="GA63" s="962"/>
      <c r="GB63" s="957"/>
      <c r="GC63" s="957"/>
      <c r="GD63" s="957"/>
      <c r="GE63" s="957"/>
      <c r="GF63" s="957"/>
      <c r="GG63" s="957"/>
      <c r="GH63" s="957"/>
      <c r="GI63" s="957"/>
      <c r="GJ63" s="957"/>
      <c r="GK63" s="957"/>
      <c r="GL63" s="962"/>
      <c r="GM63" s="962"/>
      <c r="GN63" s="962"/>
      <c r="GO63" s="962"/>
      <c r="GP63" s="962"/>
      <c r="GQ63" s="957"/>
      <c r="GR63" s="957"/>
      <c r="GS63" s="957"/>
      <c r="GT63" s="957"/>
      <c r="GU63" s="962"/>
      <c r="GV63" s="1233"/>
      <c r="GW63" s="957"/>
      <c r="GX63" s="957"/>
      <c r="GY63" s="957"/>
      <c r="GZ63" s="957"/>
      <c r="HA63" s="957"/>
      <c r="HB63" s="957"/>
      <c r="HC63" s="957"/>
      <c r="HD63" s="957"/>
      <c r="HE63" s="957"/>
      <c r="HF63" s="957"/>
      <c r="HG63" s="962"/>
      <c r="HH63" s="962"/>
      <c r="HI63" s="957"/>
      <c r="HJ63" s="957"/>
      <c r="HK63" s="962"/>
      <c r="HL63" s="1313"/>
    </row>
    <row r="64" spans="1:220" s="591" customFormat="1" ht="13.5" thickTop="1">
      <c r="B64" s="511"/>
      <c r="C64" s="590"/>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92"/>
      <c r="AV64" s="592"/>
      <c r="AW64" s="592"/>
      <c r="AX64" s="592"/>
      <c r="AY64" s="592"/>
      <c r="AZ64" s="592"/>
      <c r="BA64" s="592"/>
      <c r="BB64" s="592"/>
      <c r="BC64" s="592"/>
      <c r="BD64" s="592"/>
      <c r="BE64" s="592"/>
      <c r="BF64" s="592"/>
      <c r="BG64" s="592"/>
      <c r="BH64" s="592"/>
      <c r="BI64" s="592"/>
      <c r="BJ64" s="592"/>
      <c r="BK64" s="592"/>
      <c r="BL64" s="592"/>
      <c r="BM64" s="592"/>
      <c r="BN64" s="592"/>
      <c r="BO64" s="592"/>
      <c r="BP64" s="592"/>
      <c r="BQ64" s="592"/>
      <c r="BR64" s="592"/>
      <c r="BS64" s="592"/>
      <c r="BT64" s="592"/>
      <c r="BU64" s="592"/>
      <c r="BV64" s="592"/>
      <c r="BW64" s="592"/>
      <c r="BX64" s="592"/>
      <c r="BY64" s="592"/>
      <c r="BZ64" s="592"/>
      <c r="CA64" s="593"/>
      <c r="CB64" s="593"/>
      <c r="CC64" s="593"/>
      <c r="CD64" s="593"/>
      <c r="CE64" s="593"/>
      <c r="CF64" s="593"/>
      <c r="CG64" s="593"/>
      <c r="CH64" s="593"/>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row>
    <row r="65" spans="1:220" s="591" customFormat="1" ht="12.75">
      <c r="B65" s="511"/>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92"/>
      <c r="AV65" s="592"/>
      <c r="AW65" s="592"/>
      <c r="AX65" s="592"/>
      <c r="AY65" s="592"/>
      <c r="AZ65" s="592"/>
      <c r="BA65" s="592"/>
      <c r="BB65" s="592"/>
      <c r="BC65" s="592"/>
      <c r="BD65" s="592"/>
      <c r="BE65" s="592"/>
      <c r="BF65" s="592"/>
      <c r="BG65" s="592"/>
      <c r="BH65" s="592"/>
      <c r="BI65" s="592"/>
      <c r="BJ65" s="592"/>
      <c r="BK65" s="592"/>
      <c r="BL65" s="592"/>
      <c r="BM65" s="592"/>
      <c r="BN65" s="592"/>
      <c r="BO65" s="592"/>
      <c r="BP65" s="592"/>
      <c r="BQ65" s="592"/>
      <c r="BR65" s="592"/>
      <c r="BS65" s="592"/>
      <c r="BT65" s="592"/>
      <c r="BU65" s="592"/>
      <c r="BV65" s="592"/>
      <c r="BW65" s="592"/>
      <c r="BX65" s="592"/>
      <c r="BY65" s="592"/>
      <c r="BZ65" s="592"/>
      <c r="CA65" s="593"/>
      <c r="CB65" s="593"/>
      <c r="CC65" s="593"/>
      <c r="CD65" s="593"/>
      <c r="CE65" s="593"/>
      <c r="CF65" s="593"/>
      <c r="CG65" s="593"/>
      <c r="CH65" s="593"/>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row>
    <row r="66" spans="1:220" ht="12.75">
      <c r="B66" s="64"/>
      <c r="C66" s="59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4"/>
      <c r="CB66" s="514"/>
      <c r="CC66" s="514"/>
      <c r="CD66" s="514"/>
      <c r="CE66" s="514"/>
      <c r="CF66" s="514"/>
      <c r="CG66" s="514"/>
      <c r="CH66" s="51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row>
    <row r="67" spans="1:220" ht="12.75">
      <c r="A67"/>
      <c r="C67" s="594"/>
    </row>
    <row r="68" spans="1:220" ht="12.75">
      <c r="C68" s="594"/>
    </row>
    <row r="69" spans="1:220" ht="12.75">
      <c r="A69"/>
      <c r="B69" s="64"/>
      <c r="C69" s="512"/>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4"/>
      <c r="CB69" s="514"/>
      <c r="CC69" s="514"/>
      <c r="CD69" s="514"/>
      <c r="CE69" s="514"/>
      <c r="CF69" s="514"/>
      <c r="CG69" s="514"/>
      <c r="CH69" s="51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row>
    <row r="70" spans="1:220" ht="12.75">
      <c r="A70"/>
      <c r="B70" s="64"/>
      <c r="C70" s="511"/>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4"/>
      <c r="CB70" s="514"/>
      <c r="CC70" s="514"/>
      <c r="CD70" s="514"/>
      <c r="CE70" s="514"/>
      <c r="CF70" s="514"/>
      <c r="CG70" s="514"/>
      <c r="CH70" s="51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row>
    <row r="71" spans="1:220" ht="12.75">
      <c r="A71"/>
      <c r="B71" s="64"/>
      <c r="C71" s="511"/>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4"/>
      <c r="CB71" s="514"/>
      <c r="CC71" s="514"/>
      <c r="CD71" s="514"/>
      <c r="CE71" s="514"/>
      <c r="CF71" s="514"/>
      <c r="CG71" s="514"/>
      <c r="CH71" s="51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511"/>
    </row>
    <row r="72" spans="1:220" ht="12.75">
      <c r="C72" s="510"/>
    </row>
    <row r="73" spans="1:220" ht="12.75">
      <c r="C73" s="509"/>
    </row>
    <row r="74" spans="1:220" ht="12.75">
      <c r="C74" s="515"/>
    </row>
    <row r="75" spans="1:220" ht="12.75"/>
    <row r="76" spans="1:220" ht="12.75"/>
    <row r="77" spans="1:220" ht="12.75"/>
    <row r="83" spans="1:1" ht="30" customHeight="1">
      <c r="A83" s="508"/>
    </row>
    <row r="85" spans="1:1" ht="30" customHeight="1">
      <c r="A85" s="508"/>
    </row>
  </sheetData>
  <sheetProtection formatColumns="0" formatRows="0" selectLockedCells="1"/>
  <autoFilter ref="A4:HL51"/>
  <customSheetViews>
    <customSheetView guid="{77A1396A-E514-456B-81EE-C0D92F59020F}" scale="86" state="hidden">
      <pane xSplit="1" ySplit="3" topLeftCell="B4" activePane="bottomRight" state="frozen"/>
      <selection pane="bottomRight" activeCell="HZ1" sqref="HZ1"/>
    </customSheetView>
  </customSheetViews>
  <mergeCells count="72">
    <mergeCell ref="CZ53:DK53"/>
    <mergeCell ref="DL53:DW53"/>
    <mergeCell ref="DX53:EI53"/>
    <mergeCell ref="CN53:CY53"/>
    <mergeCell ref="B2:B4"/>
    <mergeCell ref="HK2:HK3"/>
    <mergeCell ref="HL2:HL3"/>
    <mergeCell ref="EJ2:EJ3"/>
    <mergeCell ref="CI2:CK2"/>
    <mergeCell ref="C2:X2"/>
    <mergeCell ref="E3:V3"/>
    <mergeCell ref="AB2:AB4"/>
    <mergeCell ref="AE2:AG2"/>
    <mergeCell ref="AC2:AD2"/>
    <mergeCell ref="Y2:AA2"/>
    <mergeCell ref="FO2:FW2"/>
    <mergeCell ref="FX3:GA3"/>
    <mergeCell ref="FX2:GA2"/>
    <mergeCell ref="GB3:GO3"/>
    <mergeCell ref="GB2:GO2"/>
    <mergeCell ref="GP3:GU3"/>
    <mergeCell ref="C54:D54"/>
    <mergeCell ref="AI2:AS2"/>
    <mergeCell ref="AT2:BH2"/>
    <mergeCell ref="BI2:BZ2"/>
    <mergeCell ref="AJ3:AM3"/>
    <mergeCell ref="AN3:AQ3"/>
    <mergeCell ref="AR3:AS3"/>
    <mergeCell ref="AU3:AZ3"/>
    <mergeCell ref="BA3:BF3"/>
    <mergeCell ref="BG3:BH3"/>
    <mergeCell ref="BI3:BN3"/>
    <mergeCell ref="BO3:BX3"/>
    <mergeCell ref="BY3:BZ3"/>
    <mergeCell ref="AI3:AI4"/>
    <mergeCell ref="A2:A4"/>
    <mergeCell ref="GN1:GP1"/>
    <mergeCell ref="CN3:CY3"/>
    <mergeCell ref="CN2:CY2"/>
    <mergeCell ref="CZ3:DK3"/>
    <mergeCell ref="CZ2:DK2"/>
    <mergeCell ref="DL2:DW2"/>
    <mergeCell ref="DL3:DW3"/>
    <mergeCell ref="DX3:EI3"/>
    <mergeCell ref="DX2:EI2"/>
    <mergeCell ref="EX3:FN3"/>
    <mergeCell ref="EX2:FN2"/>
    <mergeCell ref="CA2:CB2"/>
    <mergeCell ref="CC2:CD2"/>
    <mergeCell ref="CE2:CH2"/>
    <mergeCell ref="FO3:FW3"/>
    <mergeCell ref="GV1:GW1"/>
    <mergeCell ref="P1:Q1"/>
    <mergeCell ref="K1:M1"/>
    <mergeCell ref="N1:O1"/>
    <mergeCell ref="S1:T1"/>
    <mergeCell ref="CM1:CO1"/>
    <mergeCell ref="CQ1:CR1"/>
    <mergeCell ref="EK1:EP1"/>
    <mergeCell ref="AC1:AF1"/>
    <mergeCell ref="AH1:AI1"/>
    <mergeCell ref="EL2:EP2"/>
    <mergeCell ref="EQ2:ES2"/>
    <mergeCell ref="ET2:EU2"/>
    <mergeCell ref="EV2:EW2"/>
    <mergeCell ref="GW2:HH2"/>
    <mergeCell ref="EX53:FM53"/>
    <mergeCell ref="FX53:GA53"/>
    <mergeCell ref="GP2:GU2"/>
    <mergeCell ref="GX3:HH3"/>
    <mergeCell ref="HI3:HJ3"/>
    <mergeCell ref="HI2:HJ2"/>
  </mergeCells>
  <hyperlinks>
    <hyperlink ref="D1" location="'All countries 2014'!B4" display="Leadership and Coordination"/>
    <hyperlink ref="E1" location="'All countries 2014'!AB4" display="Finance and Procurement"/>
    <hyperlink ref="F1" location="'All countries 2014'!CM4" display="Commodities"/>
    <hyperlink ref="G1" location="'All countries 2014'!EK4" display="Policies (Commitment)"/>
    <hyperlink ref="H1" location="'All countries 2014'!GV4" display="Supply Chain (Capacity)"/>
  </hyperlinks>
  <pageMargins left="0.7" right="0.7" top="0.75" bottom="0.75" header="0.3" footer="0.3"/>
  <pageSetup paperSize="5" scale="35" fitToWidth="0" orientation="landscape" r:id="rId1"/>
  <colBreaks count="8" manualBreakCount="8">
    <brk id="27" min="1" max="43" man="1"/>
    <brk id="60" min="1" max="46" man="1"/>
    <brk id="78" min="1" max="46" man="1"/>
    <brk id="90" min="1" max="43" man="1"/>
    <brk id="115" min="1" max="46" man="1"/>
    <brk id="140" min="1" max="43" man="1"/>
    <brk id="170" min="1" max="46" man="1"/>
    <brk id="203"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1469</v>
      </c>
      <c r="B7" s="1655"/>
      <c r="C7" s="1655"/>
      <c r="D7" s="916"/>
      <c r="E7" s="916"/>
      <c r="F7" s="916"/>
      <c r="G7" s="917"/>
      <c r="H7" s="918"/>
      <c r="I7" s="906"/>
      <c r="J7" s="907"/>
      <c r="K7" s="908" t="str">
        <f>A7</f>
        <v>Country: Guinea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45" customHeight="1">
      <c r="A13" s="149"/>
      <c r="B13" s="1473" t="s">
        <v>13</v>
      </c>
      <c r="C13" s="1474"/>
      <c r="D13" s="1579" t="s">
        <v>1226</v>
      </c>
      <c r="E13" s="1647"/>
      <c r="F13" s="1647"/>
      <c r="G13" s="1647"/>
      <c r="H13" s="1580"/>
      <c r="I13" s="419"/>
      <c r="J13" s="404"/>
      <c r="K13" s="397" t="str">
        <f>B13</f>
        <v>a. What is the name of the committee?</v>
      </c>
      <c r="L13" s="426" t="str">
        <f>D13</f>
        <v>Comité National de pilotage pour la sécurisation des produits SR (Reproductive Health Product Committee)</v>
      </c>
      <c r="M13" s="396"/>
      <c r="N13" s="396"/>
      <c r="O13" s="398" t="str">
        <f>D13</f>
        <v>Comité National de pilotage pour la sécurisation des produits SR (Reproductive Health Product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7" t="s">
        <v>61</v>
      </c>
      <c r="E15" s="151" t="s">
        <v>55</v>
      </c>
      <c r="F15" s="1658" t="s">
        <v>1227</v>
      </c>
      <c r="G15" s="1659"/>
      <c r="H15" s="1660"/>
      <c r="I15" s="419"/>
      <c r="J15" s="404"/>
      <c r="K15" s="397" t="str">
        <f t="shared" ref="K15:K23" si="0">B15</f>
        <v>a. Social marketing</v>
      </c>
      <c r="L15" s="396"/>
      <c r="M15" s="396"/>
      <c r="N15" s="396"/>
      <c r="O15" s="397"/>
      <c r="P15" s="396"/>
      <c r="Q15" s="397" t="str">
        <f t="shared" ref="Q15:Q23" si="1">F15</f>
        <v xml:space="preserve">PSI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77" t="s">
        <v>61</v>
      </c>
      <c r="E16" s="153" t="s">
        <v>55</v>
      </c>
      <c r="F16" s="1658" t="s">
        <v>1228</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Guinéenne pour le Bien être Familial (AGBEF), Jhpiego, Plan Guinée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77" t="s">
        <v>61</v>
      </c>
      <c r="E17" s="153" t="s">
        <v>55</v>
      </c>
      <c r="F17" s="1658" t="s">
        <v>1229</v>
      </c>
      <c r="G17" s="1659"/>
      <c r="H17" s="1660"/>
      <c r="I17" s="419"/>
      <c r="J17" s="404"/>
      <c r="K17" s="397" t="str">
        <f t="shared" si="0"/>
        <v>c. Commercial sector (for example: pharmacy associations, manufacturers, etc.)</v>
      </c>
      <c r="L17" s="396"/>
      <c r="M17" s="396"/>
      <c r="N17" s="396"/>
      <c r="O17" s="397"/>
      <c r="P17" s="396"/>
      <c r="Q17" s="397" t="str">
        <f t="shared" si="1"/>
        <v>Laborex-Guinée (distributor),</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77" t="s">
        <v>61</v>
      </c>
      <c r="E18" s="153" t="s">
        <v>56</v>
      </c>
      <c r="F18" s="1658" t="s">
        <v>1230</v>
      </c>
      <c r="G18" s="1659"/>
      <c r="H18" s="1660"/>
      <c r="I18" s="419"/>
      <c r="J18" s="404"/>
      <c r="K18" s="397" t="str">
        <f t="shared" si="0"/>
        <v>d. Donors</v>
      </c>
      <c r="L18" s="396"/>
      <c r="M18" s="396"/>
      <c r="N18" s="396"/>
      <c r="O18" s="397"/>
      <c r="P18" s="396"/>
      <c r="Q18" s="397" t="str">
        <f t="shared" si="1"/>
        <v>USAID, GIZ</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77" t="s">
        <v>61</v>
      </c>
      <c r="E19" s="153" t="s">
        <v>57</v>
      </c>
      <c r="F19" s="1658" t="s">
        <v>220</v>
      </c>
      <c r="G19" s="1659"/>
      <c r="H19" s="1660"/>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77" t="s">
        <v>61</v>
      </c>
      <c r="E20" s="153" t="s">
        <v>58</v>
      </c>
      <c r="F20" s="1658" t="s">
        <v>1231</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National Directorate of Pharmacy and Laboratory (DNPL), National Directorate of Family Health and nutrition  (DNSF)</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6" customHeight="1">
      <c r="A21" s="152"/>
      <c r="B21" s="1491" t="s">
        <v>17</v>
      </c>
      <c r="C21" s="1491"/>
      <c r="D21" s="777" t="s">
        <v>61</v>
      </c>
      <c r="E21" s="153" t="s">
        <v>59</v>
      </c>
      <c r="F21" s="1658" t="s">
        <v>1232</v>
      </c>
      <c r="G21" s="1659"/>
      <c r="H21" s="1660"/>
      <c r="I21" s="419"/>
      <c r="J21" s="404"/>
      <c r="K21" s="397" t="str">
        <f t="shared" si="0"/>
        <v>g. Central Medical Store or Central Warehouse</v>
      </c>
      <c r="L21" s="396"/>
      <c r="M21" s="396"/>
      <c r="N21" s="396"/>
      <c r="O21" s="397"/>
      <c r="P21" s="396"/>
      <c r="Q21" s="397" t="str">
        <f t="shared" si="1"/>
        <v>Pharmacie Centrale du Guinee (central warehouse), regional stores(5)</v>
      </c>
      <c r="R21" s="396"/>
      <c r="S21" s="396"/>
      <c r="T21" s="406"/>
      <c r="U21" s="406"/>
      <c r="V21" s="406"/>
      <c r="W21" s="407"/>
      <c r="X21" s="407"/>
      <c r="Y21" s="424"/>
      <c r="Z21" s="425"/>
      <c r="AA21" s="409"/>
    </row>
    <row r="22" spans="1:134" s="111" customFormat="1">
      <c r="A22" s="152"/>
      <c r="B22" s="1491" t="s">
        <v>39</v>
      </c>
      <c r="C22" s="1491"/>
      <c r="D22" s="777" t="s">
        <v>61</v>
      </c>
      <c r="E22" s="153" t="s">
        <v>59</v>
      </c>
      <c r="F22" s="1658" t="s">
        <v>1233</v>
      </c>
      <c r="G22" s="1659"/>
      <c r="H22" s="1660"/>
      <c r="I22" s="419"/>
      <c r="J22" s="404"/>
      <c r="K22" s="397" t="str">
        <f t="shared" si="0"/>
        <v xml:space="preserve">h. Ministry of Finance or Ministry of Planning </v>
      </c>
      <c r="L22" s="396"/>
      <c r="M22" s="396"/>
      <c r="N22" s="396"/>
      <c r="O22" s="397"/>
      <c r="P22" s="396"/>
      <c r="Q22" s="397" t="str">
        <f t="shared" si="1"/>
        <v>Ministry of Finance</v>
      </c>
      <c r="R22" s="396"/>
      <c r="S22" s="396"/>
      <c r="T22" s="406"/>
      <c r="U22" s="406"/>
      <c r="V22" s="406"/>
      <c r="W22" s="407"/>
      <c r="X22" s="407"/>
      <c r="Y22" s="424"/>
      <c r="Z22" s="425"/>
      <c r="AA22" s="409"/>
    </row>
    <row r="23" spans="1:134" s="114" customFormat="1" ht="25.5" customHeight="1">
      <c r="A23" s="152"/>
      <c r="B23" s="1491" t="s">
        <v>121</v>
      </c>
      <c r="C23" s="1491"/>
      <c r="D23" s="774" t="s">
        <v>61</v>
      </c>
      <c r="E23" s="153" t="s">
        <v>59</v>
      </c>
      <c r="F23" s="1484" t="s">
        <v>1234</v>
      </c>
      <c r="G23" s="1485"/>
      <c r="H23" s="1486"/>
      <c r="I23" s="419"/>
      <c r="J23" s="404"/>
      <c r="K23" s="403" t="str">
        <f t="shared" si="0"/>
        <v>i. Other (for example: partners)</v>
      </c>
      <c r="L23" s="404"/>
      <c r="M23" s="404"/>
      <c r="N23" s="404"/>
      <c r="O23" s="403"/>
      <c r="P23" s="404"/>
      <c r="Q23" s="403" t="str">
        <f t="shared" si="1"/>
        <v>Service de santé de l'armée</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61</v>
      </c>
      <c r="E26" s="155" t="s">
        <v>53</v>
      </c>
      <c r="F26" s="156" t="s">
        <v>1235</v>
      </c>
      <c r="G26" s="157" t="s">
        <v>34</v>
      </c>
      <c r="H26" s="228" t="s">
        <v>1236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t="s">
        <v>66</v>
      </c>
      <c r="H29" s="1508"/>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509" t="s">
        <v>1237</v>
      </c>
      <c r="H30" s="1510"/>
      <c r="I30" s="438"/>
      <c r="J30" s="403" t="str">
        <f>G30</f>
        <v>National forcasting committee (MOH,USAID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30"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30"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c r="AB34" s="114"/>
      <c r="AC34" s="114"/>
      <c r="AD34" s="114"/>
    </row>
    <row r="35" spans="1:30" s="111" customFormat="1" ht="30">
      <c r="A35" s="152"/>
      <c r="B35" s="1501" t="s">
        <v>208</v>
      </c>
      <c r="C35" s="1501"/>
      <c r="D35" s="1502"/>
      <c r="E35" s="483">
        <v>0</v>
      </c>
      <c r="F35" s="812"/>
      <c r="G35" s="484"/>
      <c r="H35" s="813"/>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c r="AB35" s="1768"/>
      <c r="AC35" s="1768"/>
      <c r="AD35" s="1768"/>
    </row>
    <row r="36" spans="1:30" s="111" customFormat="1" ht="75">
      <c r="A36" s="152"/>
      <c r="B36" s="1501" t="s">
        <v>209</v>
      </c>
      <c r="C36" s="1501"/>
      <c r="D36" s="1502"/>
      <c r="E36" s="168">
        <v>0</v>
      </c>
      <c r="F36" s="812"/>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c r="AB36" s="114"/>
      <c r="AC36" s="114"/>
      <c r="AD36" s="114"/>
    </row>
    <row r="37" spans="1:30" s="111" customFormat="1" ht="45" customHeight="1">
      <c r="A37" s="172"/>
      <c r="B37" s="1498" t="s">
        <v>180</v>
      </c>
      <c r="C37" s="1498"/>
      <c r="D37" s="1499"/>
      <c r="E37" s="562">
        <f>SUM(E35:E36)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30"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30"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30"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30" s="111" customFormat="1" ht="39.75" customHeight="1">
      <c r="A41" s="164"/>
      <c r="B41" s="1473" t="s">
        <v>138</v>
      </c>
      <c r="C41" s="1474"/>
      <c r="D41" s="793" t="s">
        <v>62</v>
      </c>
      <c r="E41" s="168">
        <v>0</v>
      </c>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30"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30" s="111" customFormat="1" ht="78.75" customHeight="1">
      <c r="A43" s="164"/>
      <c r="B43" s="1473" t="s">
        <v>140</v>
      </c>
      <c r="C43" s="1474"/>
      <c r="D43" s="793" t="s">
        <v>62</v>
      </c>
      <c r="E43" s="168">
        <v>0</v>
      </c>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30"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30" s="111" customFormat="1" ht="45">
      <c r="A45" s="164"/>
      <c r="B45" s="1473" t="s">
        <v>142</v>
      </c>
      <c r="C45" s="1474"/>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30"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30" s="111" customFormat="1" ht="36"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30"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c r="AB48" s="814"/>
    </row>
    <row r="49" spans="1:27" s="111" customFormat="1">
      <c r="A49" s="164"/>
      <c r="B49" s="1473" t="s">
        <v>99</v>
      </c>
      <c r="C49" s="1474"/>
      <c r="D49" s="793" t="s">
        <v>61</v>
      </c>
      <c r="E49" s="168">
        <v>463202</v>
      </c>
      <c r="F49" s="177" t="s">
        <v>1755</v>
      </c>
      <c r="G49" s="190" t="s">
        <v>352</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793"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463202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39.5" customHeight="1">
      <c r="A56" s="1519" t="s">
        <v>152</v>
      </c>
      <c r="B56" s="1528"/>
      <c r="C56" s="1528"/>
      <c r="D56" s="1528"/>
      <c r="E56" s="1529"/>
      <c r="F56" s="566">
        <f>E45/(E45+E53)</f>
        <v>0</v>
      </c>
      <c r="G56" s="1517" t="s">
        <v>1238</v>
      </c>
      <c r="H56" s="1518"/>
      <c r="I56" s="438"/>
      <c r="J56" s="446" t="str">
        <f>G56</f>
        <v>A budget line exists, but there have been no expenditures</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75" customHeight="1">
      <c r="A58" s="1519" t="s">
        <v>153</v>
      </c>
      <c r="B58" s="1520"/>
      <c r="C58" s="1520"/>
      <c r="D58" s="1520"/>
      <c r="E58" s="1521"/>
      <c r="F58" s="566" t="s">
        <v>66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ustomHeight="1">
      <c r="A59" s="1522" t="s">
        <v>211</v>
      </c>
      <c r="B59" s="1523"/>
      <c r="C59" s="1523"/>
      <c r="D59" s="1523"/>
      <c r="E59" s="1524"/>
      <c r="F59" s="792" t="s">
        <v>62</v>
      </c>
      <c r="G59" s="1517" t="s">
        <v>1671</v>
      </c>
      <c r="H59" s="1518"/>
      <c r="I59" s="438"/>
      <c r="J59" s="446" t="str">
        <f>G59</f>
        <v>All funds come directly from partners</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66</v>
      </c>
      <c r="G61" s="1541"/>
      <c r="H61" s="1542"/>
      <c r="I61" s="447"/>
      <c r="J61" s="437"/>
      <c r="K61" s="397"/>
      <c r="L61" s="396"/>
      <c r="M61" s="396"/>
      <c r="N61" s="396"/>
      <c r="O61" s="396"/>
      <c r="P61" s="396"/>
      <c r="Q61" s="397" t="str">
        <f>F61</f>
        <v>Don't know</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1239</v>
      </c>
      <c r="E64" s="1485"/>
      <c r="F64" s="1485"/>
      <c r="G64" s="1485"/>
      <c r="H64" s="1486"/>
      <c r="I64" s="419"/>
      <c r="J64" s="437"/>
      <c r="K64" s="397" t="str">
        <f>A64</f>
        <v xml:space="preserve">B15. Please note any additional comments about finance and procurement.
</v>
      </c>
      <c r="L64" s="396"/>
      <c r="M64" s="396"/>
      <c r="N64" s="396"/>
      <c r="O64" s="397" t="str">
        <f>D64</f>
        <v>Financing for contraceptive procurement has been ensured by partners (USAID, UNFPA, etc)</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85" t="s">
        <v>61</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785" t="s">
        <v>61</v>
      </c>
      <c r="G71" s="785"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85" t="s">
        <v>61</v>
      </c>
      <c r="G72" s="785"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785" t="s">
        <v>61</v>
      </c>
      <c r="G75" s="785"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62</v>
      </c>
      <c r="E76" s="1651"/>
      <c r="F76" s="777" t="s">
        <v>61</v>
      </c>
      <c r="G76" s="777"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62</v>
      </c>
      <c r="E77" s="1651"/>
      <c r="F77" s="777" t="s">
        <v>61</v>
      </c>
      <c r="G77" s="777"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85" t="s">
        <v>61</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c r="E79" s="1651"/>
      <c r="F79" s="785"/>
      <c r="G79" s="785"/>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769" t="s">
        <v>1240</v>
      </c>
      <c r="E80" s="1770"/>
      <c r="F80" s="1770"/>
      <c r="G80" s="1770"/>
      <c r="H80" s="1771"/>
      <c r="I80" s="419"/>
      <c r="J80" s="437"/>
      <c r="K80" s="397" t="str">
        <f>A80</f>
        <v>C2. Please note any comments about the commodities offered.</v>
      </c>
      <c r="L80" s="396"/>
      <c r="M80" s="396"/>
      <c r="N80" s="396"/>
      <c r="O80" s="397" t="str">
        <f>D80</f>
        <v>The country in in the midst of promoting long action method of contraceptives</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786" t="s">
        <v>1241</v>
      </c>
      <c r="D85" s="1662" t="s">
        <v>1242</v>
      </c>
      <c r="E85" s="1663"/>
      <c r="F85" s="776" t="s">
        <v>61</v>
      </c>
      <c r="G85" s="1586" t="s">
        <v>61</v>
      </c>
      <c r="H85" s="1664"/>
      <c r="I85" s="458"/>
      <c r="J85" s="446" t="str">
        <f>G85</f>
        <v>Yes</v>
      </c>
      <c r="K85" s="397" t="str">
        <f>B85</f>
        <v>a</v>
      </c>
      <c r="L85" s="396"/>
      <c r="M85" s="426">
        <f>E85</f>
        <v>0</v>
      </c>
      <c r="N85" s="396"/>
      <c r="O85" s="396"/>
      <c r="P85" s="396"/>
      <c r="Q85" s="396"/>
      <c r="R85" s="397"/>
      <c r="S85" s="397" t="str">
        <f>D85</f>
        <v>2013-2017</v>
      </c>
      <c r="T85" s="406"/>
      <c r="U85" s="406"/>
      <c r="V85" s="406"/>
      <c r="W85" s="407"/>
      <c r="X85" s="407"/>
      <c r="Y85" s="424"/>
      <c r="Z85" s="425"/>
      <c r="AA85" s="409"/>
      <c r="AB85" s="815"/>
    </row>
    <row r="86" spans="1:28" s="111" customFormat="1" ht="28.5" customHeight="1">
      <c r="A86" s="1504" t="s">
        <v>71</v>
      </c>
      <c r="B86" s="1491"/>
      <c r="C86" s="1491"/>
      <c r="D86" s="1491"/>
      <c r="E86" s="1491"/>
      <c r="F86" s="1491"/>
      <c r="G86" s="1496"/>
      <c r="H86" s="58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1243</v>
      </c>
      <c r="F87" s="1476"/>
      <c r="G87" s="1476"/>
      <c r="H87" s="1477"/>
      <c r="I87" s="458"/>
      <c r="J87" s="446"/>
      <c r="K87" s="397"/>
      <c r="L87" s="396"/>
      <c r="M87" s="426"/>
      <c r="N87" s="426" t="str">
        <f>E87</f>
        <v>NGO's, Marketing Social ( ECOWAS duties for example)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v>2.5000000000000001E-2</v>
      </c>
      <c r="F88" s="1476"/>
      <c r="G88" s="1476"/>
      <c r="H88" s="1477"/>
      <c r="I88" s="458"/>
      <c r="J88" s="446"/>
      <c r="K88" s="397"/>
      <c r="L88" s="396"/>
      <c r="M88" s="426"/>
      <c r="N88" s="426">
        <f>E88</f>
        <v>2.5000000000000001E-2</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647"/>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73" t="s">
        <v>22</v>
      </c>
      <c r="C92" s="1473"/>
      <c r="D92" s="1474"/>
      <c r="E92" s="1576" t="s">
        <v>1244</v>
      </c>
      <c r="F92" s="1577"/>
      <c r="G92" s="1577"/>
      <c r="H92" s="1643"/>
      <c r="I92" s="458"/>
      <c r="J92" s="446"/>
      <c r="K92" s="397" t="str">
        <f>B92</f>
        <v>a. If yes, describe the policies.</v>
      </c>
      <c r="L92" s="396"/>
      <c r="M92" s="396"/>
      <c r="N92" s="460"/>
      <c r="O92" s="398" t="str">
        <f>E92</f>
        <v>In the private sector, contraceptives are distributed to clients at a very low cost (primarily by social marketing, PSI).</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200</v>
      </c>
      <c r="H95" s="1580"/>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187</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Auxiliary nurse midwife</v>
      </c>
      <c r="U96" s="464"/>
      <c r="V96" s="406"/>
      <c r="W96" s="407"/>
      <c r="X96" s="407"/>
      <c r="Y96" s="424"/>
      <c r="Z96" s="425"/>
      <c r="AA96" s="409"/>
    </row>
    <row r="97" spans="1:27" s="111" customFormat="1" ht="15" customHeight="1">
      <c r="A97" s="130"/>
      <c r="B97" s="95" t="s">
        <v>12</v>
      </c>
      <c r="C97" s="92" t="s">
        <v>189</v>
      </c>
      <c r="D97" s="1576" t="s">
        <v>202</v>
      </c>
      <c r="E97" s="1577"/>
      <c r="F97" s="1578"/>
      <c r="G97" s="1579" t="s">
        <v>202</v>
      </c>
      <c r="H97" s="1580"/>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202</v>
      </c>
      <c r="E98" s="1577"/>
      <c r="F98" s="1578"/>
      <c r="G98" s="1579" t="s">
        <v>202</v>
      </c>
      <c r="H98" s="1580"/>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204</v>
      </c>
      <c r="H100" s="1580"/>
      <c r="I100" s="465"/>
      <c r="J100" s="446" t="str">
        <f t="shared" si="3"/>
        <v>Clinical Officer</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66</v>
      </c>
      <c r="H102" s="1590"/>
      <c r="I102" s="465"/>
      <c r="J102" s="446" t="str">
        <f t="shared" si="3"/>
        <v>Don't know</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216"/>
      <c r="B108" s="1582" t="s">
        <v>24</v>
      </c>
      <c r="C108" s="1582"/>
      <c r="D108" s="367" t="s">
        <v>66</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61</v>
      </c>
      <c r="H111" s="1643"/>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61</v>
      </c>
      <c r="H113" s="1643"/>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15" customHeight="1">
      <c r="A114" s="152"/>
      <c r="B114" s="179"/>
      <c r="C114" s="180" t="s">
        <v>28</v>
      </c>
      <c r="D114" s="1579" t="s">
        <v>1245</v>
      </c>
      <c r="E114" s="1647"/>
      <c r="F114" s="1647"/>
      <c r="G114" s="1647"/>
      <c r="H114" s="1580"/>
      <c r="I114" s="465"/>
      <c r="J114" s="446"/>
      <c r="K114" s="397" t="str">
        <f>C114</f>
        <v>i. If yes, describe the exemptions.</v>
      </c>
      <c r="L114" s="396"/>
      <c r="M114" s="396"/>
      <c r="N114" s="460"/>
      <c r="O114" s="398" t="str">
        <f>D114</f>
        <v>For the poorest</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61</v>
      </c>
      <c r="H124" s="164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02">
        <v>2011</v>
      </c>
      <c r="H127" s="16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1246</v>
      </c>
      <c r="E128" s="1659"/>
      <c r="F128" s="1659"/>
      <c r="G128" s="1659"/>
      <c r="H128" s="1660"/>
      <c r="I128" s="421"/>
      <c r="J128" s="473"/>
      <c r="K128" s="397" t="str">
        <f>A128</f>
        <v xml:space="preserve">D11. Name of the list(s)
</v>
      </c>
      <c r="L128" s="397"/>
      <c r="M128" s="396"/>
      <c r="N128" s="396"/>
      <c r="O128" s="397" t="str">
        <f>D128</f>
        <v xml:space="preserve">National Essential Medicine List </v>
      </c>
      <c r="P128" s="396"/>
      <c r="Q128" s="474"/>
      <c r="R128" s="396"/>
      <c r="S128" s="412"/>
      <c r="T128" s="413"/>
      <c r="U128" s="413"/>
      <c r="V128" s="413"/>
      <c r="W128" s="414"/>
      <c r="X128" s="414"/>
      <c r="Y128" s="474"/>
      <c r="Z128" s="475"/>
      <c r="AA128" s="409"/>
    </row>
    <row r="129" spans="1:27" s="132" customFormat="1" ht="30">
      <c r="A129" s="1493" t="s">
        <v>472</v>
      </c>
      <c r="B129" s="1473"/>
      <c r="C129" s="1474"/>
      <c r="D129" s="1658" t="s">
        <v>1247</v>
      </c>
      <c r="E129" s="1659"/>
      <c r="F129" s="1659"/>
      <c r="G129" s="1659"/>
      <c r="H129" s="1660"/>
      <c r="I129" s="421"/>
      <c r="J129" s="473"/>
      <c r="K129" s="397" t="str">
        <f>A129</f>
        <v xml:space="preserve">D12. Notes about the list(s)
</v>
      </c>
      <c r="L129" s="397"/>
      <c r="M129" s="396"/>
      <c r="N129" s="396"/>
      <c r="O129" s="397" t="str">
        <f>D129</f>
        <v>The list was revised in May 2012.</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2013</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1248</v>
      </c>
      <c r="E136" s="1554"/>
      <c r="F136" s="1554"/>
      <c r="G136" s="1554"/>
      <c r="H136" s="1555"/>
      <c r="I136" s="421"/>
      <c r="J136" s="473"/>
      <c r="K136" s="397" t="str">
        <f>B136</f>
        <v>f. Notes about the Poverty Reduction Strategy Paper</v>
      </c>
      <c r="L136" s="397"/>
      <c r="M136" s="396"/>
      <c r="N136" s="396"/>
      <c r="O136" s="397" t="str">
        <f>D136</f>
        <v>Sub-sub bullet under health includes "increase the availability and use of preventive, curative and promotional services of quality for maternal and
neonatal health, including family planning, MTCTP and nutrition"</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73" t="s">
        <v>108</v>
      </c>
      <c r="C140" s="1473"/>
      <c r="D140" s="1473"/>
      <c r="E140" s="1473"/>
      <c r="F140" s="1474"/>
      <c r="G140" s="1540" t="s">
        <v>62</v>
      </c>
      <c r="H140" s="1542"/>
      <c r="I140" s="419"/>
      <c r="J140" s="446" t="str">
        <f t="shared" ref="J140:J149"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73" t="s">
        <v>717</v>
      </c>
      <c r="C149" s="1473"/>
      <c r="D149" s="1473"/>
      <c r="E149" s="1473"/>
      <c r="F149" s="1473"/>
      <c r="G149" s="1635" t="s">
        <v>1932</v>
      </c>
      <c r="H149" s="1636"/>
      <c r="I149" s="419"/>
      <c r="J149" s="446" t="str">
        <f t="shared" si="7"/>
        <v>01/14-03/14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1249</v>
      </c>
      <c r="H150" s="16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73" t="s">
        <v>177</v>
      </c>
      <c r="C153" s="1473"/>
      <c r="D153" s="1473"/>
      <c r="E153" s="1473"/>
      <c r="F153" s="1474"/>
      <c r="G153" s="1576" t="s">
        <v>62</v>
      </c>
      <c r="H153" s="1643"/>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625" t="s">
        <v>1250</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The major challenges in contraceptive security in Guinea are related to the transport of central level products to health centers. Successes include the promotion of long action methods (IUD, Jadelle).</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D90"/>
    <mergeCell ref="E90:H90"/>
    <mergeCell ref="A91:G91"/>
    <mergeCell ref="B92:D92"/>
    <mergeCell ref="E92:H92"/>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B51:C51"/>
    <mergeCell ref="B52:C52"/>
    <mergeCell ref="B53:C53"/>
    <mergeCell ref="A55:H55"/>
    <mergeCell ref="A56:E56"/>
    <mergeCell ref="G56:H56"/>
    <mergeCell ref="D44:H44"/>
    <mergeCell ref="B45:C45"/>
    <mergeCell ref="A47:H47"/>
    <mergeCell ref="B48:C48"/>
    <mergeCell ref="B49:C49"/>
    <mergeCell ref="D50:H50"/>
    <mergeCell ref="A38:G38"/>
    <mergeCell ref="A39:H39"/>
    <mergeCell ref="B40:C40"/>
    <mergeCell ref="B41:C41"/>
    <mergeCell ref="D42:H42"/>
    <mergeCell ref="B43:C43"/>
    <mergeCell ref="A33:H33"/>
    <mergeCell ref="B34:D34"/>
    <mergeCell ref="B35:D35"/>
    <mergeCell ref="AB35:AD35"/>
    <mergeCell ref="B36:D36"/>
    <mergeCell ref="B37:D37"/>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9:H9"/>
    <mergeCell ref="A10:H10"/>
    <mergeCell ref="A11:G11"/>
    <mergeCell ref="A12:G1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0:G148 D26 D69:D78 H106:H108 F63 G132:G135 G152:G153 F68:H7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howError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92" max="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activeCell="A5" sqref="A5:XFD5"/>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1468</v>
      </c>
      <c r="B7" s="1655"/>
      <c r="C7" s="1655"/>
      <c r="D7" s="916"/>
      <c r="E7" s="916"/>
      <c r="F7" s="916"/>
      <c r="G7" s="917"/>
      <c r="H7" s="918"/>
      <c r="I7" s="906"/>
      <c r="J7" s="907"/>
      <c r="K7" s="908" t="str">
        <f>A7</f>
        <v>Country: Haiti</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772" t="s">
        <v>602</v>
      </c>
      <c r="E13" s="1773"/>
      <c r="F13" s="1773"/>
      <c r="G13" s="1773"/>
      <c r="H13" s="1774"/>
      <c r="I13" s="419"/>
      <c r="J13" s="404"/>
      <c r="K13" s="397" t="str">
        <f>B13</f>
        <v>a. What is the name of the committee?</v>
      </c>
      <c r="L13" s="426" t="str">
        <f>D13</f>
        <v>Comité Technique en Santé de la Reproduction (Reproductive Health Technical Committee - RHTC)</v>
      </c>
      <c r="M13" s="396"/>
      <c r="N13" s="396"/>
      <c r="O13" s="398" t="str">
        <f>D13</f>
        <v>Comité Technique en Santé de la Reproduction (Reproductive Health Technical Committee - RHTC)</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29" t="s">
        <v>61</v>
      </c>
      <c r="E15" s="151" t="s">
        <v>55</v>
      </c>
      <c r="F15" s="1658" t="s">
        <v>359</v>
      </c>
      <c r="G15" s="1659"/>
      <c r="H15" s="1660"/>
      <c r="I15" s="419"/>
      <c r="J15" s="404"/>
      <c r="K15" s="397" t="str">
        <f t="shared" ref="K15:K23" si="0">B15</f>
        <v>a. Social marketing</v>
      </c>
      <c r="L15" s="396"/>
      <c r="M15" s="396"/>
      <c r="N15" s="396"/>
      <c r="O15" s="397"/>
      <c r="P15" s="396"/>
      <c r="Q15" s="397" t="str">
        <f t="shared" ref="Q15:Q23" si="1">F15</f>
        <v>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73" t="s">
        <v>118</v>
      </c>
      <c r="C16" s="1474"/>
      <c r="D16" s="729" t="s">
        <v>61</v>
      </c>
      <c r="E16" s="153" t="s">
        <v>55</v>
      </c>
      <c r="F16" s="1658" t="s">
        <v>1144</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PROFAMIL (IPPF affiliate), Management Sciences for Health (MSH), Jhpiego, Foundation for Reproductive Health and Family Education (FOSREF), Pathfinder, URC</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29" t="s">
        <v>62</v>
      </c>
      <c r="E17" s="153" t="s">
        <v>55</v>
      </c>
      <c r="F17" s="1658"/>
      <c r="G17" s="1659"/>
      <c r="H17" s="166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29" t="s">
        <v>61</v>
      </c>
      <c r="E18" s="153" t="s">
        <v>56</v>
      </c>
      <c r="F18" s="1658" t="s">
        <v>232</v>
      </c>
      <c r="G18" s="1659"/>
      <c r="H18" s="1660"/>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29" t="s">
        <v>61</v>
      </c>
      <c r="E19" s="153" t="s">
        <v>57</v>
      </c>
      <c r="F19" s="1658" t="s">
        <v>441</v>
      </c>
      <c r="G19" s="1659"/>
      <c r="H19" s="1660"/>
      <c r="I19" s="419"/>
      <c r="J19" s="404"/>
      <c r="K19" s="397" t="str">
        <f t="shared" si="0"/>
        <v>e. UN agencies</v>
      </c>
      <c r="L19" s="396"/>
      <c r="M19" s="396"/>
      <c r="N19" s="396"/>
      <c r="O19" s="397"/>
      <c r="P19" s="396"/>
      <c r="Q19" s="397" t="str">
        <f t="shared" si="1"/>
        <v>UNFPA, UNICEF</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29" t="s">
        <v>61</v>
      </c>
      <c r="E20" s="153" t="s">
        <v>58</v>
      </c>
      <c r="F20" s="1658" t="s">
        <v>442</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MoH Department of Family Health (Chair), Directorate of Pharmacy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729" t="s">
        <v>62</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491" t="s">
        <v>39</v>
      </c>
      <c r="C22" s="1491"/>
      <c r="D22" s="729"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29" t="s">
        <v>62</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75.75" thickBot="1">
      <c r="A26" s="1497" t="s">
        <v>124</v>
      </c>
      <c r="B26" s="1498"/>
      <c r="C26" s="1499"/>
      <c r="D26" s="154" t="s">
        <v>61</v>
      </c>
      <c r="E26" s="155" t="s">
        <v>53</v>
      </c>
      <c r="F26" s="156" t="s">
        <v>442</v>
      </c>
      <c r="G26" s="157" t="s">
        <v>34</v>
      </c>
      <c r="H26" s="228" t="s">
        <v>1145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94</v>
      </c>
      <c r="G28" s="159" t="s">
        <v>98</v>
      </c>
      <c r="H28" s="160" t="s">
        <v>93</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v>4000000</v>
      </c>
      <c r="H29" s="1508"/>
      <c r="I29" s="438"/>
      <c r="J29" s="403">
        <f>G29</f>
        <v>4000000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1685</v>
      </c>
      <c r="F30" s="162" t="s">
        <v>127</v>
      </c>
      <c r="G30" s="1509" t="s">
        <v>1146</v>
      </c>
      <c r="H30" s="1510"/>
      <c r="I30" s="438"/>
      <c r="J30" s="403" t="str">
        <f>G30</f>
        <v>Ministry of Health (Directorate of Family Health) and its partners</v>
      </c>
      <c r="K30" s="397"/>
      <c r="L30" s="396"/>
      <c r="M30" s="439" t="str">
        <f>E30</f>
        <v>10/12-11/13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t="s">
        <v>205</v>
      </c>
      <c r="G35" s="169" t="s">
        <v>205</v>
      </c>
      <c r="H35" s="169" t="s">
        <v>205</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205</v>
      </c>
      <c r="G36" s="169" t="s">
        <v>205</v>
      </c>
      <c r="H36" s="169" t="s">
        <v>205</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47" t="s">
        <v>62</v>
      </c>
      <c r="E41" s="168">
        <v>0</v>
      </c>
      <c r="F41" s="169" t="s">
        <v>205</v>
      </c>
      <c r="G41" s="169" t="s">
        <v>205</v>
      </c>
      <c r="H41" s="169" t="s">
        <v>205</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205</v>
      </c>
      <c r="E42" s="1476"/>
      <c r="F42" s="1476"/>
      <c r="G42" s="1476"/>
      <c r="H42" s="1477"/>
      <c r="I42" s="444"/>
      <c r="J42" s="437"/>
      <c r="K42" s="397" t="str">
        <f>C42</f>
        <v>i. Specify source(s) of internally generated funds spent (for example, from taxes)</v>
      </c>
      <c r="L42" s="396"/>
      <c r="M42" s="396"/>
      <c r="N42" s="396"/>
      <c r="O42" s="398" t="str">
        <f>D42</f>
        <v>Not applicable</v>
      </c>
      <c r="P42" s="396"/>
      <c r="Q42" s="396"/>
      <c r="R42" s="396"/>
      <c r="S42" s="396"/>
      <c r="T42" s="406"/>
      <c r="U42" s="406"/>
      <c r="V42" s="406"/>
      <c r="W42" s="407"/>
      <c r="X42" s="407"/>
      <c r="Y42" s="424"/>
      <c r="Z42" s="425"/>
      <c r="AA42" s="409"/>
    </row>
    <row r="43" spans="1:27" s="111" customFormat="1" ht="78.75" customHeight="1">
      <c r="A43" s="164"/>
      <c r="B43" s="1473" t="s">
        <v>140</v>
      </c>
      <c r="C43" s="1474"/>
      <c r="D43" s="747" t="s">
        <v>62</v>
      </c>
      <c r="E43" s="168">
        <v>0</v>
      </c>
      <c r="F43" s="169" t="s">
        <v>205</v>
      </c>
      <c r="G43" s="169" t="s">
        <v>205</v>
      </c>
      <c r="H43" s="169" t="s">
        <v>205</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205</v>
      </c>
      <c r="E44" s="1476"/>
      <c r="F44" s="1476"/>
      <c r="G44" s="1476"/>
      <c r="H44" s="1477"/>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73" t="s">
        <v>142</v>
      </c>
      <c r="C45" s="1474"/>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73" t="s">
        <v>99</v>
      </c>
      <c r="C49" s="1474"/>
      <c r="D49" s="747" t="s">
        <v>61</v>
      </c>
      <c r="E49" s="168">
        <v>4488337</v>
      </c>
      <c r="F49" s="169" t="s">
        <v>538</v>
      </c>
      <c r="G49" s="190" t="s">
        <v>1147</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1148</v>
      </c>
      <c r="E50" s="1526"/>
      <c r="F50" s="1526"/>
      <c r="G50" s="1526"/>
      <c r="H50" s="1527"/>
      <c r="I50" s="127"/>
      <c r="J50" s="437"/>
      <c r="K50" s="397" t="str">
        <f>C50</f>
        <v xml:space="preserve">i. Specify source(s) of in-kind donations </v>
      </c>
      <c r="L50" s="396"/>
      <c r="M50" s="396"/>
      <c r="N50" s="396"/>
      <c r="O50" s="398" t="str">
        <f>D50</f>
        <v>USAID, UNFPA and UNDP</v>
      </c>
      <c r="P50" s="396"/>
      <c r="Q50" s="396"/>
      <c r="R50" s="396"/>
      <c r="S50" s="396"/>
      <c r="T50" s="406"/>
      <c r="U50" s="406"/>
      <c r="V50" s="406"/>
      <c r="W50" s="407"/>
      <c r="X50" s="407"/>
      <c r="Y50" s="424"/>
      <c r="Z50" s="425"/>
      <c r="AA50" s="409"/>
    </row>
    <row r="51" spans="1:27" s="111" customFormat="1">
      <c r="A51" s="164"/>
      <c r="B51" s="1473" t="s">
        <v>149</v>
      </c>
      <c r="C51" s="1474"/>
      <c r="D51" s="747" t="s">
        <v>62</v>
      </c>
      <c r="E51" s="168">
        <v>0</v>
      </c>
      <c r="F51" s="169" t="s">
        <v>205</v>
      </c>
      <c r="G51" s="169" t="s">
        <v>205</v>
      </c>
      <c r="H51" s="169" t="s">
        <v>205</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47" t="s">
        <v>62</v>
      </c>
      <c r="E52" s="168">
        <v>0</v>
      </c>
      <c r="F52" s="169" t="s">
        <v>205</v>
      </c>
      <c r="G52" s="169" t="s">
        <v>205</v>
      </c>
      <c r="H52" s="169" t="s">
        <v>205</v>
      </c>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4488337</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1.1220842499999999</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46"/>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772"/>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32"/>
      <c r="B63" s="731"/>
      <c r="C63" s="1473" t="s">
        <v>178</v>
      </c>
      <c r="D63" s="1473"/>
      <c r="E63" s="1474"/>
      <c r="F63" s="1540" t="s">
        <v>205</v>
      </c>
      <c r="G63" s="1541"/>
      <c r="H63" s="1542"/>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1149</v>
      </c>
      <c r="E64" s="1485"/>
      <c r="F64" s="1485"/>
      <c r="G64" s="1485"/>
      <c r="H64" s="1486"/>
      <c r="I64" s="419"/>
      <c r="J64" s="437"/>
      <c r="K64" s="397" t="str">
        <f>A64</f>
        <v xml:space="preserve">B15. Please note any additional comments about finance and procurement.
</v>
      </c>
      <c r="L64" s="396"/>
      <c r="M64" s="396"/>
      <c r="N64" s="396"/>
      <c r="O64" s="397" t="str">
        <f>D64</f>
        <v>USAID is currently advocating for the Government of Haiti to include in the MoH's budget a line item dedicated specifically to FP commodities</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41" t="s">
        <v>61</v>
      </c>
      <c r="G68" s="741"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41" t="s">
        <v>61</v>
      </c>
      <c r="G69" s="741"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41" t="s">
        <v>61</v>
      </c>
      <c r="G70" s="741"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741" t="s">
        <v>61</v>
      </c>
      <c r="G71" s="741"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41" t="s">
        <v>61</v>
      </c>
      <c r="G72" s="741"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41" t="s">
        <v>61</v>
      </c>
      <c r="G73" s="741"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41" t="s">
        <v>61</v>
      </c>
      <c r="G74" s="741"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741" t="s">
        <v>61</v>
      </c>
      <c r="G75" s="741"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741" t="s">
        <v>61</v>
      </c>
      <c r="G76" s="741"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741" t="s">
        <v>61</v>
      </c>
      <c r="G77" s="741"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61</v>
      </c>
      <c r="E78" s="1651"/>
      <c r="F78" s="741" t="s">
        <v>61</v>
      </c>
      <c r="G78" s="741"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36"/>
      <c r="G79" s="736"/>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34"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740" t="s">
        <v>600</v>
      </c>
      <c r="D85" s="1662" t="s">
        <v>424</v>
      </c>
      <c r="E85" s="1663"/>
      <c r="F85" s="728" t="s">
        <v>61</v>
      </c>
      <c r="G85" s="1586" t="s">
        <v>61</v>
      </c>
      <c r="H85" s="1664"/>
      <c r="I85" s="458"/>
      <c r="J85" s="446" t="str">
        <f>G85</f>
        <v>Yes</v>
      </c>
      <c r="K85" s="397" t="str">
        <f>B85</f>
        <v>a</v>
      </c>
      <c r="L85" s="396"/>
      <c r="M85" s="426">
        <f>E85</f>
        <v>0</v>
      </c>
      <c r="N85" s="396"/>
      <c r="O85" s="396"/>
      <c r="P85" s="396"/>
      <c r="Q85" s="396"/>
      <c r="R85" s="397"/>
      <c r="S85" s="397" t="str">
        <f>D85</f>
        <v>2013-2015</v>
      </c>
      <c r="T85" s="406"/>
      <c r="U85" s="406"/>
      <c r="V85" s="406"/>
      <c r="W85" s="407"/>
      <c r="X85" s="407"/>
      <c r="Y85" s="424"/>
      <c r="Z85" s="425"/>
      <c r="AA85" s="409"/>
    </row>
    <row r="86" spans="1:28" s="111" customFormat="1" ht="28.5" customHeight="1">
      <c r="A86" s="1504" t="s">
        <v>71</v>
      </c>
      <c r="B86" s="1491"/>
      <c r="C86" s="1491"/>
      <c r="D86" s="1491"/>
      <c r="E86" s="1491"/>
      <c r="F86" s="1491"/>
      <c r="G86" s="1496"/>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443</v>
      </c>
      <c r="F87" s="1647"/>
      <c r="G87" s="1647"/>
      <c r="H87" s="1580"/>
      <c r="I87" s="458"/>
      <c r="J87" s="446"/>
      <c r="K87" s="397"/>
      <c r="L87" s="396"/>
      <c r="M87" s="426"/>
      <c r="N87" s="426" t="str">
        <f>E87</f>
        <v>Commercial sector only</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66</v>
      </c>
      <c r="F88" s="1647"/>
      <c r="G88" s="1647"/>
      <c r="H88" s="1580"/>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476"/>
      <c r="F90" s="1476"/>
      <c r="G90" s="1476"/>
      <c r="H90" s="1477"/>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73" t="s">
        <v>22</v>
      </c>
      <c r="C92" s="1473"/>
      <c r="D92" s="1474"/>
      <c r="E92" s="1576" t="s">
        <v>444</v>
      </c>
      <c r="F92" s="1577"/>
      <c r="G92" s="1577"/>
      <c r="H92" s="1643"/>
      <c r="I92" s="458"/>
      <c r="J92" s="446"/>
      <c r="K92" s="397" t="str">
        <f>B92</f>
        <v>a. If yes, describe the policies.</v>
      </c>
      <c r="L92" s="396"/>
      <c r="M92" s="396"/>
      <c r="N92" s="460"/>
      <c r="O92" s="398" t="str">
        <f>E92</f>
        <v>The Family Planning Norms Manual describing how to provide FP services</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200</v>
      </c>
      <c r="H95" s="1580"/>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199</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76" t="s">
        <v>202</v>
      </c>
      <c r="E97" s="1577"/>
      <c r="F97" s="1578"/>
      <c r="G97" s="1579" t="s">
        <v>202</v>
      </c>
      <c r="H97" s="1580"/>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203</v>
      </c>
      <c r="E98" s="1577"/>
      <c r="F98" s="1578"/>
      <c r="G98" s="1579" t="s">
        <v>203</v>
      </c>
      <c r="H98" s="1580"/>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76" t="s">
        <v>199</v>
      </c>
      <c r="E99" s="1577"/>
      <c r="F99" s="1578"/>
      <c r="G99" s="1579" t="s">
        <v>200</v>
      </c>
      <c r="H99" s="158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199</v>
      </c>
      <c r="E100" s="1577"/>
      <c r="F100" s="1578"/>
      <c r="G100" s="1579" t="s">
        <v>200</v>
      </c>
      <c r="H100" s="1580"/>
      <c r="I100" s="465"/>
      <c r="J100" s="446" t="str">
        <f t="shared" si="3"/>
        <v>Auxiliary nurse</v>
      </c>
      <c r="K100" s="397"/>
      <c r="L100" s="396"/>
      <c r="M100" s="426"/>
      <c r="N100" s="396"/>
      <c r="O100" s="397"/>
      <c r="P100" s="397"/>
      <c r="Q100" s="396"/>
      <c r="R100" s="396"/>
      <c r="S100" s="396"/>
      <c r="T100" s="463" t="str">
        <f t="shared" si="4"/>
        <v>Community health worker</v>
      </c>
      <c r="U100" s="464"/>
      <c r="V100" s="406"/>
      <c r="W100" s="407"/>
      <c r="X100" s="407"/>
      <c r="Y100" s="424"/>
      <c r="Z100" s="425"/>
      <c r="AA100" s="409"/>
    </row>
    <row r="101" spans="1:27" s="111" customFormat="1" ht="15" customHeight="1">
      <c r="A101" s="130"/>
      <c r="B101" s="95" t="s">
        <v>185</v>
      </c>
      <c r="C101" s="92" t="s">
        <v>193</v>
      </c>
      <c r="D101" s="1576" t="s">
        <v>201</v>
      </c>
      <c r="E101" s="1577"/>
      <c r="F101" s="1578"/>
      <c r="G101" s="1579" t="s">
        <v>201</v>
      </c>
      <c r="H101" s="1580"/>
      <c r="I101" s="465"/>
      <c r="J101" s="446" t="str">
        <f t="shared" si="3"/>
        <v>Midwife</v>
      </c>
      <c r="K101" s="397"/>
      <c r="L101" s="396"/>
      <c r="M101" s="426"/>
      <c r="N101" s="396"/>
      <c r="O101" s="397"/>
      <c r="P101" s="397"/>
      <c r="Q101" s="396"/>
      <c r="R101" s="396"/>
      <c r="S101" s="396"/>
      <c r="T101" s="463" t="str">
        <f t="shared" si="4"/>
        <v>Midwife</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200</v>
      </c>
      <c r="H102" s="1590"/>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61</v>
      </c>
      <c r="H111" s="1643"/>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61</v>
      </c>
      <c r="H113" s="1643"/>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79" t="s">
        <v>445</v>
      </c>
      <c r="E114" s="1647"/>
      <c r="F114" s="1647"/>
      <c r="G114" s="1647"/>
      <c r="H114" s="1580"/>
      <c r="I114" s="465"/>
      <c r="J114" s="446"/>
      <c r="K114" s="397" t="str">
        <f>C114</f>
        <v>i. If yes, describe the exemptions.</v>
      </c>
      <c r="L114" s="396"/>
      <c r="M114" s="396"/>
      <c r="N114" s="460"/>
      <c r="O114" s="398" t="str">
        <f>D114</f>
        <v>Fees are waived for people who cannot afford the services.</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61</v>
      </c>
      <c r="H124" s="164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24"/>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2011</v>
      </c>
      <c r="H127" s="1636"/>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601</v>
      </c>
      <c r="E128" s="1659"/>
      <c r="F128" s="1659"/>
      <c r="G128" s="1659"/>
      <c r="H128" s="1660"/>
      <c r="I128" s="421"/>
      <c r="J128" s="473"/>
      <c r="K128" s="397" t="str">
        <f>A128</f>
        <v xml:space="preserve">D11. Name of the list(s)
</v>
      </c>
      <c r="L128" s="397"/>
      <c r="M128" s="396"/>
      <c r="N128" s="396"/>
      <c r="O128" s="397" t="str">
        <f>D128</f>
        <v xml:space="preserve">The National List of Essential Medicines has been finalized and the first edition was made available in May 2012. </v>
      </c>
      <c r="P128" s="396"/>
      <c r="Q128" s="474"/>
      <c r="R128" s="396"/>
      <c r="S128" s="412"/>
      <c r="T128" s="413"/>
      <c r="U128" s="413"/>
      <c r="V128" s="413"/>
      <c r="W128" s="414"/>
      <c r="X128" s="414"/>
      <c r="Y128" s="474"/>
      <c r="Z128" s="475"/>
      <c r="AA128" s="409"/>
    </row>
    <row r="129" spans="1:27" s="132" customFormat="1" ht="30">
      <c r="A129" s="1493" t="s">
        <v>472</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2008</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594</v>
      </c>
      <c r="E136" s="1554"/>
      <c r="F136" s="1554"/>
      <c r="G136" s="1554"/>
      <c r="H136" s="1555"/>
      <c r="I136" s="421"/>
      <c r="J136" s="473"/>
      <c r="K136" s="397" t="str">
        <f>B136</f>
        <v>f. Notes about the Poverty Reduction Strategy Paper</v>
      </c>
      <c r="L136" s="397"/>
      <c r="M136" s="396"/>
      <c r="N136" s="396"/>
      <c r="O136" s="397" t="str">
        <f>D136</f>
        <v>One of the objectives under health is to increase the rate of contraceptive use. Strengthening of health facilities' capacity to provide family planning services is also mentioned.</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27"/>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27"/>
      <c r="B149" s="1473" t="s">
        <v>717</v>
      </c>
      <c r="C149" s="1473"/>
      <c r="D149" s="1473"/>
      <c r="E149" s="1473"/>
      <c r="F149" s="1473"/>
      <c r="G149" s="1602" t="s">
        <v>538</v>
      </c>
      <c r="H149" s="16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537</v>
      </c>
      <c r="H150" s="1604"/>
      <c r="I150" s="419"/>
      <c r="J150" s="446" t="str">
        <f t="shared" si="7"/>
        <v>Central Warehouse</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625"/>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1" manualBreakCount="1">
    <brk id="102" max="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workbookViewId="0">
      <selection activeCell="A5" sqref="A5:XF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397" t="s">
        <v>1</v>
      </c>
      <c r="S1" s="396"/>
      <c r="T1" s="396"/>
      <c r="U1" s="396"/>
      <c r="V1" s="396"/>
      <c r="W1" s="399" t="s">
        <v>61</v>
      </c>
      <c r="X1" s="400" t="s">
        <v>49</v>
      </c>
      <c r="Y1" s="401" t="s">
        <v>85</v>
      </c>
      <c r="Z1" s="401"/>
      <c r="AA1" s="402"/>
    </row>
    <row r="2" spans="1:134" s="102" customFormat="1" ht="15.75">
      <c r="A2" s="1479"/>
      <c r="B2" s="1479"/>
      <c r="C2" s="1479"/>
      <c r="D2" s="1480"/>
      <c r="E2" s="1480"/>
      <c r="F2" s="1264"/>
      <c r="G2" s="136"/>
      <c r="H2" s="136"/>
      <c r="I2" s="403"/>
      <c r="J2" s="404"/>
      <c r="K2" s="397" t="s">
        <v>75</v>
      </c>
      <c r="L2" s="396"/>
      <c r="M2" s="396"/>
      <c r="N2" s="397"/>
      <c r="O2" s="398" t="s">
        <v>60</v>
      </c>
      <c r="P2" s="396" t="s">
        <v>76</v>
      </c>
      <c r="Q2" s="88" t="s">
        <v>200</v>
      </c>
      <c r="R2" s="397" t="s">
        <v>65</v>
      </c>
      <c r="S2" s="396" t="s">
        <v>80</v>
      </c>
      <c r="T2" s="405" t="s">
        <v>81</v>
      </c>
      <c r="U2" s="406"/>
      <c r="V2" s="406" t="s">
        <v>82</v>
      </c>
      <c r="W2" s="407" t="s">
        <v>62</v>
      </c>
      <c r="X2" s="407"/>
      <c r="Y2" s="408" t="s">
        <v>86</v>
      </c>
      <c r="Z2" s="401"/>
      <c r="AA2" s="409"/>
    </row>
    <row r="3" spans="1:134" s="102" customFormat="1" ht="15.75" customHeight="1">
      <c r="A3" s="1481"/>
      <c r="B3" s="1481"/>
      <c r="C3" s="1481"/>
      <c r="D3" s="1481"/>
      <c r="E3" s="1481"/>
      <c r="F3" s="1481"/>
      <c r="G3" s="1481"/>
      <c r="H3" s="1481"/>
      <c r="I3" s="403"/>
      <c r="J3" s="404"/>
      <c r="K3" s="397"/>
      <c r="L3" s="396"/>
      <c r="M3" s="396"/>
      <c r="N3" s="397"/>
      <c r="O3" s="398" t="s">
        <v>64</v>
      </c>
      <c r="P3" s="396"/>
      <c r="Q3" s="88" t="s">
        <v>187</v>
      </c>
      <c r="R3" s="397" t="s">
        <v>47</v>
      </c>
      <c r="S3" s="396"/>
      <c r="T3" s="405"/>
      <c r="U3" s="406"/>
      <c r="V3" s="406"/>
      <c r="W3" s="407" t="s">
        <v>66</v>
      </c>
      <c r="X3" s="407"/>
      <c r="Y3" s="408" t="s">
        <v>87</v>
      </c>
      <c r="Z3" s="401"/>
      <c r="AA3" s="409"/>
    </row>
    <row r="4" spans="1:134" s="102" customFormat="1" ht="48" customHeight="1">
      <c r="A4" s="144"/>
      <c r="B4" s="144"/>
      <c r="C4" s="144"/>
      <c r="D4" s="1482"/>
      <c r="E4" s="1482"/>
      <c r="F4" s="1483"/>
      <c r="G4" s="1483"/>
      <c r="H4" s="1483"/>
      <c r="I4" s="410"/>
      <c r="J4" s="404"/>
      <c r="K4" s="397"/>
      <c r="L4" s="396"/>
      <c r="M4" s="396"/>
      <c r="N4" s="397"/>
      <c r="O4" s="397" t="s">
        <v>63</v>
      </c>
      <c r="P4" s="396"/>
      <c r="Q4" s="88" t="s">
        <v>201</v>
      </c>
      <c r="R4" s="407" t="s">
        <v>48</v>
      </c>
      <c r="S4" s="396"/>
      <c r="T4" s="405"/>
      <c r="U4" s="406"/>
      <c r="V4" s="406"/>
      <c r="W4" s="407" t="s">
        <v>205</v>
      </c>
      <c r="X4" s="407"/>
      <c r="Y4" s="408" t="s">
        <v>88</v>
      </c>
      <c r="Z4" s="401"/>
      <c r="AA4" s="409"/>
    </row>
    <row r="5" spans="1:134" s="1330" customFormat="1" ht="34.5" customHeight="1">
      <c r="A5" s="1777" t="s">
        <v>1906</v>
      </c>
      <c r="B5" s="1777"/>
      <c r="C5" s="1777"/>
      <c r="D5" s="1319"/>
      <c r="E5" s="1320"/>
      <c r="F5" s="1319"/>
      <c r="G5" s="1321"/>
      <c r="H5" s="1322"/>
      <c r="I5" s="1323"/>
      <c r="J5" s="1324"/>
      <c r="K5" s="1325"/>
      <c r="L5" s="1326"/>
      <c r="M5" s="1326"/>
      <c r="N5" s="1325"/>
      <c r="O5" s="1325" t="s">
        <v>66</v>
      </c>
      <c r="P5" s="1326"/>
      <c r="Q5" s="1327" t="s">
        <v>202</v>
      </c>
      <c r="R5" s="1325" t="s">
        <v>66</v>
      </c>
      <c r="S5" s="1326"/>
      <c r="T5" s="1328"/>
      <c r="U5" s="1329"/>
      <c r="V5" s="1329"/>
      <c r="X5" s="1331"/>
      <c r="Y5" s="1332" t="s">
        <v>89</v>
      </c>
      <c r="Z5" s="1333"/>
      <c r="AA5" s="1334"/>
    </row>
    <row r="6" spans="1:134" ht="15.75" hidden="1" customHeight="1">
      <c r="A6" s="1268"/>
      <c r="B6" s="1268"/>
      <c r="C6" s="1268"/>
      <c r="D6" s="1268"/>
      <c r="E6" s="1268"/>
      <c r="F6" s="1268"/>
      <c r="G6" s="1269"/>
      <c r="H6" s="1270"/>
      <c r="I6" s="411"/>
      <c r="O6" s="396" t="s">
        <v>205</v>
      </c>
      <c r="Q6" s="396" t="s">
        <v>204</v>
      </c>
      <c r="R6" s="397" t="s">
        <v>205</v>
      </c>
      <c r="Y6" s="415" t="s">
        <v>90</v>
      </c>
    </row>
    <row r="7" spans="1:134" ht="24.75" customHeight="1">
      <c r="A7" s="380" t="s">
        <v>1907</v>
      </c>
      <c r="D7" s="1271"/>
      <c r="E7" s="1271"/>
      <c r="F7" s="1271"/>
      <c r="G7" s="1778"/>
      <c r="H7" s="1778"/>
      <c r="I7" s="410"/>
      <c r="J7" s="403"/>
      <c r="N7" s="397"/>
      <c r="Q7" s="88" t="s">
        <v>203</v>
      </c>
      <c r="T7" s="417"/>
      <c r="X7" s="489" t="str">
        <f>A7</f>
        <v>Contraceptive Security (CS) Indicators Data, 2014</v>
      </c>
      <c r="Y7" s="415" t="s">
        <v>91</v>
      </c>
    </row>
    <row r="8" spans="1:134" ht="37.5" customHeight="1">
      <c r="A8" s="1779" t="s">
        <v>1704</v>
      </c>
      <c r="B8" s="1780"/>
      <c r="C8" s="1780"/>
      <c r="D8" s="1778"/>
      <c r="E8" s="1778"/>
      <c r="F8" s="1271"/>
      <c r="G8" s="1778"/>
      <c r="H8" s="1778"/>
      <c r="I8" s="419"/>
      <c r="J8" s="403"/>
      <c r="K8" s="1272" t="str">
        <f>A8</f>
        <v>Country: Honduras</v>
      </c>
      <c r="N8" s="397"/>
      <c r="P8" s="396" t="s">
        <v>77</v>
      </c>
      <c r="Q8" s="88" t="s">
        <v>66</v>
      </c>
      <c r="S8" s="418"/>
      <c r="Y8" s="415" t="s">
        <v>92</v>
      </c>
    </row>
    <row r="9" spans="1:134" s="146" customFormat="1" ht="30">
      <c r="A9" s="1465" t="s">
        <v>1908</v>
      </c>
      <c r="B9" s="1465"/>
      <c r="C9" s="1465"/>
      <c r="D9" s="1465"/>
      <c r="E9" s="1465"/>
      <c r="F9" s="1465"/>
      <c r="G9" s="1465"/>
      <c r="H9" s="1465"/>
      <c r="I9" s="420" t="s">
        <v>74</v>
      </c>
      <c r="J9" s="396"/>
      <c r="K9" s="397"/>
      <c r="L9" s="396"/>
      <c r="M9" s="396"/>
      <c r="N9" s="396"/>
      <c r="O9" s="397"/>
      <c r="P9" s="396"/>
      <c r="Q9" s="88" t="s">
        <v>205</v>
      </c>
      <c r="R9" s="396" t="s">
        <v>78</v>
      </c>
      <c r="S9" s="396"/>
      <c r="T9" s="396"/>
      <c r="U9" s="396"/>
      <c r="V9" s="396"/>
      <c r="W9" s="396"/>
      <c r="X9" s="112" t="str">
        <f>A9</f>
        <v>The CS Indicators are presented in the following sections:
A. leadership &amp; coordination               B. finance &amp; procurement               C. commodities               D. policies               E. supply chain</v>
      </c>
      <c r="Y9" s="422" t="s">
        <v>93</v>
      </c>
      <c r="Z9" s="422"/>
      <c r="AA9" s="409"/>
      <c r="AB9" s="147"/>
      <c r="AC9" s="147"/>
      <c r="AD9" s="147"/>
      <c r="AE9" s="147"/>
      <c r="AF9" s="147"/>
      <c r="AG9" s="147"/>
      <c r="AH9" s="147"/>
    </row>
    <row r="10" spans="1:134" ht="150.75" thickBot="1">
      <c r="A10" s="1775" t="s">
        <v>1909</v>
      </c>
      <c r="B10" s="1776"/>
      <c r="C10" s="1776"/>
      <c r="D10" s="1776"/>
      <c r="E10" s="1776"/>
      <c r="F10" s="1776"/>
      <c r="G10" s="1776"/>
      <c r="H10" s="1776"/>
      <c r="O10" s="397" t="s">
        <v>51</v>
      </c>
      <c r="Q10" s="109"/>
      <c r="X10" s="418"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15" t="s">
        <v>94</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08" t="s">
        <v>95</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Y12" s="424" t="s">
        <v>96</v>
      </c>
      <c r="Z12" s="425"/>
      <c r="AA12" s="409"/>
      <c r="DS12" s="112"/>
      <c r="DT12" s="112"/>
      <c r="DU12" s="112"/>
      <c r="DV12" s="112"/>
      <c r="DW12" s="112"/>
      <c r="DX12" s="112"/>
      <c r="DY12" s="112"/>
      <c r="DZ12" s="112"/>
      <c r="EA12" s="112"/>
      <c r="EB12" s="112"/>
      <c r="EC12" s="113"/>
      <c r="ED12" s="113"/>
    </row>
    <row r="13" spans="1:134" s="111" customFormat="1" ht="30" customHeight="1">
      <c r="A13" s="149"/>
      <c r="B13" s="1473" t="s">
        <v>13</v>
      </c>
      <c r="C13" s="1474"/>
      <c r="D13" s="1579" t="s">
        <v>1705</v>
      </c>
      <c r="E13" s="1647"/>
      <c r="F13" s="1647"/>
      <c r="G13" s="1647"/>
      <c r="H13" s="1580"/>
      <c r="I13" s="419"/>
      <c r="J13" s="404"/>
      <c r="K13" s="397" t="str">
        <f>B13</f>
        <v>a. What is the name of the committee?</v>
      </c>
      <c r="L13" s="426" t="str">
        <f>D13</f>
        <v>Comité Interinstitucional de Disponibilidad Asegurada de Insumos Anticonceptivos (CIDAIA) (Inter-institutional Committee for Contraceptive Security)</v>
      </c>
      <c r="M13" s="396"/>
      <c r="N13" s="396"/>
      <c r="O13" s="398" t="str">
        <f>D13</f>
        <v>Comité Interinstitucional de Disponibilidad Asegurada de Insumos Anticonceptivos (CIDAIA) (Inter-institutional Committee for Contraceptive Security)</v>
      </c>
      <c r="P13" s="396"/>
      <c r="Q13" s="396"/>
      <c r="R13" s="396"/>
      <c r="S13" s="396"/>
      <c r="T13" s="406"/>
      <c r="U13" s="406"/>
      <c r="V13" s="406"/>
      <c r="W13" s="407"/>
      <c r="X13" s="407"/>
      <c r="Y13" s="424" t="s">
        <v>66</v>
      </c>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1259" t="s">
        <v>61</v>
      </c>
      <c r="E15" s="151" t="s">
        <v>55</v>
      </c>
      <c r="F15" s="1658" t="s">
        <v>1706</v>
      </c>
      <c r="G15" s="1659"/>
      <c r="H15" s="1660"/>
      <c r="I15" s="419"/>
      <c r="J15" s="404"/>
      <c r="K15" s="397" t="str">
        <f t="shared" ref="K15:K23" si="0">B15</f>
        <v>a. Social marketing</v>
      </c>
      <c r="L15" s="396"/>
      <c r="M15" s="396"/>
      <c r="N15" s="396"/>
      <c r="O15" s="397"/>
      <c r="P15" s="396"/>
      <c r="Q15" s="397" t="str">
        <f t="shared" ref="Q15:Q23" si="1">F15</f>
        <v>PSI/PASMO (Population Services International Affiliate)</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1259" t="s">
        <v>61</v>
      </c>
      <c r="E16" s="153" t="s">
        <v>55</v>
      </c>
      <c r="F16" s="1722" t="s">
        <v>1707</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ASHONPLAFA (IPPF Affiliate)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ustomHeight="1">
      <c r="A17" s="152"/>
      <c r="B17" s="1473" t="s">
        <v>119</v>
      </c>
      <c r="C17" s="1474"/>
      <c r="D17" s="1259" t="s">
        <v>61</v>
      </c>
      <c r="E17" s="153" t="s">
        <v>55</v>
      </c>
      <c r="F17" s="1658" t="s">
        <v>1708</v>
      </c>
      <c r="G17" s="1659"/>
      <c r="H17" s="1660"/>
      <c r="I17" s="419"/>
      <c r="J17" s="404"/>
      <c r="K17" s="397" t="str">
        <f t="shared" si="0"/>
        <v>c. Commercial sector (for example: pharmacy associations, manufacturers, etc.)</v>
      </c>
      <c r="L17" s="396"/>
      <c r="M17" s="396"/>
      <c r="N17" s="396"/>
      <c r="O17" s="397"/>
      <c r="P17" s="396"/>
      <c r="Q17" s="397" t="str">
        <f t="shared" si="1"/>
        <v>Vijosa Laboratories, Solis-Durex Distributor, Pfizer, Bayer Schering Pharma, CPL Honduras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1259" t="s">
        <v>61</v>
      </c>
      <c r="E18" s="153" t="s">
        <v>56</v>
      </c>
      <c r="F18" s="1658" t="s">
        <v>1331</v>
      </c>
      <c r="G18" s="1659"/>
      <c r="H18" s="1660"/>
      <c r="I18" s="419"/>
      <c r="J18" s="404"/>
      <c r="K18" s="397" t="str">
        <f t="shared" si="0"/>
        <v>d. Donors</v>
      </c>
      <c r="L18" s="396"/>
      <c r="M18" s="396"/>
      <c r="N18" s="396"/>
      <c r="O18" s="397"/>
      <c r="P18" s="396"/>
      <c r="Q18" s="397" t="str">
        <f t="shared" si="1"/>
        <v>USAID,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1259" t="s">
        <v>61</v>
      </c>
      <c r="E19" s="153" t="s">
        <v>57</v>
      </c>
      <c r="F19" s="1658" t="s">
        <v>1709</v>
      </c>
      <c r="G19" s="1659"/>
      <c r="H19" s="1660"/>
      <c r="I19" s="419"/>
      <c r="J19" s="404"/>
      <c r="K19" s="397" t="str">
        <f t="shared" si="0"/>
        <v>e. UN agencies</v>
      </c>
      <c r="L19" s="396"/>
      <c r="M19" s="396"/>
      <c r="N19" s="396"/>
      <c r="O19" s="397"/>
      <c r="P19" s="396"/>
      <c r="Q19" s="397" t="str">
        <f t="shared" si="1"/>
        <v>PAHO,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58.5" customHeight="1">
      <c r="A20" s="152"/>
      <c r="B20" s="1473" t="s">
        <v>120</v>
      </c>
      <c r="C20" s="1474"/>
      <c r="D20" s="1259" t="s">
        <v>61</v>
      </c>
      <c r="E20" s="153" t="s">
        <v>58</v>
      </c>
      <c r="F20" s="1658" t="s">
        <v>1710</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Department of Integrated Family Health, HIV/STI Department, Directorate General of Health Promotion, Health Regulation, Comprehensive Care Program for Women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1259" t="s">
        <v>61</v>
      </c>
      <c r="E21" s="153" t="s">
        <v>59</v>
      </c>
      <c r="F21" s="1658" t="s">
        <v>537</v>
      </c>
      <c r="G21" s="1659"/>
      <c r="H21" s="1660"/>
      <c r="I21" s="419"/>
      <c r="J21" s="404"/>
      <c r="K21" s="397" t="str">
        <f t="shared" si="0"/>
        <v>g. Central Medical Store or Central Warehouse</v>
      </c>
      <c r="L21" s="396"/>
      <c r="M21" s="396"/>
      <c r="N21" s="396"/>
      <c r="O21" s="397"/>
      <c r="P21" s="396"/>
      <c r="Q21" s="397" t="str">
        <f t="shared" si="1"/>
        <v>Central Warehouse</v>
      </c>
      <c r="R21" s="396"/>
      <c r="S21" s="396"/>
      <c r="T21" s="406"/>
      <c r="U21" s="406"/>
      <c r="V21" s="406"/>
      <c r="W21" s="407"/>
      <c r="X21" s="407"/>
      <c r="Y21" s="424"/>
      <c r="Z21" s="425"/>
      <c r="AA21" s="409"/>
    </row>
    <row r="22" spans="1:134" s="111" customFormat="1">
      <c r="A22" s="152"/>
      <c r="B22" s="1491" t="s">
        <v>39</v>
      </c>
      <c r="C22" s="1491"/>
      <c r="D22" s="1259"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2.25" customHeight="1">
      <c r="A23" s="152"/>
      <c r="B23" s="1491" t="s">
        <v>121</v>
      </c>
      <c r="C23" s="1491"/>
      <c r="D23" s="1259" t="s">
        <v>61</v>
      </c>
      <c r="E23" s="153" t="s">
        <v>59</v>
      </c>
      <c r="F23" s="1658" t="s">
        <v>1711</v>
      </c>
      <c r="G23" s="1659"/>
      <c r="H23" s="1660"/>
      <c r="I23" s="419"/>
      <c r="J23" s="404"/>
      <c r="K23" s="403" t="str">
        <f t="shared" si="0"/>
        <v>i. Other (for example: partners)</v>
      </c>
      <c r="L23" s="404"/>
      <c r="M23" s="404"/>
      <c r="N23" s="404"/>
      <c r="O23" s="403"/>
      <c r="P23" s="404"/>
      <c r="Q23" s="403" t="str">
        <f t="shared" si="1"/>
        <v xml:space="preserve">National Institute of Women, Honduran Social Security Institute </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9</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760"/>
      <c r="G26" s="157" t="s">
        <v>34</v>
      </c>
      <c r="H26" s="817"/>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994" t="s">
        <v>85</v>
      </c>
      <c r="G28" s="159" t="s">
        <v>98</v>
      </c>
      <c r="H28" s="221"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125</v>
      </c>
      <c r="B29" s="1473"/>
      <c r="C29" s="1473"/>
      <c r="D29" s="1473"/>
      <c r="E29" s="1473"/>
      <c r="F29" s="1474"/>
      <c r="G29" s="1781">
        <v>2000000</v>
      </c>
      <c r="H29" s="1782"/>
      <c r="I29" s="438"/>
      <c r="J29" s="403">
        <f>G29</f>
        <v>2000000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126</v>
      </c>
      <c r="B30" s="1473"/>
      <c r="C30" s="1473"/>
      <c r="D30" s="1473"/>
      <c r="E30" s="991" t="s">
        <v>1910</v>
      </c>
      <c r="F30" s="162" t="s">
        <v>127</v>
      </c>
      <c r="G30" s="1783" t="s">
        <v>1911</v>
      </c>
      <c r="H30" s="1784"/>
      <c r="I30" s="438"/>
      <c r="J30" s="403" t="str">
        <f>G30</f>
        <v>Comprehensive Care Program for Women, Department of Integrated Family Health</v>
      </c>
      <c r="K30" s="397"/>
      <c r="L30" s="396"/>
      <c r="M30" s="439" t="str">
        <f>E30</f>
        <v>Jan - Dec 2013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128</v>
      </c>
      <c r="B31" s="1473"/>
      <c r="C31" s="1473"/>
      <c r="D31" s="1473"/>
      <c r="E31" s="1473"/>
      <c r="F31" s="1473"/>
      <c r="G31" s="1474"/>
      <c r="H31" s="211"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216</v>
      </c>
      <c r="B32" s="1501"/>
      <c r="C32" s="1501"/>
      <c r="D32" s="1501"/>
      <c r="E32" s="1501"/>
      <c r="F32" s="1501"/>
      <c r="G32" s="1502"/>
      <c r="H32" s="211"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t="s">
        <v>1912</v>
      </c>
      <c r="F35" s="169"/>
      <c r="G35" s="125"/>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t="s">
        <v>1912</v>
      </c>
      <c r="F36" s="169"/>
      <c r="G36" s="625"/>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180</v>
      </c>
      <c r="C37" s="1498"/>
      <c r="D37" s="1499"/>
      <c r="E37" s="173" t="s">
        <v>66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648" t="s">
        <v>62</v>
      </c>
      <c r="E41" s="483">
        <v>0</v>
      </c>
      <c r="F41" s="649" t="s">
        <v>428</v>
      </c>
      <c r="G41" s="484" t="s">
        <v>428</v>
      </c>
      <c r="H41" s="813"/>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734" t="s">
        <v>428</v>
      </c>
      <c r="E42" s="1735"/>
      <c r="F42" s="1735"/>
      <c r="G42" s="1735"/>
      <c r="H42" s="1736"/>
      <c r="I42" s="444"/>
      <c r="J42" s="437"/>
      <c r="K42" s="397" t="str">
        <f>C42</f>
        <v>i. Specify source(s) of internally generated funds spent (for example, from taxes)</v>
      </c>
      <c r="L42" s="396"/>
      <c r="M42" s="396"/>
      <c r="N42" s="396"/>
      <c r="O42" s="398" t="str">
        <f>D42</f>
        <v xml:space="preserve"> </v>
      </c>
      <c r="P42" s="396"/>
      <c r="Q42" s="396"/>
      <c r="R42" s="396"/>
      <c r="S42" s="396"/>
      <c r="T42" s="406"/>
      <c r="U42" s="406"/>
      <c r="V42" s="406"/>
      <c r="W42" s="407"/>
      <c r="X42" s="407"/>
      <c r="Y42" s="424"/>
      <c r="Z42" s="425"/>
      <c r="AA42" s="409"/>
    </row>
    <row r="43" spans="1:27" s="111" customFormat="1" ht="75">
      <c r="A43" s="164"/>
      <c r="B43" s="1473" t="s">
        <v>140</v>
      </c>
      <c r="C43" s="1474"/>
      <c r="D43" s="648" t="s">
        <v>62</v>
      </c>
      <c r="E43" s="483">
        <v>0</v>
      </c>
      <c r="F43" s="649"/>
      <c r="G43" s="484"/>
      <c r="H43" s="813"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734"/>
      <c r="E44" s="1735"/>
      <c r="F44" s="1735"/>
      <c r="G44" s="1735"/>
      <c r="H44" s="1736"/>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483" t="s">
        <v>61</v>
      </c>
      <c r="E49" s="483">
        <v>1400000</v>
      </c>
      <c r="F49" s="995"/>
      <c r="G49" s="757"/>
      <c r="H49" s="652"/>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698" t="s">
        <v>220</v>
      </c>
      <c r="E50" s="1699"/>
      <c r="F50" s="1699"/>
      <c r="G50" s="1699"/>
      <c r="H50" s="1700"/>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7" s="111" customFormat="1">
      <c r="A51" s="164"/>
      <c r="B51" s="1473" t="s">
        <v>149</v>
      </c>
      <c r="C51" s="1474"/>
      <c r="D51" s="483" t="s">
        <v>62</v>
      </c>
      <c r="E51" s="483"/>
      <c r="F51" s="995"/>
      <c r="G51" s="757"/>
      <c r="H51" s="652"/>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483" t="s">
        <v>62</v>
      </c>
      <c r="E52" s="483">
        <v>0</v>
      </c>
      <c r="F52" s="995"/>
      <c r="G52" s="757"/>
      <c r="H52" s="652"/>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1400000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v>
      </c>
      <c r="G56" s="1517" t="s">
        <v>1913</v>
      </c>
      <c r="H56" s="1518"/>
      <c r="I56" s="438"/>
      <c r="J56" s="446" t="str">
        <f>G56</f>
        <v>Comments: The Government did not carry out any procurement in 2013. All of the contraceptives that entered the central warehouse were donated by UNFPA.</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t="e">
        <f>E41/E45</f>
        <v>#DIV/0!</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0.7</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1267" t="s">
        <v>61</v>
      </c>
      <c r="G59" s="1517" t="s">
        <v>760</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730" t="s">
        <v>428</v>
      </c>
      <c r="G62" s="1731"/>
      <c r="H62" s="1732"/>
      <c r="I62" s="438"/>
      <c r="J62" s="437"/>
      <c r="K62" s="397"/>
      <c r="L62" s="396"/>
      <c r="M62" s="448">
        <f>E62</f>
        <v>0</v>
      </c>
      <c r="N62" s="396"/>
      <c r="O62" s="396"/>
      <c r="P62" s="396"/>
      <c r="Q62" s="397" t="str">
        <f>F62</f>
        <v xml:space="preserve"> </v>
      </c>
      <c r="R62" s="398" t="str">
        <f>B62</f>
        <v>a. Specify entity</v>
      </c>
      <c r="S62" s="396"/>
      <c r="T62" s="406"/>
      <c r="U62" s="406"/>
      <c r="V62" s="406"/>
      <c r="W62" s="407"/>
      <c r="X62" s="407"/>
      <c r="Y62" s="424"/>
      <c r="Z62" s="425"/>
      <c r="AA62" s="409"/>
    </row>
    <row r="63" spans="1:27" s="111" customFormat="1" ht="30">
      <c r="A63" s="1261"/>
      <c r="B63" s="1260"/>
      <c r="C63" s="1473" t="s">
        <v>178</v>
      </c>
      <c r="D63" s="1473"/>
      <c r="E63" s="1474"/>
      <c r="F63" s="1695"/>
      <c r="G63" s="1696"/>
      <c r="H63" s="1697"/>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730"/>
      <c r="E64" s="1731"/>
      <c r="F64" s="1731"/>
      <c r="G64" s="1731"/>
      <c r="H64" s="1732"/>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1265" t="s">
        <v>61</v>
      </c>
      <c r="G68" s="126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1265" t="s">
        <v>62</v>
      </c>
      <c r="G69" s="1265"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1265" t="s">
        <v>61</v>
      </c>
      <c r="G70" s="126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1265" t="s">
        <v>61</v>
      </c>
      <c r="G71" s="1265" t="s">
        <v>62</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1265" t="s">
        <v>61</v>
      </c>
      <c r="G72" s="1265"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1265" t="s">
        <v>61</v>
      </c>
      <c r="G73" s="126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62</v>
      </c>
      <c r="E74" s="1651"/>
      <c r="F74" s="1265" t="s">
        <v>62</v>
      </c>
      <c r="G74" s="1265"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62</v>
      </c>
      <c r="E75" s="1651"/>
      <c r="F75" s="1265" t="s">
        <v>62</v>
      </c>
      <c r="G75" s="1265"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1265" t="s">
        <v>61</v>
      </c>
      <c r="G76" s="1265"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1265" t="s">
        <v>61</v>
      </c>
      <c r="G77" s="1265"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1265" t="s">
        <v>61</v>
      </c>
      <c r="G78" s="1265"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1924</v>
      </c>
      <c r="E79" s="1651"/>
      <c r="F79" s="1265"/>
      <c r="G79" s="1265" t="s">
        <v>1712</v>
      </c>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t="s">
        <v>1914</v>
      </c>
      <c r="E80" s="1554"/>
      <c r="F80" s="1554"/>
      <c r="G80" s="1554"/>
      <c r="H80" s="1555"/>
      <c r="I80" s="419"/>
      <c r="J80" s="437"/>
      <c r="K80" s="397" t="str">
        <f>A80</f>
        <v>C2. Please note any comments about the commodities offered.</v>
      </c>
      <c r="L80" s="396"/>
      <c r="M80" s="396"/>
      <c r="N80" s="396"/>
      <c r="O80" s="397" t="str">
        <f>D80</f>
        <v xml:space="preserve">MOH has not purchased in emergency contraceptives because they are prohibited by law.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167</v>
      </c>
      <c r="E84" s="1563"/>
      <c r="F84" s="1263"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1266" t="s">
        <v>1713</v>
      </c>
      <c r="D85" s="1662" t="s">
        <v>1915</v>
      </c>
      <c r="E85" s="1663"/>
      <c r="F85" s="1258" t="s">
        <v>61</v>
      </c>
      <c r="G85" s="1741" t="s">
        <v>62</v>
      </c>
      <c r="H85" s="1751"/>
      <c r="I85" s="458"/>
      <c r="J85" s="446" t="str">
        <f>G85</f>
        <v>No</v>
      </c>
      <c r="K85" s="397" t="str">
        <f>B85</f>
        <v>a</v>
      </c>
      <c r="L85" s="396"/>
      <c r="M85" s="426">
        <f>E85</f>
        <v>0</v>
      </c>
      <c r="N85" s="396"/>
      <c r="O85" s="396"/>
      <c r="P85" s="396"/>
      <c r="Q85" s="396"/>
      <c r="R85" s="397"/>
      <c r="S85" s="397" t="str">
        <f>D85</f>
        <v>2006-2009</v>
      </c>
      <c r="T85" s="406"/>
      <c r="U85" s="406"/>
      <c r="V85" s="406"/>
      <c r="W85" s="407"/>
      <c r="X85" s="407"/>
      <c r="Y85" s="424"/>
      <c r="Z85" s="425"/>
      <c r="AA85" s="409"/>
    </row>
    <row r="86" spans="1:28" s="111" customFormat="1" ht="30">
      <c r="A86" s="1494" t="s">
        <v>71</v>
      </c>
      <c r="B86" s="1495"/>
      <c r="C86" s="1495"/>
      <c r="D86" s="1495"/>
      <c r="E86" s="1495"/>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1916</v>
      </c>
      <c r="F87" s="1647"/>
      <c r="G87" s="1647"/>
      <c r="H87" s="1580"/>
      <c r="I87" s="458"/>
      <c r="J87" s="446"/>
      <c r="K87" s="397"/>
      <c r="L87" s="396"/>
      <c r="M87" s="426"/>
      <c r="N87" s="426" t="str">
        <f>E87</f>
        <v>Public, NGOs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785">
        <v>28800</v>
      </c>
      <c r="F88" s="1735"/>
      <c r="G88" s="1735"/>
      <c r="H88" s="1736"/>
      <c r="I88" s="458"/>
      <c r="J88" s="446"/>
      <c r="K88" s="397"/>
      <c r="L88" s="396"/>
      <c r="M88" s="426"/>
      <c r="N88" s="426">
        <f>E88</f>
        <v>28800</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168</v>
      </c>
      <c r="B89" s="1473"/>
      <c r="C89" s="1473"/>
      <c r="D89" s="1473"/>
      <c r="E89" s="1473"/>
      <c r="F89" s="1473"/>
      <c r="G89" s="1474"/>
      <c r="H89" s="225"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45" customHeight="1">
      <c r="A90" s="152"/>
      <c r="B90" s="1473" t="s">
        <v>22</v>
      </c>
      <c r="C90" s="1473"/>
      <c r="D90" s="1734" t="s">
        <v>1917</v>
      </c>
      <c r="E90" s="1735"/>
      <c r="F90" s="1735"/>
      <c r="G90" s="1735"/>
      <c r="H90" s="1736"/>
      <c r="I90" s="458"/>
      <c r="J90" s="446"/>
      <c r="K90" s="397" t="str">
        <f>B90</f>
        <v>a. If yes, describe the policies.</v>
      </c>
      <c r="L90" s="396"/>
      <c r="M90" s="396"/>
      <c r="N90" s="460"/>
      <c r="O90" s="398" t="str">
        <f>D90</f>
        <v xml:space="preserve">The prohibition of emergency contraception in commercial, private and public sectors and the taxes charged </v>
      </c>
      <c r="P90" s="397"/>
      <c r="Q90" s="396"/>
      <c r="R90" s="396"/>
      <c r="S90" s="396"/>
      <c r="T90" s="406"/>
      <c r="U90" s="406"/>
      <c r="V90" s="406"/>
      <c r="W90" s="407"/>
      <c r="X90" s="407"/>
      <c r="Y90" s="424"/>
      <c r="Z90" s="425"/>
      <c r="AA90" s="409"/>
    </row>
    <row r="91" spans="1:28" s="111" customFormat="1" ht="30">
      <c r="A91" s="1493" t="s">
        <v>169</v>
      </c>
      <c r="B91" s="1473"/>
      <c r="C91" s="1473"/>
      <c r="D91" s="1473"/>
      <c r="E91" s="1473"/>
      <c r="F91" s="1473"/>
      <c r="G91" s="1474"/>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73" t="s">
        <v>22</v>
      </c>
      <c r="C92" s="1473"/>
      <c r="D92" s="1734" t="s">
        <v>1923</v>
      </c>
      <c r="E92" s="1735"/>
      <c r="F92" s="1735"/>
      <c r="G92" s="1735"/>
      <c r="H92" s="1736"/>
      <c r="I92" s="458"/>
      <c r="J92" s="446"/>
      <c r="K92" s="397" t="str">
        <f>B92</f>
        <v>a. If yes, describe the policies.</v>
      </c>
      <c r="L92" s="396"/>
      <c r="M92" s="396"/>
      <c r="N92" s="460"/>
      <c r="O92" s="398" t="str">
        <f>D92</f>
        <v>The Market Segmentation Strategy for contraceptives in Honduras (written but not implemented) and the MOH Standard Treatment Guidelines for Family Planning Services</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76" t="s">
        <v>199</v>
      </c>
      <c r="E95" s="1577"/>
      <c r="F95" s="1578"/>
      <c r="G95" s="1579" t="s">
        <v>201</v>
      </c>
      <c r="H95" s="1580"/>
      <c r="I95" s="465"/>
      <c r="J95" s="446" t="str">
        <f t="shared" si="3"/>
        <v>Midwife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576" t="s">
        <v>200</v>
      </c>
      <c r="E96" s="1577"/>
      <c r="F96" s="1578"/>
      <c r="G96" s="1579" t="s">
        <v>201</v>
      </c>
      <c r="H96" s="1580"/>
      <c r="I96" s="465"/>
      <c r="J96" s="446" t="str">
        <f t="shared" si="3"/>
        <v>Midwife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76" t="s">
        <v>203</v>
      </c>
      <c r="E97" s="1577"/>
      <c r="F97" s="1578"/>
      <c r="G97" s="1708" t="s">
        <v>66</v>
      </c>
      <c r="H97" s="1710"/>
      <c r="I97" s="465"/>
      <c r="J97" s="446" t="str">
        <f t="shared" si="3"/>
        <v>Don't know</v>
      </c>
      <c r="K97" s="397"/>
      <c r="L97" s="396"/>
      <c r="M97" s="426"/>
      <c r="N97" s="396"/>
      <c r="O97" s="397"/>
      <c r="P97" s="397"/>
      <c r="Q97" s="396"/>
      <c r="R97" s="396"/>
      <c r="S97" s="396"/>
      <c r="T97" s="463" t="str">
        <f t="shared" si="4"/>
        <v>Doctor</v>
      </c>
      <c r="U97" s="464"/>
      <c r="V97" s="406"/>
      <c r="W97" s="407"/>
      <c r="X97" s="407"/>
      <c r="Y97" s="424"/>
      <c r="Z97" s="425"/>
      <c r="AA97" s="409"/>
    </row>
    <row r="98" spans="1:27" s="111" customFormat="1">
      <c r="A98" s="130"/>
      <c r="B98" s="94" t="s">
        <v>182</v>
      </c>
      <c r="C98" s="92" t="s">
        <v>190</v>
      </c>
      <c r="D98" s="1576" t="s">
        <v>200</v>
      </c>
      <c r="E98" s="1577"/>
      <c r="F98" s="1578"/>
      <c r="G98" s="1708" t="s">
        <v>201</v>
      </c>
      <c r="H98" s="1710"/>
      <c r="I98" s="465"/>
      <c r="J98" s="446" t="str">
        <f t="shared" si="3"/>
        <v>Midwife</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76" t="s">
        <v>199</v>
      </c>
      <c r="E99" s="1577"/>
      <c r="F99" s="1578"/>
      <c r="G99" s="1579" t="s">
        <v>204</v>
      </c>
      <c r="H99" s="1580"/>
      <c r="I99" s="465"/>
      <c r="J99" s="446" t="str">
        <f t="shared" si="3"/>
        <v>Clinical Officer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76" t="s">
        <v>205</v>
      </c>
      <c r="E100" s="1577"/>
      <c r="F100" s="1578"/>
      <c r="G100" s="1579" t="s">
        <v>205</v>
      </c>
      <c r="H100" s="1580"/>
      <c r="I100" s="465"/>
      <c r="J100" s="446" t="str">
        <f t="shared" si="3"/>
        <v>Not applicable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c r="A101" s="130"/>
      <c r="B101" s="95" t="s">
        <v>185</v>
      </c>
      <c r="C101" s="92" t="s">
        <v>193</v>
      </c>
      <c r="D101" s="1713" t="s">
        <v>1925</v>
      </c>
      <c r="E101" s="1714"/>
      <c r="F101" s="1715"/>
      <c r="G101" s="1708" t="s">
        <v>1925</v>
      </c>
      <c r="H101" s="1710"/>
      <c r="I101" s="465"/>
      <c r="J101" s="446" t="str">
        <f t="shared" si="3"/>
        <v>Doctor Gynecologist</v>
      </c>
      <c r="K101" s="397"/>
      <c r="L101" s="396"/>
      <c r="M101" s="426"/>
      <c r="N101" s="396"/>
      <c r="O101" s="397"/>
      <c r="P101" s="397"/>
      <c r="Q101" s="396"/>
      <c r="R101" s="396"/>
      <c r="S101" s="396"/>
      <c r="T101" s="463" t="str">
        <f t="shared" si="4"/>
        <v>Doctor Gynecologist</v>
      </c>
      <c r="U101" s="464"/>
      <c r="V101" s="406"/>
      <c r="W101" s="407"/>
      <c r="X101" s="407"/>
      <c r="Y101" s="424"/>
      <c r="Z101" s="425"/>
      <c r="AA101" s="409"/>
    </row>
    <row r="102" spans="1:27" s="111" customFormat="1" ht="15.75" thickBot="1">
      <c r="A102" s="130"/>
      <c r="B102" s="96" t="s">
        <v>186</v>
      </c>
      <c r="C102" s="93" t="s">
        <v>194</v>
      </c>
      <c r="D102" s="1586" t="s">
        <v>200</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Auxiliary nurse</v>
      </c>
      <c r="U102" s="464"/>
      <c r="V102" s="406"/>
      <c r="W102" s="407"/>
      <c r="X102" s="407"/>
      <c r="Y102" s="424"/>
      <c r="Z102" s="425"/>
      <c r="AA102" s="409"/>
    </row>
    <row r="103" spans="1:27" s="111" customFormat="1" ht="75">
      <c r="A103" s="1500" t="s">
        <v>206</v>
      </c>
      <c r="B103" s="1591"/>
      <c r="C103" s="1592"/>
      <c r="D103" s="1593" t="s">
        <v>1918</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Only emergency contraception is prohibited, country is debating whether to legalize its commercialization.</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216"/>
      <c r="B108" s="1582" t="s">
        <v>24</v>
      </c>
      <c r="C108" s="1582"/>
      <c r="D108" s="131" t="s">
        <v>61</v>
      </c>
      <c r="E108" s="1738" t="s">
        <v>1919</v>
      </c>
      <c r="F108" s="1739"/>
      <c r="G108" s="1740"/>
      <c r="H108" s="227" t="s">
        <v>61</v>
      </c>
      <c r="I108" s="447"/>
      <c r="J108" s="446"/>
      <c r="K108" s="397" t="str">
        <f>B108</f>
        <v>c. Other</v>
      </c>
      <c r="L108" s="396"/>
      <c r="M108" s="426" t="str">
        <f>E108</f>
        <v>The law that prohibits emegency contraception</v>
      </c>
      <c r="N108" s="396"/>
      <c r="O108" s="397"/>
      <c r="P108" s="396"/>
      <c r="Q108" s="396"/>
      <c r="R108" s="396"/>
      <c r="S108" s="396"/>
      <c r="T108" s="406"/>
      <c r="U108" s="406"/>
      <c r="V108" s="464" t="str">
        <f>E108</f>
        <v>The law that prohibits emegency contraception</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62</v>
      </c>
      <c r="H123" s="1643"/>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256"/>
      <c r="C126" s="1473" t="s">
        <v>112</v>
      </c>
      <c r="D126" s="1473"/>
      <c r="E126" s="1474"/>
      <c r="F126" s="1635" t="s">
        <v>1920</v>
      </c>
      <c r="G126" s="1786"/>
      <c r="H126" s="1636"/>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787">
        <v>2011</v>
      </c>
      <c r="G127" s="1788"/>
      <c r="H127" s="1789"/>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383</v>
      </c>
      <c r="E128" s="1659"/>
      <c r="F128" s="1659"/>
      <c r="G128" s="1659"/>
      <c r="H128" s="1660"/>
      <c r="I128" s="421"/>
      <c r="J128" s="473"/>
      <c r="K128" s="397" t="str">
        <f>A128</f>
        <v xml:space="preserve">D11. Name of the list(s)
</v>
      </c>
      <c r="L128" s="397"/>
      <c r="M128" s="396"/>
      <c r="N128" s="396"/>
      <c r="O128" s="397" t="str">
        <f>D128</f>
        <v>Essential Medicines List</v>
      </c>
      <c r="P128" s="396"/>
      <c r="Q128" s="474"/>
      <c r="R128" s="396"/>
      <c r="S128" s="412"/>
      <c r="T128" s="413"/>
      <c r="U128" s="413"/>
      <c r="V128" s="413"/>
      <c r="W128" s="414"/>
      <c r="X128" s="414"/>
      <c r="Y128" s="474"/>
      <c r="Z128" s="475"/>
      <c r="AA128" s="409"/>
    </row>
    <row r="129" spans="1:27" s="132" customFormat="1" ht="30">
      <c r="A129" s="1493" t="s">
        <v>472</v>
      </c>
      <c r="B129" s="1473"/>
      <c r="C129" s="1474"/>
      <c r="D129" s="1658" t="s">
        <v>428</v>
      </c>
      <c r="E129" s="1659"/>
      <c r="F129" s="1659"/>
      <c r="G129" s="1659"/>
      <c r="H129" s="1660"/>
      <c r="I129" s="421"/>
      <c r="J129" s="473"/>
      <c r="K129" s="397" t="str">
        <f>A129</f>
        <v xml:space="preserve">D12. Notes about the list(s)
</v>
      </c>
      <c r="L129" s="397"/>
      <c r="M129" s="396"/>
      <c r="N129" s="396"/>
      <c r="O129" s="397" t="str">
        <f>D129</f>
        <v xml:space="preserve"> </v>
      </c>
      <c r="P129" s="396"/>
      <c r="Q129" s="474"/>
      <c r="R129" s="396"/>
      <c r="S129" s="412"/>
      <c r="T129" s="413"/>
      <c r="U129" s="413"/>
      <c r="V129" s="413"/>
      <c r="W129" s="414"/>
      <c r="X129" s="414"/>
      <c r="Y129" s="474"/>
      <c r="Z129" s="475"/>
      <c r="AA129" s="409"/>
    </row>
    <row r="130" spans="1:27" customFormat="1">
      <c r="A130" s="1493" t="s">
        <v>439</v>
      </c>
      <c r="B130" s="1473"/>
      <c r="C130" s="1473"/>
      <c r="D130" s="1473"/>
      <c r="E130" s="1473"/>
      <c r="F130" s="1473"/>
      <c r="G130" s="1473"/>
      <c r="H130" s="1511"/>
    </row>
    <row r="131" spans="1:27" customFormat="1">
      <c r="A131" s="218"/>
      <c r="B131" s="1612" t="s">
        <v>323</v>
      </c>
      <c r="C131" s="1613"/>
      <c r="D131" s="1613"/>
      <c r="E131" s="1614"/>
      <c r="F131" s="1615" t="s">
        <v>1926</v>
      </c>
      <c r="G131" s="1616"/>
      <c r="H131" s="1617"/>
    </row>
    <row r="132" spans="1:27" customFormat="1" ht="15.75" customHeight="1">
      <c r="A132" s="217"/>
      <c r="B132" s="1473" t="s">
        <v>67</v>
      </c>
      <c r="C132" s="1473"/>
      <c r="D132" s="1473"/>
      <c r="E132" s="1473"/>
      <c r="F132" s="1474"/>
      <c r="G132" s="1540" t="s">
        <v>61</v>
      </c>
      <c r="H132" s="1542"/>
    </row>
    <row r="133" spans="1:27" customFormat="1" ht="15.75" customHeight="1">
      <c r="A133" s="217"/>
      <c r="B133" s="1473" t="s">
        <v>68</v>
      </c>
      <c r="C133" s="1473"/>
      <c r="D133" s="1473"/>
      <c r="E133" s="1473"/>
      <c r="F133" s="1474"/>
      <c r="G133" s="1540" t="s">
        <v>62</v>
      </c>
      <c r="H133" s="1542"/>
    </row>
    <row r="134" spans="1:27" customFormat="1" ht="15.75" customHeight="1">
      <c r="A134" s="217"/>
      <c r="B134" s="1473" t="s">
        <v>40</v>
      </c>
      <c r="C134" s="1473"/>
      <c r="D134" s="1473"/>
      <c r="E134" s="1473"/>
      <c r="F134" s="1474"/>
      <c r="G134" s="1540" t="s">
        <v>61</v>
      </c>
      <c r="H134" s="1542"/>
    </row>
    <row r="135" spans="1:27" customFormat="1" ht="15.75" customHeight="1">
      <c r="A135" s="217"/>
      <c r="B135" s="1473" t="s">
        <v>41</v>
      </c>
      <c r="C135" s="1473"/>
      <c r="D135" s="1473"/>
      <c r="E135" s="1473"/>
      <c r="F135" s="1474"/>
      <c r="G135" s="1540" t="s">
        <v>62</v>
      </c>
      <c r="H135" s="1542"/>
    </row>
    <row r="136" spans="1:27" customFormat="1" ht="80.25" customHeight="1" thickBot="1">
      <c r="A136" s="152" t="s">
        <v>42</v>
      </c>
      <c r="B136" s="1473" t="s">
        <v>43</v>
      </c>
      <c r="C136" s="1474"/>
      <c r="D136" s="1553" t="s">
        <v>1786</v>
      </c>
      <c r="E136" s="1554"/>
      <c r="F136" s="1554"/>
      <c r="G136" s="1554"/>
      <c r="H136" s="1555"/>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1927</v>
      </c>
      <c r="B138" s="1471"/>
      <c r="C138" s="1471"/>
      <c r="D138" s="1471"/>
      <c r="E138" s="1471"/>
      <c r="F138" s="1472"/>
      <c r="G138" s="1620" t="s">
        <v>61</v>
      </c>
      <c r="H138" s="1621"/>
      <c r="I138" s="244"/>
      <c r="J138" s="265" t="str">
        <f>G138</f>
        <v>Yes</v>
      </c>
      <c r="K138" s="232"/>
      <c r="L138" s="231"/>
      <c r="M138" s="231"/>
      <c r="N138" s="231"/>
      <c r="O138" s="232"/>
      <c r="P138" s="231"/>
      <c r="Q138" s="231"/>
      <c r="R138" s="231"/>
      <c r="S138" s="231"/>
      <c r="T138" s="112"/>
      <c r="U138" s="112"/>
      <c r="V138" s="112"/>
      <c r="W138" s="237"/>
      <c r="X138" s="237"/>
      <c r="Y138" s="259" t="str">
        <f>A138</f>
        <v xml:space="preserve">E1. Have stockouts occurred for any contraceptive at the central* level in the last 12 months?  </v>
      </c>
      <c r="Z138" s="246"/>
      <c r="AA138" s="238"/>
    </row>
    <row r="139" spans="1:27" s="111" customFormat="1" ht="45">
      <c r="A139" s="1493" t="s">
        <v>1928</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1257"/>
      <c r="B140" s="1473" t="s">
        <v>108</v>
      </c>
      <c r="C140" s="1473"/>
      <c r="D140" s="1473"/>
      <c r="E140" s="1473"/>
      <c r="F140" s="1474"/>
      <c r="G140" s="1540" t="s">
        <v>61</v>
      </c>
      <c r="H140" s="1542"/>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1262"/>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1257"/>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1257"/>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1257"/>
      <c r="B144" s="1473" t="s">
        <v>29</v>
      </c>
      <c r="C144" s="1473"/>
      <c r="D144" s="1473"/>
      <c r="E144" s="1473"/>
      <c r="F144" s="1474"/>
      <c r="G144" s="1540" t="s">
        <v>61</v>
      </c>
      <c r="H144" s="1542"/>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1257"/>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1257"/>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1257"/>
      <c r="B147" s="1473" t="s">
        <v>110</v>
      </c>
      <c r="C147" s="1473"/>
      <c r="D147" s="1473"/>
      <c r="E147" s="1473"/>
      <c r="F147" s="1474"/>
      <c r="G147" s="1695" t="s">
        <v>205</v>
      </c>
      <c r="H147" s="1697"/>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1257"/>
      <c r="B148" s="1473" t="s">
        <v>72</v>
      </c>
      <c r="C148" s="1473"/>
      <c r="D148" s="1473"/>
      <c r="E148" s="1473"/>
      <c r="F148" s="1474"/>
      <c r="G148" s="1540" t="s">
        <v>61</v>
      </c>
      <c r="H148" s="1542"/>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257"/>
      <c r="B149" s="1473" t="s">
        <v>174</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175</v>
      </c>
      <c r="C150" s="1473"/>
      <c r="D150" s="1473"/>
      <c r="E150" s="1473"/>
      <c r="F150" s="1484" t="s">
        <v>1921</v>
      </c>
      <c r="G150" s="1485"/>
      <c r="H150" s="1486"/>
      <c r="I150" s="419"/>
      <c r="J150" s="446"/>
      <c r="K150" s="397"/>
      <c r="L150" s="397"/>
      <c r="M150" s="396"/>
      <c r="N150" s="396"/>
      <c r="O150" s="396"/>
      <c r="P150" s="396"/>
      <c r="Q150" s="397" t="str">
        <f>F150</f>
        <v>HCDLPF -Logistics management information System-</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1261"/>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1257"/>
      <c r="B153" s="1473" t="s">
        <v>177</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customHeight="1" thickBot="1">
      <c r="A154" s="1622" t="s">
        <v>473</v>
      </c>
      <c r="B154" s="1623"/>
      <c r="C154" s="1624"/>
      <c r="D154" s="1790" t="s">
        <v>1922</v>
      </c>
      <c r="E154" s="1791"/>
      <c r="F154" s="1791"/>
      <c r="G154" s="1791"/>
      <c r="H154" s="1792"/>
      <c r="I154" s="419"/>
      <c r="J154" s="446"/>
      <c r="K154" s="397" t="str">
        <f>A154</f>
        <v xml:space="preserve">F. Please note any overall comments about challenges and/or successes with contraceptive security in your country.
</v>
      </c>
      <c r="L154" s="396"/>
      <c r="M154" s="396"/>
      <c r="N154" s="396"/>
      <c r="O154" s="397" t="str">
        <f>D154</f>
        <v xml:space="preserve">There were stockouts at central level because there was no procurement but the regional entities had stock from the prior year, which helped prevent a full stockout. The CS Committee is out of contact, staff have requested that it be activated activated again but, apparantly the political and social situation complicate this objective for the moment. </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5">
    <mergeCell ref="A154:C154"/>
    <mergeCell ref="D154:H154"/>
    <mergeCell ref="A155:H155"/>
    <mergeCell ref="B146:F146"/>
    <mergeCell ref="G146:H146"/>
    <mergeCell ref="B141:F141"/>
    <mergeCell ref="G141:H141"/>
    <mergeCell ref="B142:F142"/>
    <mergeCell ref="G142:H142"/>
    <mergeCell ref="B143:F143"/>
    <mergeCell ref="G143:H143"/>
    <mergeCell ref="A156:H156"/>
    <mergeCell ref="A157:H157"/>
    <mergeCell ref="A130:H130"/>
    <mergeCell ref="B131:E131"/>
    <mergeCell ref="F131:H131"/>
    <mergeCell ref="B132:F132"/>
    <mergeCell ref="G132:H132"/>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A129:C129"/>
    <mergeCell ref="D129:H129"/>
    <mergeCell ref="A137:G137"/>
    <mergeCell ref="A139:H139"/>
    <mergeCell ref="B140:F140"/>
    <mergeCell ref="G140:H140"/>
    <mergeCell ref="B133:F133"/>
    <mergeCell ref="G133:H133"/>
    <mergeCell ref="B134:F134"/>
    <mergeCell ref="G134:H134"/>
    <mergeCell ref="B135:F135"/>
    <mergeCell ref="G135:H135"/>
    <mergeCell ref="B136:C136"/>
    <mergeCell ref="D136:H136"/>
    <mergeCell ref="A138:F138"/>
    <mergeCell ref="G138:H138"/>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5:C15"/>
    <mergeCell ref="F15:H15"/>
    <mergeCell ref="B16:C16"/>
    <mergeCell ref="F16:H16"/>
    <mergeCell ref="B17:C17"/>
    <mergeCell ref="F17:H17"/>
    <mergeCell ref="B13:C13"/>
    <mergeCell ref="D13:H13"/>
    <mergeCell ref="A14:C14"/>
    <mergeCell ref="D14:H14"/>
    <mergeCell ref="A5:C5"/>
    <mergeCell ref="G7:H7"/>
    <mergeCell ref="A8:C8"/>
    <mergeCell ref="D8:E8"/>
    <mergeCell ref="G8:H8"/>
    <mergeCell ref="A9:H9"/>
    <mergeCell ref="A1:H1"/>
    <mergeCell ref="A2:C2"/>
    <mergeCell ref="D2:E2"/>
    <mergeCell ref="A3:H3"/>
    <mergeCell ref="D4:E4"/>
    <mergeCell ref="F4:H4"/>
    <mergeCell ref="A10:H10"/>
    <mergeCell ref="A11:G11"/>
    <mergeCell ref="A12:G12"/>
  </mergeCells>
  <dataValidations count="12">
    <dataValidation type="list" allowBlank="1" showInputMessage="1" showErrorMessage="1" error="Please choose from the dropdown list." sqref="H31:H32 D41 D43 G116:H125 F59 F85:H86 H89 H91 D106:D108">
      <formula1>$W$1:$W$3</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24">
      <formula1>$O$1:$O$6</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G111:G113 H25 D16:D23 G147:H147 D26 G140:G146 G148 F63 G152:G153 F68:H78 D69:D78 H106:H108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formula1>$W$1:$W$4</formula1>
    </dataValidation>
    <dataValidation type="list" allowBlank="1" showInputMessage="1" showErrorMessage="1" errorTitle="Choose from dropdown" error="Please choose from the dropdown list." prompt="Please select from the dropdown list." sqref="D15 D68 G138">
      <formula1>$W$1:$W$4</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Title="Choose from dropdown" error="Please choose from the dropdown list." sqref="F28">
      <formula1>$Y$1:$Y$13</formula1>
    </dataValidation>
    <dataValidation type="list" allowBlank="1" showInputMessage="1" showErrorMessage="1" errorTitle="Choose from dropdown" error="Please choose from the dropdown list." sqref="H28">
      <formula1>$Y$1:$Y$13</formula1>
    </dataValidation>
    <dataValidation type="list" allowBlank="1" showInputMessage="1" prompt="Please select from the dropdown list if possible. If you cannot find a provider cadre that fits, you may write it in." sqref="D95:H95">
      <formula1>$Q$1:$Q$9</formula1>
    </dataValidation>
    <dataValidation type="list" allowBlank="1" prompt="Please choose from the dropdown if possible. If you cannot find a cadre that fits what you are looking for, you may write it in." sqref="D96:H102">
      <formula1>$Q$1:$Q$9</formula1>
    </dataValidation>
  </dataValidations>
  <hyperlinks>
    <hyperlink ref="A5" location="Introduction!A1" display="To jump to the Introduction sheet, click here."/>
  </hyperlink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5" width="17.28515625" style="109" customWidth="1"/>
    <col min="6" max="6" width="22.28515625"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1467</v>
      </c>
      <c r="B7" s="1655"/>
      <c r="C7" s="1655"/>
      <c r="D7" s="916"/>
      <c r="E7" s="916"/>
      <c r="F7" s="916"/>
      <c r="G7" s="917"/>
      <c r="H7" s="918"/>
      <c r="I7" s="906"/>
      <c r="J7" s="907"/>
      <c r="K7" s="908" t="str">
        <f>A7</f>
        <v>Country: India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81" customHeight="1">
      <c r="A13" s="149"/>
      <c r="B13" s="1473" t="s">
        <v>13</v>
      </c>
      <c r="C13" s="1474"/>
      <c r="D13" s="1579" t="s">
        <v>1252</v>
      </c>
      <c r="E13" s="1647"/>
      <c r="F13" s="1647"/>
      <c r="G13" s="1647"/>
      <c r="H13" s="1580"/>
      <c r="I13" s="419"/>
      <c r="J13" s="404"/>
      <c r="K13" s="397" t="str">
        <f>B13</f>
        <v>a. What is the name of the committee?</v>
      </c>
      <c r="L13" s="426"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M13" s="396"/>
      <c r="N13" s="396"/>
      <c r="O13" s="398" t="str">
        <f>D13</f>
        <v>There is a Supply and Social Marketing Division of the Ministry of Health and Family Welfare which is responsible for procurement of all contraceptives/commodities.  A Central Procurement Agency is in the process of being established at the Ministry of Health and Family Welfare (MOHFW), Government of India (GOI).</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7" t="s">
        <v>205</v>
      </c>
      <c r="E15" s="151" t="s">
        <v>55</v>
      </c>
      <c r="F15" s="1658"/>
      <c r="G15" s="1659"/>
      <c r="H15" s="1660"/>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77" t="s">
        <v>205</v>
      </c>
      <c r="E16" s="153" t="s">
        <v>55</v>
      </c>
      <c r="F16" s="1658"/>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77" t="s">
        <v>205</v>
      </c>
      <c r="E17" s="153" t="s">
        <v>55</v>
      </c>
      <c r="F17" s="1658"/>
      <c r="G17" s="1659"/>
      <c r="H17" s="166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77" t="s">
        <v>205</v>
      </c>
      <c r="E18" s="153" t="s">
        <v>56</v>
      </c>
      <c r="F18" s="1658"/>
      <c r="G18" s="1659"/>
      <c r="H18" s="1660"/>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77" t="s">
        <v>205</v>
      </c>
      <c r="E19" s="153" t="s">
        <v>57</v>
      </c>
      <c r="F19" s="1658"/>
      <c r="G19" s="1659"/>
      <c r="H19" s="1660"/>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77" t="s">
        <v>205</v>
      </c>
      <c r="E20" s="153" t="s">
        <v>58</v>
      </c>
      <c r="F20" s="1658"/>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91" t="s">
        <v>17</v>
      </c>
      <c r="C21" s="1491"/>
      <c r="D21" s="777" t="s">
        <v>205</v>
      </c>
      <c r="E21" s="153" t="s">
        <v>59</v>
      </c>
      <c r="F21" s="1658"/>
      <c r="G21" s="1659"/>
      <c r="H21" s="1660"/>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491" t="s">
        <v>39</v>
      </c>
      <c r="C22" s="1491"/>
      <c r="D22" s="777" t="s">
        <v>205</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491" t="s">
        <v>121</v>
      </c>
      <c r="C23" s="1491"/>
      <c r="D23" s="777" t="s">
        <v>205</v>
      </c>
      <c r="E23" s="153" t="s">
        <v>59</v>
      </c>
      <c r="F23" s="1658"/>
      <c r="G23" s="1659"/>
      <c r="H23" s="1660"/>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88</v>
      </c>
      <c r="G28" s="159" t="s">
        <v>98</v>
      </c>
      <c r="H28" s="160" t="s">
        <v>87</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t="s">
        <v>66</v>
      </c>
      <c r="H29" s="1508"/>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c r="F30" s="162" t="s">
        <v>127</v>
      </c>
      <c r="G30" s="1509"/>
      <c r="H30" s="1510"/>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3" t="s">
        <v>129</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17.75">
      <c r="A34" s="164"/>
      <c r="B34" s="1501" t="s">
        <v>207</v>
      </c>
      <c r="C34" s="1501"/>
      <c r="D34" s="1502"/>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501" t="s">
        <v>208</v>
      </c>
      <c r="C35" s="1501"/>
      <c r="D35" s="1502"/>
      <c r="E35" s="168"/>
      <c r="F35" s="177"/>
      <c r="G35" s="178"/>
      <c r="H35" s="192" t="s">
        <v>1253</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t="s">
        <v>388</v>
      </c>
      <c r="F36" s="177"/>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t="s">
        <v>66</v>
      </c>
      <c r="F37" s="174"/>
      <c r="G37" s="174"/>
      <c r="H37" s="175" t="s">
        <v>1253</v>
      </c>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01.2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73" t="s">
        <v>138</v>
      </c>
      <c r="C41" s="1474"/>
      <c r="D41" s="793" t="s">
        <v>61</v>
      </c>
      <c r="E41" s="168"/>
      <c r="F41" s="177"/>
      <c r="G41" s="178"/>
      <c r="H41" s="192" t="s">
        <v>1253</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1254</v>
      </c>
      <c r="E42" s="1476"/>
      <c r="F42" s="1476"/>
      <c r="G42" s="1476"/>
      <c r="H42" s="1477"/>
      <c r="I42" s="444"/>
      <c r="J42" s="437"/>
      <c r="K42" s="397" t="str">
        <f>C42</f>
        <v>i. Specify source(s) of internally generated funds spent (for example, from taxes)</v>
      </c>
      <c r="L42" s="396"/>
      <c r="M42" s="396"/>
      <c r="N42" s="396"/>
      <c r="O42" s="398" t="str">
        <f>D42</f>
        <v>In addition to the central government funding, the state governments have their own health budgets. However, they are not used for contraceptive procurement.</v>
      </c>
      <c r="P42" s="396"/>
      <c r="Q42" s="396"/>
      <c r="R42" s="396"/>
      <c r="S42" s="396"/>
      <c r="T42" s="406"/>
      <c r="U42" s="406"/>
      <c r="V42" s="406"/>
      <c r="W42" s="407"/>
      <c r="X42" s="407"/>
      <c r="Y42" s="424"/>
      <c r="Z42" s="425"/>
      <c r="AA42" s="409"/>
    </row>
    <row r="43" spans="1:27" s="111" customFormat="1" ht="157.5" customHeight="1">
      <c r="A43" s="164"/>
      <c r="B43" s="1473" t="s">
        <v>140</v>
      </c>
      <c r="C43" s="1474"/>
      <c r="D43" s="793" t="s">
        <v>62</v>
      </c>
      <c r="E43" s="168"/>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388</v>
      </c>
      <c r="E44" s="1476"/>
      <c r="F44" s="1476"/>
      <c r="G44" s="1476"/>
      <c r="H44" s="1477"/>
      <c r="I44" s="444"/>
      <c r="J44" s="437"/>
      <c r="K44" s="397" t="str">
        <f>C44</f>
        <v>i. Specify source(s) of other government funds spent (for example: basket funding or specific donor)</v>
      </c>
      <c r="L44" s="396"/>
      <c r="M44" s="396"/>
      <c r="N44" s="396"/>
      <c r="O44" s="398" t="str">
        <f>D44</f>
        <v>None</v>
      </c>
      <c r="P44" s="396"/>
      <c r="Q44" s="396"/>
      <c r="R44" s="396"/>
      <c r="S44" s="396"/>
      <c r="T44" s="406"/>
      <c r="U44" s="406"/>
      <c r="V44" s="406"/>
      <c r="W44" s="407"/>
      <c r="X44" s="407"/>
      <c r="Y44" s="424"/>
      <c r="Z44" s="425"/>
      <c r="AA44" s="409"/>
    </row>
    <row r="45" spans="1:27" s="111" customFormat="1" ht="45">
      <c r="A45" s="164"/>
      <c r="B45" s="1473" t="s">
        <v>142</v>
      </c>
      <c r="C45" s="1474"/>
      <c r="D45" s="181"/>
      <c r="E45" s="565" t="s">
        <v>66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14.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93" t="s">
        <v>62</v>
      </c>
      <c r="E49" s="168"/>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793" t="s">
        <v>62</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66.5" customHeight="1">
      <c r="A56" s="1519" t="s">
        <v>152</v>
      </c>
      <c r="B56" s="1528"/>
      <c r="C56" s="1528"/>
      <c r="D56" s="1528"/>
      <c r="E56" s="1529"/>
      <c r="F56" s="566"/>
      <c r="G56" s="1517" t="s">
        <v>1733</v>
      </c>
      <c r="H56" s="1518"/>
      <c r="I56" s="438"/>
      <c r="J56" s="446" t="str">
        <f>G56</f>
        <v>Comments: Not available</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c r="G57" s="1517" t="s">
        <v>1733</v>
      </c>
      <c r="H57" s="1518"/>
      <c r="I57" s="438"/>
      <c r="J57" s="446" t="str">
        <f>G57</f>
        <v>Comments: Not available</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c r="G58" s="1517" t="s">
        <v>1733</v>
      </c>
      <c r="H58" s="1518"/>
      <c r="I58" s="438"/>
      <c r="J58" s="446" t="str">
        <f>G58</f>
        <v>Comments: Not available</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c r="G59" s="1517"/>
      <c r="H59" s="1518"/>
      <c r="I59" s="438"/>
      <c r="J59" s="446">
        <f>G59</f>
        <v>0</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4.5" customHeight="1">
      <c r="A62" s="152"/>
      <c r="B62" s="1473" t="s">
        <v>31</v>
      </c>
      <c r="C62" s="1473"/>
      <c r="D62" s="1473"/>
      <c r="E62" s="1473"/>
      <c r="F62" s="1484" t="s">
        <v>1255</v>
      </c>
      <c r="G62" s="1485"/>
      <c r="H62" s="1486"/>
      <c r="I62" s="438"/>
      <c r="J62" s="437"/>
      <c r="K62" s="397"/>
      <c r="L62" s="396"/>
      <c r="M62" s="448">
        <f>E62</f>
        <v>0</v>
      </c>
      <c r="N62" s="396"/>
      <c r="O62" s="396"/>
      <c r="P62" s="396"/>
      <c r="Q62" s="397" t="str">
        <f>F62</f>
        <v>Supply and Social Marketing Division of the Ministry of Health and Family Welfare</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60">
      <c r="A64" s="1493" t="s">
        <v>155</v>
      </c>
      <c r="B64" s="1473"/>
      <c r="C64" s="1474"/>
      <c r="D64" s="1484" t="s">
        <v>1256</v>
      </c>
      <c r="E64" s="1485"/>
      <c r="F64" s="1485"/>
      <c r="G64" s="1485"/>
      <c r="H64" s="1486"/>
      <c r="I64" s="419"/>
      <c r="J64" s="437"/>
      <c r="K64" s="397" t="str">
        <f>A64</f>
        <v xml:space="preserve">B15. Please note any additional comments about finance and procurement.
</v>
      </c>
      <c r="L64" s="396"/>
      <c r="M64" s="396"/>
      <c r="N64" s="396"/>
      <c r="O64" s="397" t="str">
        <f>D64</f>
        <v>The Ministry publishes the Family Welfare Statistics which provides the most updated information on contraceptive supplies and finances in the country.  The last report was published for year 2011 which formed basis for completing last year's survey</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85" t="s">
        <v>62</v>
      </c>
      <c r="G69" s="785" t="s">
        <v>62</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85" t="s">
        <v>62</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62</v>
      </c>
      <c r="E71" s="1651"/>
      <c r="F71" s="785" t="s">
        <v>62</v>
      </c>
      <c r="G71" s="785"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85" t="s">
        <v>61</v>
      </c>
      <c r="G72" s="785"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85" t="s">
        <v>62</v>
      </c>
      <c r="G74" s="785"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785" t="s">
        <v>61</v>
      </c>
      <c r="G75" s="785"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785" t="s">
        <v>61</v>
      </c>
      <c r="G76" s="785"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785" t="s">
        <v>61</v>
      </c>
      <c r="G77" s="785"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85" t="s">
        <v>62</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c r="E79" s="1651"/>
      <c r="F79" s="785"/>
      <c r="G79" s="785"/>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674"/>
      <c r="E80" s="1675"/>
      <c r="F80" s="1675"/>
      <c r="G80" s="1675"/>
      <c r="H80" s="1676"/>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86" t="s">
        <v>1257</v>
      </c>
      <c r="D85" s="1662"/>
      <c r="E85" s="1663"/>
      <c r="F85" s="776" t="s">
        <v>61</v>
      </c>
      <c r="G85" s="1586" t="s">
        <v>61</v>
      </c>
      <c r="H85" s="1664"/>
      <c r="I85" s="458"/>
      <c r="J85" s="446" t="str">
        <f>G85</f>
        <v>Yes</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504" t="s">
        <v>71</v>
      </c>
      <c r="B86" s="1491"/>
      <c r="C86" s="1491"/>
      <c r="D86" s="1491"/>
      <c r="E86" s="1491"/>
      <c r="F86" s="1491"/>
      <c r="G86" s="1496"/>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205</v>
      </c>
      <c r="F87" s="1647"/>
      <c r="G87" s="1647"/>
      <c r="H87" s="1580"/>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205</v>
      </c>
      <c r="F88" s="1647"/>
      <c r="G88" s="1647"/>
      <c r="H88" s="1580"/>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476"/>
      <c r="F90" s="1476"/>
      <c r="G90" s="1476"/>
      <c r="H90" s="1477"/>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63" customHeight="1">
      <c r="A92" s="152"/>
      <c r="B92" s="1473" t="s">
        <v>22</v>
      </c>
      <c r="C92" s="1473"/>
      <c r="D92" s="1474"/>
      <c r="E92" s="1579" t="s">
        <v>1258</v>
      </c>
      <c r="F92" s="1647"/>
      <c r="G92" s="1647"/>
      <c r="H92" s="1580"/>
      <c r="I92" s="458"/>
      <c r="J92" s="446"/>
      <c r="K92" s="397" t="str">
        <f>B92</f>
        <v>a. If yes, describe the policies.</v>
      </c>
      <c r="L92" s="396"/>
      <c r="M92" s="396"/>
      <c r="N92" s="460"/>
      <c r="O92" s="398" t="str">
        <f>E92</f>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1259</v>
      </c>
      <c r="H95" s="1580"/>
      <c r="I95" s="465"/>
      <c r="J95" s="446" t="str">
        <f t="shared" si="3"/>
        <v>Paramedic, pharmacist</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205</v>
      </c>
      <c r="E96" s="1577"/>
      <c r="F96" s="1578"/>
      <c r="G96" s="1579" t="s">
        <v>203</v>
      </c>
      <c r="H96" s="1580"/>
      <c r="I96" s="465"/>
      <c r="J96" s="446" t="str">
        <f t="shared" si="3"/>
        <v>Doctor</v>
      </c>
      <c r="K96" s="397"/>
      <c r="L96" s="396"/>
      <c r="M96" s="426"/>
      <c r="N96" s="396"/>
      <c r="O96" s="397"/>
      <c r="P96" s="397"/>
      <c r="Q96" s="396"/>
      <c r="R96" s="396"/>
      <c r="S96" s="396"/>
      <c r="T96" s="463" t="str">
        <f t="shared" ref="T96:T102" si="4">D96</f>
        <v>Not applicable</v>
      </c>
      <c r="U96" s="464"/>
      <c r="V96" s="406"/>
      <c r="W96" s="407"/>
      <c r="X96" s="407"/>
      <c r="Y96" s="424"/>
      <c r="Z96" s="425"/>
      <c r="AA96" s="409"/>
    </row>
    <row r="97" spans="1:27" s="111" customFormat="1" ht="15" customHeight="1">
      <c r="A97" s="130"/>
      <c r="B97" s="95" t="s">
        <v>12</v>
      </c>
      <c r="C97" s="92" t="s">
        <v>189</v>
      </c>
      <c r="D97" s="1576" t="s">
        <v>205</v>
      </c>
      <c r="E97" s="1577"/>
      <c r="F97" s="1578"/>
      <c r="G97" s="1579" t="s">
        <v>205</v>
      </c>
      <c r="H97" s="1580"/>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76" t="s">
        <v>187</v>
      </c>
      <c r="E98" s="1577"/>
      <c r="F98" s="1578"/>
      <c r="G98" s="1579" t="s">
        <v>202</v>
      </c>
      <c r="H98" s="1580"/>
      <c r="I98" s="465"/>
      <c r="J98" s="446" t="str">
        <f t="shared" si="3"/>
        <v>Nurse</v>
      </c>
      <c r="K98" s="397"/>
      <c r="L98" s="396"/>
      <c r="M98" s="426"/>
      <c r="N98" s="396"/>
      <c r="O98" s="397"/>
      <c r="P98" s="397"/>
      <c r="Q98" s="396"/>
      <c r="R98" s="396"/>
      <c r="S98" s="396"/>
      <c r="T98" s="463" t="str">
        <f t="shared" si="4"/>
        <v>Auxiliary nurse midwife</v>
      </c>
      <c r="U98" s="464"/>
      <c r="V98" s="406"/>
      <c r="W98" s="407"/>
      <c r="X98" s="407"/>
      <c r="Y98" s="424"/>
      <c r="Z98" s="425"/>
      <c r="AA98" s="409"/>
    </row>
    <row r="99" spans="1:27" s="111" customFormat="1" ht="15" customHeight="1">
      <c r="A99" s="130"/>
      <c r="B99" s="95" t="s">
        <v>183</v>
      </c>
      <c r="C99" s="92" t="s">
        <v>191</v>
      </c>
      <c r="D99" s="1576" t="s">
        <v>199</v>
      </c>
      <c r="E99" s="1577"/>
      <c r="F99" s="1578"/>
      <c r="G99" s="1579" t="s">
        <v>448</v>
      </c>
      <c r="H99" s="1580"/>
      <c r="I99" s="465"/>
      <c r="J99" s="446" t="str">
        <f t="shared" si="3"/>
        <v>Pharmacist</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199</v>
      </c>
      <c r="E100" s="1577"/>
      <c r="F100" s="1578"/>
      <c r="G100" s="1579" t="s">
        <v>448</v>
      </c>
      <c r="H100" s="1580"/>
      <c r="I100" s="465"/>
      <c r="J100" s="446" t="str">
        <f t="shared" si="3"/>
        <v>Pharmacist</v>
      </c>
      <c r="K100" s="397"/>
      <c r="L100" s="396"/>
      <c r="M100" s="426"/>
      <c r="N100" s="396"/>
      <c r="O100" s="397"/>
      <c r="P100" s="397"/>
      <c r="Q100" s="396"/>
      <c r="R100" s="396"/>
      <c r="S100" s="396"/>
      <c r="T100" s="463" t="str">
        <f t="shared" si="4"/>
        <v>Community health worker</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633"/>
      <c r="B106" s="1756" t="s">
        <v>107</v>
      </c>
      <c r="C106" s="1756"/>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633"/>
      <c r="B107" s="1756" t="s">
        <v>23</v>
      </c>
      <c r="C107" s="1756"/>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997"/>
      <c r="B108" s="1793" t="s">
        <v>24</v>
      </c>
      <c r="C108" s="1793"/>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756" t="s">
        <v>25</v>
      </c>
      <c r="C111" s="1756"/>
      <c r="D111" s="1756"/>
      <c r="E111" s="1756"/>
      <c r="F111" s="1757"/>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756" t="s">
        <v>26</v>
      </c>
      <c r="C112" s="1756"/>
      <c r="D112" s="1756"/>
      <c r="E112" s="1756"/>
      <c r="F112" s="1757"/>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756" t="s">
        <v>27</v>
      </c>
      <c r="C113" s="1756"/>
      <c r="D113" s="1756"/>
      <c r="E113" s="1756"/>
      <c r="F113" s="1757"/>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667"/>
      <c r="C114" s="668"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669"/>
      <c r="B116" s="1756" t="s">
        <v>108</v>
      </c>
      <c r="C116" s="1756"/>
      <c r="D116" s="1756"/>
      <c r="E116" s="1756"/>
      <c r="F116" s="1757"/>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669"/>
      <c r="B117" s="1756" t="s">
        <v>109</v>
      </c>
      <c r="C117" s="1756"/>
      <c r="D117" s="1756"/>
      <c r="E117" s="1756"/>
      <c r="F117" s="1757"/>
      <c r="G117" s="1576" t="s">
        <v>62</v>
      </c>
      <c r="H117" s="1643"/>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669"/>
      <c r="B118" s="1756" t="s">
        <v>170</v>
      </c>
      <c r="C118" s="1756"/>
      <c r="D118" s="1756"/>
      <c r="E118" s="1756"/>
      <c r="F118" s="1757"/>
      <c r="G118" s="1576" t="s">
        <v>62</v>
      </c>
      <c r="H118" s="1643"/>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669"/>
      <c r="B119" s="1756" t="s">
        <v>171</v>
      </c>
      <c r="C119" s="1756"/>
      <c r="D119" s="1756"/>
      <c r="E119" s="1756"/>
      <c r="F119" s="1757"/>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669"/>
      <c r="B120" s="1756" t="s">
        <v>29</v>
      </c>
      <c r="C120" s="1756"/>
      <c r="D120" s="1756"/>
      <c r="E120" s="1756"/>
      <c r="F120" s="1757"/>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669"/>
      <c r="B121" s="1756" t="s">
        <v>18</v>
      </c>
      <c r="C121" s="1756"/>
      <c r="D121" s="1756"/>
      <c r="E121" s="1756"/>
      <c r="F121" s="1757"/>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669"/>
      <c r="B122" s="1756" t="s">
        <v>19</v>
      </c>
      <c r="C122" s="1756"/>
      <c r="D122" s="1756"/>
      <c r="E122" s="1756"/>
      <c r="F122" s="1757"/>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669"/>
      <c r="B123" s="1756" t="s">
        <v>110</v>
      </c>
      <c r="C123" s="1756"/>
      <c r="D123" s="1756"/>
      <c r="E123" s="1756"/>
      <c r="F123" s="1757"/>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669"/>
      <c r="B124" s="1756" t="s">
        <v>72</v>
      </c>
      <c r="C124" s="1756"/>
      <c r="D124" s="1756"/>
      <c r="E124" s="1756"/>
      <c r="F124" s="1757"/>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669"/>
      <c r="B125" s="1756" t="s">
        <v>111</v>
      </c>
      <c r="C125" s="1756"/>
      <c r="D125" s="1756"/>
      <c r="E125" s="1756"/>
      <c r="F125" s="1757"/>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669"/>
      <c r="B126" s="988"/>
      <c r="C126" s="1756" t="s">
        <v>112</v>
      </c>
      <c r="D126" s="1756"/>
      <c r="E126" s="1756"/>
      <c r="F126" s="1756"/>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681"/>
      <c r="G127" s="1635">
        <v>2011</v>
      </c>
      <c r="H127" s="1636"/>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758" t="s">
        <v>437</v>
      </c>
      <c r="B128" s="1756"/>
      <c r="C128" s="1757"/>
      <c r="D128" s="1658" t="s">
        <v>1260</v>
      </c>
      <c r="E128" s="1659"/>
      <c r="F128" s="1659"/>
      <c r="G128" s="1659"/>
      <c r="H128" s="1660"/>
      <c r="I128" s="421"/>
      <c r="J128" s="473"/>
      <c r="K128" s="397" t="str">
        <f>A128</f>
        <v xml:space="preserve">D11. Name of the list(s)
</v>
      </c>
      <c r="L128" s="397"/>
      <c r="M128" s="396"/>
      <c r="N128" s="396"/>
      <c r="O128" s="397" t="str">
        <f>D128</f>
        <v>National List of Essential Medicines of India</v>
      </c>
      <c r="P128" s="396"/>
      <c r="Q128" s="474"/>
      <c r="R128" s="396"/>
      <c r="S128" s="412"/>
      <c r="T128" s="413"/>
      <c r="U128" s="413"/>
      <c r="V128" s="413"/>
      <c r="W128" s="414"/>
      <c r="X128" s="414"/>
      <c r="Y128" s="474"/>
      <c r="Z128" s="475"/>
      <c r="AA128" s="409"/>
    </row>
    <row r="129" spans="1:27" s="132" customFormat="1" ht="30">
      <c r="A129" s="1758" t="s">
        <v>472</v>
      </c>
      <c r="B129" s="1756"/>
      <c r="C129" s="1757"/>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t="s">
        <v>205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205</v>
      </c>
      <c r="H132" s="1542"/>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205</v>
      </c>
      <c r="H133" s="1542"/>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205</v>
      </c>
      <c r="H134" s="1542"/>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205</v>
      </c>
      <c r="H135" s="1542"/>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t="s">
        <v>593</v>
      </c>
      <c r="E136" s="1554"/>
      <c r="F136" s="1554"/>
      <c r="G136" s="1554"/>
      <c r="H136" s="1555"/>
      <c r="I136" s="421"/>
      <c r="J136" s="473"/>
      <c r="K136" s="397" t="str">
        <f>B136</f>
        <v>f. Notes about the Poverty Reduction Strategy Paper</v>
      </c>
      <c r="L136" s="397"/>
      <c r="M136" s="396"/>
      <c r="N136" s="396"/>
      <c r="O136" s="397" t="str">
        <f>D136</f>
        <v>Document not available on IMF's website</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c r="H138" s="1621"/>
      <c r="I138" s="419"/>
      <c r="J138" s="446">
        <f>G138</f>
        <v>0</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73" t="s">
        <v>108</v>
      </c>
      <c r="C140" s="1473"/>
      <c r="D140" s="1473"/>
      <c r="E140" s="1473"/>
      <c r="F140" s="1474"/>
      <c r="G140" s="1540"/>
      <c r="H140" s="1542"/>
      <c r="I140" s="419"/>
      <c r="J140" s="446">
        <f t="shared" ref="J140:J148" si="7">G140</f>
        <v>0</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c r="H141" s="1542"/>
      <c r="I141" s="419"/>
      <c r="J141" s="446">
        <f t="shared" si="7"/>
        <v>0</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c r="H142" s="1542"/>
      <c r="I142" s="419"/>
      <c r="J142" s="446">
        <f t="shared" si="7"/>
        <v>0</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c r="H143" s="1542"/>
      <c r="I143" s="419"/>
      <c r="J143" s="446">
        <f t="shared" si="7"/>
        <v>0</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c r="H144" s="1542"/>
      <c r="I144" s="419"/>
      <c r="J144" s="446">
        <f t="shared" si="7"/>
        <v>0</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c r="H145" s="1542"/>
      <c r="I145" s="419"/>
      <c r="J145" s="446">
        <f t="shared" si="7"/>
        <v>0</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c r="H146" s="1542"/>
      <c r="I146" s="419"/>
      <c r="J146" s="446">
        <f t="shared" si="7"/>
        <v>0</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c r="H147" s="1542"/>
      <c r="I147" s="419"/>
      <c r="J147" s="446">
        <f t="shared" si="7"/>
        <v>0</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c r="H148" s="1542"/>
      <c r="I148" s="419"/>
      <c r="J148" s="446">
        <f t="shared" si="7"/>
        <v>0</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73" t="s">
        <v>717</v>
      </c>
      <c r="C149" s="1473"/>
      <c r="D149" s="1473"/>
      <c r="E149" s="1473"/>
      <c r="F149" s="1473"/>
      <c r="G149" s="1602"/>
      <c r="H149" s="1604"/>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c r="H150" s="16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625"/>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9:H9"/>
    <mergeCell ref="A10:H10"/>
    <mergeCell ref="A11:G11"/>
    <mergeCell ref="A12:G1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2" manualBreakCount="2">
    <brk id="32" max="7" man="1"/>
    <brk id="136" max="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449</v>
      </c>
      <c r="B7" s="1655"/>
      <c r="C7" s="1655"/>
      <c r="D7" s="916"/>
      <c r="E7" s="916"/>
      <c r="F7" s="916"/>
      <c r="G7" s="917"/>
      <c r="H7" s="918"/>
      <c r="I7" s="906"/>
      <c r="J7" s="907"/>
      <c r="K7" s="908" t="str">
        <f>A7</f>
        <v>Country: Kenya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648" t="s">
        <v>770</v>
      </c>
      <c r="E13" s="1649"/>
      <c r="F13" s="1649"/>
      <c r="G13" s="1649"/>
      <c r="H13" s="1667"/>
      <c r="I13" s="419"/>
      <c r="J13" s="404"/>
      <c r="K13" s="397" t="str">
        <f>B13</f>
        <v>a. What is the name of the committee?</v>
      </c>
      <c r="L13" s="426" t="str">
        <f>D13</f>
        <v>Family Planning Commodity Security committee</v>
      </c>
      <c r="M13" s="396"/>
      <c r="N13" s="396"/>
      <c r="O13" s="398" t="str">
        <f>D13</f>
        <v>Family Planning Commodity Security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577" t="s">
        <v>61</v>
      </c>
      <c r="E15" s="151" t="s">
        <v>55</v>
      </c>
      <c r="F15" s="1652" t="s">
        <v>450</v>
      </c>
      <c r="G15" s="1653"/>
      <c r="H15" s="1797"/>
      <c r="I15" s="419"/>
      <c r="J15" s="404"/>
      <c r="K15" s="397" t="str">
        <f t="shared" ref="K15:K23" si="0">B15</f>
        <v>a. Social marketing</v>
      </c>
      <c r="L15" s="396"/>
      <c r="M15" s="396"/>
      <c r="N15" s="396"/>
      <c r="O15" s="397"/>
      <c r="P15" s="396"/>
      <c r="Q15" s="397" t="str">
        <f t="shared" ref="Q15:Q23" si="1">F15</f>
        <v>Population Services International</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73" t="s">
        <v>118</v>
      </c>
      <c r="C16" s="1474"/>
      <c r="D16" s="577" t="s">
        <v>61</v>
      </c>
      <c r="E16" s="153" t="s">
        <v>55</v>
      </c>
      <c r="F16" s="1652" t="s">
        <v>771</v>
      </c>
      <c r="G16" s="1653"/>
      <c r="H16" s="1797"/>
      <c r="I16" s="419"/>
      <c r="J16" s="404"/>
      <c r="K16" s="397" t="str">
        <f t="shared" si="0"/>
        <v>b. NGO (for example: service delivery, advocacy, Planned Parenthood affiliate, Marie Stopes affiliate, faith-based organizations, etc.)</v>
      </c>
      <c r="L16" s="396"/>
      <c r="M16" s="396"/>
      <c r="N16" s="396"/>
      <c r="O16" s="397"/>
      <c r="P16" s="396"/>
      <c r="Q16" s="397" t="str">
        <f t="shared" si="1"/>
        <v>Management Sciences for Health (MSH), Marie Stopes Kenya, Family Health Options Kenya (FHOK), Jhpiego (Tupange project), Clinton Health Access Initiative (CHAI), Futures Group (DIFPARK project)</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577" t="s">
        <v>62</v>
      </c>
      <c r="E17" s="153" t="s">
        <v>55</v>
      </c>
      <c r="F17" s="1652"/>
      <c r="G17" s="1653"/>
      <c r="H17" s="1797"/>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577" t="s">
        <v>61</v>
      </c>
      <c r="E18" s="153" t="s">
        <v>56</v>
      </c>
      <c r="F18" s="1652" t="s">
        <v>451</v>
      </c>
      <c r="G18" s="1653"/>
      <c r="H18" s="1797"/>
      <c r="I18" s="419"/>
      <c r="J18" s="404"/>
      <c r="K18" s="397" t="str">
        <f t="shared" si="0"/>
        <v>d. Donors</v>
      </c>
      <c r="L18" s="396"/>
      <c r="M18" s="396"/>
      <c r="N18" s="396"/>
      <c r="O18" s="397"/>
      <c r="P18" s="396"/>
      <c r="Q18" s="397" t="str">
        <f t="shared" si="1"/>
        <v>USAID, KfW, DFID, World Bank</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577" t="s">
        <v>61</v>
      </c>
      <c r="E19" s="153" t="s">
        <v>57</v>
      </c>
      <c r="F19" s="1652" t="s">
        <v>220</v>
      </c>
      <c r="G19" s="1653"/>
      <c r="H19" s="1797"/>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577" t="s">
        <v>61</v>
      </c>
      <c r="E20" s="153" t="s">
        <v>58</v>
      </c>
      <c r="F20" s="1652" t="s">
        <v>772</v>
      </c>
      <c r="G20" s="1653"/>
      <c r="H20" s="1797"/>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Division of Reproductive Health [now called the Reproductive and Maternal Health Services Unit (RMHSU)], Family Planning program</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577" t="s">
        <v>61</v>
      </c>
      <c r="E21" s="153" t="s">
        <v>59</v>
      </c>
      <c r="F21" s="1652" t="s">
        <v>773</v>
      </c>
      <c r="G21" s="1653"/>
      <c r="H21" s="1797"/>
      <c r="I21" s="419"/>
      <c r="J21" s="404"/>
      <c r="K21" s="397" t="str">
        <f t="shared" si="0"/>
        <v>g. Central Medical Store or Central Warehouse</v>
      </c>
      <c r="L21" s="396"/>
      <c r="M21" s="396"/>
      <c r="N21" s="396"/>
      <c r="O21" s="397"/>
      <c r="P21" s="396"/>
      <c r="Q21" s="397" t="str">
        <f t="shared" si="1"/>
        <v>Kenya Medical Supplies Authority (KEMSA)</v>
      </c>
      <c r="R21" s="396"/>
      <c r="S21" s="396"/>
      <c r="T21" s="406"/>
      <c r="U21" s="406"/>
      <c r="V21" s="406"/>
      <c r="W21" s="407"/>
      <c r="X21" s="407"/>
      <c r="Y21" s="424"/>
      <c r="Z21" s="425"/>
      <c r="AA21" s="409"/>
    </row>
    <row r="22" spans="1:134" s="111" customFormat="1">
      <c r="A22" s="152"/>
      <c r="B22" s="1491" t="s">
        <v>39</v>
      </c>
      <c r="C22" s="1491"/>
      <c r="D22" s="577"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577" t="s">
        <v>62</v>
      </c>
      <c r="E23" s="153" t="s">
        <v>59</v>
      </c>
      <c r="F23" s="1658"/>
      <c r="G23" s="1659"/>
      <c r="H23" s="1660"/>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61</v>
      </c>
      <c r="E26" s="155" t="s">
        <v>53</v>
      </c>
      <c r="F26" s="156" t="s">
        <v>774</v>
      </c>
      <c r="G26" s="157" t="s">
        <v>34</v>
      </c>
      <c r="H26" s="228" t="s">
        <v>775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781">
        <v>20506630</v>
      </c>
      <c r="H29" s="1782"/>
      <c r="I29" s="438"/>
      <c r="J29" s="403">
        <f>G29</f>
        <v>20506630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90">
      <c r="A30" s="1493" t="s">
        <v>676</v>
      </c>
      <c r="B30" s="1473"/>
      <c r="C30" s="1473"/>
      <c r="D30" s="1473"/>
      <c r="E30" s="161" t="s">
        <v>720</v>
      </c>
      <c r="F30" s="162" t="s">
        <v>127</v>
      </c>
      <c r="G30" s="1803" t="s">
        <v>776</v>
      </c>
      <c r="H30" s="1804"/>
      <c r="I30" s="438"/>
      <c r="J30" s="403" t="str">
        <f>G30</f>
        <v>RMHSU, with technical assistance from MSH/Health Commodities and Services Management Program. Other participation is from members of the Family Planning commodity security committee.</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734</v>
      </c>
      <c r="B32" s="1501"/>
      <c r="C32" s="1501"/>
      <c r="D32" s="1501"/>
      <c r="E32" s="1501"/>
      <c r="F32" s="1501"/>
      <c r="G32" s="1502"/>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3" t="s">
        <v>129</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501" t="s">
        <v>207</v>
      </c>
      <c r="C34" s="1501"/>
      <c r="D34" s="1502"/>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90">
      <c r="A35" s="152"/>
      <c r="B35" s="1501" t="s">
        <v>208</v>
      </c>
      <c r="C35" s="1501"/>
      <c r="D35" s="1502"/>
      <c r="E35" s="388">
        <v>6214336.7000000002</v>
      </c>
      <c r="F35" s="169" t="s">
        <v>720</v>
      </c>
      <c r="G35" s="170" t="s">
        <v>277</v>
      </c>
      <c r="H35" s="626" t="s">
        <v>777</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80">
      <c r="A36" s="152"/>
      <c r="B36" s="1501" t="s">
        <v>209</v>
      </c>
      <c r="C36" s="1501"/>
      <c r="D36" s="1502"/>
      <c r="E36" s="168">
        <v>9142290</v>
      </c>
      <c r="F36" s="169" t="s">
        <v>720</v>
      </c>
      <c r="G36" s="170" t="s">
        <v>1667</v>
      </c>
      <c r="H36" s="171" t="s">
        <v>1668</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15356626.699999999</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73" t="s">
        <v>138</v>
      </c>
      <c r="C41" s="1474"/>
      <c r="D41" s="575" t="s">
        <v>61</v>
      </c>
      <c r="E41" s="388">
        <v>6214336.7000000002</v>
      </c>
      <c r="F41" s="169" t="s">
        <v>720</v>
      </c>
      <c r="G41" s="170" t="s">
        <v>277</v>
      </c>
      <c r="H41" s="626" t="s">
        <v>778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779</v>
      </c>
      <c r="E42" s="1476"/>
      <c r="F42" s="1476"/>
      <c r="G42" s="1476"/>
      <c r="H42" s="1477"/>
      <c r="I42" s="444"/>
      <c r="J42" s="437"/>
      <c r="K42" s="397" t="str">
        <f>C42</f>
        <v>i. Specify source(s) of internally generated funds spent (for example, from taxes)</v>
      </c>
      <c r="L42" s="396"/>
      <c r="M42" s="396"/>
      <c r="N42" s="396"/>
      <c r="O42" s="398" t="str">
        <f>D42</f>
        <v>taxes</v>
      </c>
      <c r="P42" s="396"/>
      <c r="Q42" s="396"/>
      <c r="R42" s="396"/>
      <c r="S42" s="396"/>
      <c r="T42" s="406"/>
      <c r="U42" s="406"/>
      <c r="V42" s="406"/>
      <c r="W42" s="407"/>
      <c r="X42" s="407"/>
      <c r="Y42" s="424"/>
      <c r="Z42" s="425"/>
      <c r="AA42" s="409"/>
    </row>
    <row r="43" spans="1:27" s="111" customFormat="1" ht="78.75" customHeight="1">
      <c r="A43" s="164"/>
      <c r="B43" s="1473" t="s">
        <v>140</v>
      </c>
      <c r="C43" s="1474"/>
      <c r="D43" s="586" t="s">
        <v>61</v>
      </c>
      <c r="E43" s="168">
        <v>3672000</v>
      </c>
      <c r="F43" s="169" t="s">
        <v>720</v>
      </c>
      <c r="G43" s="178" t="s">
        <v>277</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79" t="s">
        <v>780</v>
      </c>
      <c r="E44" s="1647"/>
      <c r="F44" s="1647"/>
      <c r="G44" s="1647"/>
      <c r="H44" s="1580"/>
      <c r="I44" s="444"/>
      <c r="J44" s="437"/>
      <c r="K44" s="397" t="str">
        <f>C44</f>
        <v>i. Specify source(s) of other government funds spent (for example: basket funding or specific donor)</v>
      </c>
      <c r="L44" s="396"/>
      <c r="M44" s="396"/>
      <c r="N44" s="396"/>
      <c r="O44" s="398" t="str">
        <f>D44</f>
        <v>World Bank Total War Against HIV and AIDS (TOWA) funds used for male condoms for the National AIDS Council Control Council</v>
      </c>
      <c r="P44" s="396"/>
      <c r="Q44" s="396"/>
      <c r="R44" s="396"/>
      <c r="S44" s="396"/>
      <c r="T44" s="406"/>
      <c r="U44" s="406"/>
      <c r="V44" s="406"/>
      <c r="W44" s="407"/>
      <c r="X44" s="407"/>
      <c r="Y44" s="424"/>
      <c r="Z44" s="425"/>
      <c r="AA44" s="409"/>
    </row>
    <row r="45" spans="1:27" s="111" customFormat="1" ht="45">
      <c r="A45" s="164"/>
      <c r="B45" s="1473" t="s">
        <v>142</v>
      </c>
      <c r="C45" s="1474"/>
      <c r="D45" s="181"/>
      <c r="E45" s="565">
        <f>E41+E43</f>
        <v>9886336.6999999993</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35">
      <c r="A49" s="164"/>
      <c r="B49" s="1473" t="s">
        <v>99</v>
      </c>
      <c r="C49" s="1474"/>
      <c r="D49" s="586" t="s">
        <v>61</v>
      </c>
      <c r="E49" s="168">
        <v>9504685</v>
      </c>
      <c r="F49" s="177" t="s">
        <v>720</v>
      </c>
      <c r="G49" s="190" t="s">
        <v>781</v>
      </c>
      <c r="H49" s="191" t="s">
        <v>782</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783</v>
      </c>
      <c r="E50" s="1526"/>
      <c r="F50" s="1526"/>
      <c r="G50" s="1526"/>
      <c r="H50" s="1527"/>
      <c r="I50" s="127"/>
      <c r="J50" s="437"/>
      <c r="K50" s="397" t="str">
        <f>C50</f>
        <v xml:space="preserve">i. Specify source(s) of in-kind donations </v>
      </c>
      <c r="L50" s="396"/>
      <c r="M50" s="396"/>
      <c r="N50" s="396"/>
      <c r="O50" s="398" t="str">
        <f>D50</f>
        <v>USAID: $6,879,476; UNFPA: $2,625,209</v>
      </c>
      <c r="P50" s="396"/>
      <c r="Q50" s="396"/>
      <c r="R50" s="396"/>
      <c r="S50" s="396"/>
      <c r="T50" s="406"/>
      <c r="U50" s="406"/>
      <c r="V50" s="406"/>
      <c r="W50" s="407"/>
      <c r="X50" s="407"/>
      <c r="Y50" s="424"/>
      <c r="Z50" s="425"/>
      <c r="AA50" s="409"/>
    </row>
    <row r="51" spans="1:27" s="111" customFormat="1">
      <c r="A51" s="164"/>
      <c r="B51" s="1473" t="s">
        <v>149</v>
      </c>
      <c r="C51" s="1474"/>
      <c r="D51" s="586" t="s">
        <v>62</v>
      </c>
      <c r="E51" s="168">
        <v>0</v>
      </c>
      <c r="F51" s="177" t="s">
        <v>720</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586" t="s">
        <v>62</v>
      </c>
      <c r="E52" s="168">
        <v>0</v>
      </c>
      <c r="F52" s="177" t="s">
        <v>720</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9504685</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0.50984093839676325</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0.62857829837011325</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0.94559767743407863</v>
      </c>
      <c r="G58" s="1517" t="s">
        <v>784</v>
      </c>
      <c r="H58" s="1518"/>
      <c r="I58" s="438"/>
      <c r="J58" s="446" t="str">
        <f>G58</f>
        <v xml:space="preserve">Comments:
Estimated need for procurement ($20,506,630) includes initial forecast quantities ($16,564,707) plus buffer required to maintain optimal min-max levels in the supply pipeline and
ensure uninterrupted supply pipeline.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585"/>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785</v>
      </c>
      <c r="G62" s="1485"/>
      <c r="H62" s="1486"/>
      <c r="I62" s="438"/>
      <c r="J62" s="437"/>
      <c r="K62" s="397"/>
      <c r="L62" s="396"/>
      <c r="M62" s="448">
        <f>E62</f>
        <v>0</v>
      </c>
      <c r="N62" s="396"/>
      <c r="O62" s="396"/>
      <c r="P62" s="396"/>
      <c r="Q62" s="397" t="str">
        <f>F62</f>
        <v>Kenya Medical Supplies Authority</v>
      </c>
      <c r="R62" s="398" t="str">
        <f>B62</f>
        <v>a. Specify entity</v>
      </c>
      <c r="S62" s="396"/>
      <c r="T62" s="406"/>
      <c r="U62" s="406"/>
      <c r="V62" s="406"/>
      <c r="W62" s="407"/>
      <c r="X62" s="407"/>
      <c r="Y62" s="424"/>
      <c r="Z62" s="425"/>
      <c r="AA62" s="409"/>
    </row>
    <row r="63" spans="1:27" s="111" customFormat="1" ht="30.75" customHeight="1">
      <c r="A63" s="571"/>
      <c r="B63" s="570"/>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579" t="s">
        <v>61</v>
      </c>
      <c r="G68" s="579"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579" t="s">
        <v>61</v>
      </c>
      <c r="G69" s="579"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579" t="s">
        <v>61</v>
      </c>
      <c r="G70" s="579"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579" t="s">
        <v>61</v>
      </c>
      <c r="G71" s="579"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579" t="s">
        <v>61</v>
      </c>
      <c r="G72" s="579"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579" t="s">
        <v>61</v>
      </c>
      <c r="G73" s="579"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579" t="s">
        <v>61</v>
      </c>
      <c r="G74" s="579"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579" t="s">
        <v>61</v>
      </c>
      <c r="G75" s="579"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579" t="s">
        <v>61</v>
      </c>
      <c r="G76" s="579" t="s">
        <v>61</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579" t="s">
        <v>61</v>
      </c>
      <c r="G77" s="579"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65" t="s">
        <v>62</v>
      </c>
      <c r="E78" s="1666"/>
      <c r="F78" s="579" t="s">
        <v>61</v>
      </c>
      <c r="G78" s="579"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3"/>
      <c r="E79" s="1673"/>
      <c r="F79" s="579"/>
      <c r="G79" s="616"/>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800"/>
      <c r="E80" s="1801"/>
      <c r="F80" s="1801"/>
      <c r="G80" s="1801"/>
      <c r="H80" s="1802"/>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57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627" t="s">
        <v>371</v>
      </c>
      <c r="D85" s="1798" t="s">
        <v>786</v>
      </c>
      <c r="E85" s="1799"/>
      <c r="F85" s="578" t="s">
        <v>61</v>
      </c>
      <c r="G85" s="1586" t="s">
        <v>61</v>
      </c>
      <c r="H85" s="1664"/>
      <c r="I85" s="458"/>
      <c r="J85" s="446" t="str">
        <f>G85</f>
        <v>Yes</v>
      </c>
      <c r="K85" s="397" t="str">
        <f>B85</f>
        <v>a</v>
      </c>
      <c r="L85" s="396"/>
      <c r="M85" s="426">
        <f>E85</f>
        <v>0</v>
      </c>
      <c r="N85" s="396"/>
      <c r="O85" s="396"/>
      <c r="P85" s="396"/>
      <c r="Q85" s="396"/>
      <c r="R85" s="397"/>
      <c r="S85" s="397" t="str">
        <f>D85</f>
        <v>2013 - 2017</v>
      </c>
      <c r="T85" s="406"/>
      <c r="U85" s="406"/>
      <c r="V85" s="406"/>
      <c r="W85" s="407"/>
      <c r="X85" s="407"/>
      <c r="Y85" s="424"/>
      <c r="Z85" s="425"/>
      <c r="AA85" s="409"/>
    </row>
    <row r="86" spans="1:28" s="111" customFormat="1" ht="28.5" customHeight="1">
      <c r="A86" s="1504" t="s">
        <v>71</v>
      </c>
      <c r="B86" s="1491"/>
      <c r="C86" s="1491"/>
      <c r="D86" s="1491"/>
      <c r="E86" s="1491"/>
      <c r="F86" s="1491"/>
      <c r="G86" s="1496"/>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787</v>
      </c>
      <c r="F87" s="1647"/>
      <c r="G87" s="1647"/>
      <c r="H87" s="1580"/>
      <c r="I87" s="458"/>
      <c r="J87" s="446"/>
      <c r="K87" s="397"/>
      <c r="L87" s="396"/>
      <c r="M87" s="426"/>
      <c r="N87" s="426" t="str">
        <f>E87</f>
        <v xml:space="preserve">all sectors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788</v>
      </c>
      <c r="F88" s="1647"/>
      <c r="G88" s="1647"/>
      <c r="H88" s="1580"/>
      <c r="I88" s="458"/>
      <c r="J88" s="446"/>
      <c r="K88" s="397"/>
      <c r="L88" s="396"/>
      <c r="M88" s="426"/>
      <c r="N88" s="426" t="str">
        <f>E88</f>
        <v>1.5% of the value of the commodities (railway development levy)</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476"/>
      <c r="F90" s="1476"/>
      <c r="G90" s="1476"/>
      <c r="H90" s="1477"/>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ustomHeight="1">
      <c r="A92" s="152"/>
      <c r="B92" s="1473" t="s">
        <v>22</v>
      </c>
      <c r="C92" s="1473"/>
      <c r="D92" s="1474"/>
      <c r="E92" s="1648" t="s">
        <v>789</v>
      </c>
      <c r="F92" s="1649"/>
      <c r="G92" s="1649"/>
      <c r="H92" s="1667"/>
      <c r="I92" s="458"/>
      <c r="J92" s="446"/>
      <c r="K92" s="397" t="str">
        <f>B92</f>
        <v>a. If yes, describe the policies.</v>
      </c>
      <c r="L92" s="396"/>
      <c r="M92" s="396"/>
      <c r="N92" s="460"/>
      <c r="O92" s="398" t="str">
        <f>E92</f>
        <v>The private sector and NGOs can access contraceptive methods available for the public sector as long as they can get a Service Delivery Point (SDP) number from RMHSU</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6" t="s">
        <v>202</v>
      </c>
      <c r="H95" s="1643"/>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202</v>
      </c>
      <c r="E96" s="1577"/>
      <c r="F96" s="1578"/>
      <c r="G96" s="1576" t="s">
        <v>202</v>
      </c>
      <c r="H96" s="1643"/>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76" t="s">
        <v>202</v>
      </c>
      <c r="E97" s="1577"/>
      <c r="F97" s="1578"/>
      <c r="G97" s="1576" t="s">
        <v>202</v>
      </c>
      <c r="H97" s="1643"/>
      <c r="I97" s="465"/>
      <c r="J97" s="446" t="str">
        <f t="shared" si="3"/>
        <v>Nurse</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202</v>
      </c>
      <c r="E98" s="1577"/>
      <c r="F98" s="1578"/>
      <c r="G98" s="1576" t="s">
        <v>202</v>
      </c>
      <c r="H98" s="1643"/>
      <c r="I98" s="465"/>
      <c r="J98" s="446" t="str">
        <f t="shared" si="3"/>
        <v>Nurse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199</v>
      </c>
      <c r="E99" s="1577"/>
      <c r="F99" s="1578"/>
      <c r="G99" s="1576" t="s">
        <v>202</v>
      </c>
      <c r="H99" s="1643"/>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202</v>
      </c>
      <c r="E100" s="1577"/>
      <c r="F100" s="1578"/>
      <c r="G100" s="1576" t="s">
        <v>202</v>
      </c>
      <c r="H100" s="1643"/>
      <c r="I100" s="465"/>
      <c r="J100" s="446" t="str">
        <f t="shared" si="3"/>
        <v>Nurse</v>
      </c>
      <c r="K100" s="397"/>
      <c r="L100" s="396"/>
      <c r="M100" s="426"/>
      <c r="N100" s="396"/>
      <c r="O100" s="397"/>
      <c r="P100" s="397"/>
      <c r="Q100" s="396"/>
      <c r="R100" s="396"/>
      <c r="S100" s="396"/>
      <c r="T100" s="463" t="str">
        <f t="shared" si="4"/>
        <v>Nurse</v>
      </c>
      <c r="U100" s="464"/>
      <c r="V100" s="406"/>
      <c r="W100" s="407"/>
      <c r="X100" s="407"/>
      <c r="Y100" s="424"/>
      <c r="Z100" s="425"/>
      <c r="AA100" s="409"/>
    </row>
    <row r="101" spans="1:27" s="111" customFormat="1" ht="15" customHeight="1">
      <c r="A101" s="130"/>
      <c r="B101" s="95" t="s">
        <v>185</v>
      </c>
      <c r="C101" s="92" t="s">
        <v>193</v>
      </c>
      <c r="D101" s="1576" t="s">
        <v>204</v>
      </c>
      <c r="E101" s="1577"/>
      <c r="F101" s="1578"/>
      <c r="G101" s="1576" t="s">
        <v>204</v>
      </c>
      <c r="H101" s="1643"/>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86" t="s">
        <v>202</v>
      </c>
      <c r="E102" s="1587"/>
      <c r="F102" s="1588"/>
      <c r="G102" s="1586" t="s">
        <v>202</v>
      </c>
      <c r="H102" s="1664"/>
      <c r="I102" s="465"/>
      <c r="J102" s="446" t="str">
        <f t="shared" si="3"/>
        <v>Nurse</v>
      </c>
      <c r="K102" s="397"/>
      <c r="L102" s="396"/>
      <c r="M102" s="426"/>
      <c r="N102" s="396"/>
      <c r="O102" s="397"/>
      <c r="P102" s="397"/>
      <c r="Q102" s="396"/>
      <c r="R102" s="396"/>
      <c r="S102" s="396"/>
      <c r="T102" s="463" t="str">
        <f t="shared" si="4"/>
        <v>Nurse</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734"/>
      <c r="F106" s="1735"/>
      <c r="G106" s="1737"/>
      <c r="H106" s="211"/>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734"/>
      <c r="F107" s="1735"/>
      <c r="G107" s="1737"/>
      <c r="H107" s="211"/>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00" t="s">
        <v>62</v>
      </c>
      <c r="E108" s="1738"/>
      <c r="F108" s="1739"/>
      <c r="G108" s="1740"/>
      <c r="H108" s="38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579" t="s">
        <v>205</v>
      </c>
      <c r="E114" s="1647"/>
      <c r="F114" s="1647"/>
      <c r="G114" s="1647"/>
      <c r="H114" s="1580"/>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2010</v>
      </c>
      <c r="H127" s="1636"/>
      <c r="I127" s="421"/>
      <c r="J127" s="446">
        <f t="shared" si="5"/>
        <v>2010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2" t="s">
        <v>452</v>
      </c>
      <c r="E128" s="1653"/>
      <c r="F128" s="1653"/>
      <c r="G128" s="1653"/>
      <c r="H128" s="1797"/>
      <c r="I128" s="421"/>
      <c r="J128" s="473"/>
      <c r="K128" s="397" t="str">
        <f>A128</f>
        <v xml:space="preserve">D11. Name of the list(s)
</v>
      </c>
      <c r="L128" s="397"/>
      <c r="M128" s="396"/>
      <c r="N128" s="396"/>
      <c r="O128" s="397" t="str">
        <f>D128</f>
        <v>Kenya Essential Medicines List 2010</v>
      </c>
      <c r="P128" s="396"/>
      <c r="Q128" s="474"/>
      <c r="R128" s="396"/>
      <c r="S128" s="412"/>
      <c r="T128" s="413"/>
      <c r="U128" s="413"/>
      <c r="V128" s="413"/>
      <c r="W128" s="414"/>
      <c r="X128" s="414"/>
      <c r="Y128" s="474"/>
      <c r="Z128" s="475"/>
      <c r="AA128" s="409"/>
    </row>
    <row r="129" spans="1:27" s="132" customFormat="1" ht="30">
      <c r="A129" s="1493" t="s">
        <v>472</v>
      </c>
      <c r="B129" s="1473"/>
      <c r="C129" s="1474"/>
      <c r="D129" s="1484" t="s">
        <v>790</v>
      </c>
      <c r="E129" s="1485"/>
      <c r="F129" s="1485"/>
      <c r="G129" s="1485"/>
      <c r="H129" s="1486"/>
      <c r="I129" s="421"/>
      <c r="J129" s="473"/>
      <c r="K129" s="397" t="str">
        <f>A129</f>
        <v xml:space="preserve">D12. Notes about the list(s)
</v>
      </c>
      <c r="L129" s="397"/>
      <c r="M129" s="396"/>
      <c r="N129" s="396"/>
      <c r="O129" s="397" t="str">
        <f>D129</f>
        <v>It is due for review later in 2014</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569"/>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73" t="s">
        <v>109</v>
      </c>
      <c r="C141" s="1473"/>
      <c r="D141" s="1473"/>
      <c r="E141" s="1473"/>
      <c r="F141" s="1474"/>
      <c r="G141" s="1540" t="s">
        <v>61</v>
      </c>
      <c r="H141" s="1542"/>
      <c r="I141" s="419"/>
      <c r="J141" s="446" t="str">
        <f t="shared" si="7"/>
        <v>Yes</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73" t="s">
        <v>29</v>
      </c>
      <c r="C144" s="1473"/>
      <c r="D144" s="1473"/>
      <c r="E144" s="1473"/>
      <c r="F144" s="1474"/>
      <c r="G144" s="1540" t="s">
        <v>61</v>
      </c>
      <c r="H144" s="1542"/>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73" t="s">
        <v>19</v>
      </c>
      <c r="C146" s="1473"/>
      <c r="D146" s="1473"/>
      <c r="E146" s="1473"/>
      <c r="F146" s="1474"/>
      <c r="G146" s="1540" t="s">
        <v>61</v>
      </c>
      <c r="H146" s="1542"/>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73" t="s">
        <v>110</v>
      </c>
      <c r="C147" s="1473"/>
      <c r="D147" s="1473"/>
      <c r="E147" s="1473"/>
      <c r="F147" s="1474"/>
      <c r="G147" s="1540" t="s">
        <v>61</v>
      </c>
      <c r="H147" s="1542"/>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73" t="s">
        <v>72</v>
      </c>
      <c r="C148" s="1473"/>
      <c r="D148" s="1473"/>
      <c r="E148" s="1473"/>
      <c r="F148" s="1474"/>
      <c r="G148" s="1540" t="s">
        <v>61</v>
      </c>
      <c r="H148" s="1542"/>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73" t="s">
        <v>717</v>
      </c>
      <c r="C149" s="1473"/>
      <c r="D149" s="1473"/>
      <c r="E149" s="1473"/>
      <c r="F149" s="1473"/>
      <c r="G149" s="1602" t="s">
        <v>1933</v>
      </c>
      <c r="H149" s="1604"/>
      <c r="I149" s="419"/>
      <c r="J149" s="446" t="str">
        <f t="shared" si="7"/>
        <v>05/13-04/14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453</v>
      </c>
      <c r="H150" s="1604"/>
      <c r="I150" s="419"/>
      <c r="J150" s="446" t="str">
        <f t="shared" si="7"/>
        <v>KEMSA monthly stock reports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569"/>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5.75" thickBot="1">
      <c r="A154" s="1622" t="s">
        <v>473</v>
      </c>
      <c r="B154" s="1623"/>
      <c r="C154" s="1624"/>
      <c r="D154" s="1794" t="s">
        <v>791</v>
      </c>
      <c r="E154" s="1795"/>
      <c r="F154" s="1795"/>
      <c r="G154" s="1795"/>
      <c r="H154" s="1796"/>
      <c r="I154" s="419"/>
      <c r="J154" s="446"/>
      <c r="K154" s="397" t="str">
        <f>A154</f>
        <v xml:space="preserve">F. Please note any overall comments about challenges and/or successes with contraceptive security in your country.
</v>
      </c>
      <c r="L154" s="396"/>
      <c r="M154" s="396"/>
      <c r="N154" s="396"/>
      <c r="O154" s="397" t="str">
        <f>D154</f>
        <v xml:space="preserve">At the SDP level the main challenge is the distribution system, especially with devolution. This issue is being addressed by: sensitizing all counties to place orders with KEMSA on a demand basis; supplying the sub county stores which serves as a buffer for the SDPs in case of stock-outs. 
At the central level, there was a major distribution of emergency contraceptive pills, progestin-only pills, IUDs to sub county stores creating a central stockout of these items for a prolonged period. </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33" max="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1466</v>
      </c>
      <c r="B7" s="1655"/>
      <c r="C7" s="1655"/>
      <c r="D7" s="916"/>
      <c r="E7" s="916"/>
      <c r="F7" s="916"/>
      <c r="G7" s="917"/>
      <c r="H7" s="918"/>
      <c r="I7" s="906"/>
      <c r="J7" s="907"/>
      <c r="K7" s="908" t="str">
        <f>A7</f>
        <v>Country: Liberia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117</v>
      </c>
      <c r="B12" s="1471"/>
      <c r="C12" s="1471"/>
      <c r="D12" s="1471"/>
      <c r="E12" s="1471"/>
      <c r="F12" s="1471"/>
      <c r="G12" s="1472"/>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5">
      <c r="A13" s="149"/>
      <c r="B13" s="1473" t="s">
        <v>13</v>
      </c>
      <c r="C13" s="1474"/>
      <c r="D13" s="1579" t="s">
        <v>792</v>
      </c>
      <c r="E13" s="1647"/>
      <c r="F13" s="1647"/>
      <c r="G13" s="1647"/>
      <c r="H13" s="1580"/>
      <c r="I13" s="6"/>
      <c r="J13" s="23"/>
      <c r="K13" s="7" t="str">
        <f>B13</f>
        <v>a. What is the name of the committee?</v>
      </c>
      <c r="L13" s="29" t="str">
        <f>D13</f>
        <v>The Supply Chain Task Force and the Reproductive Health Technical Committee with its subcommittee called the Reproductive Health Commodity Security Committee</v>
      </c>
      <c r="M13" s="19"/>
      <c r="N13" s="19"/>
      <c r="O13" s="22" t="str">
        <f>D13</f>
        <v>The Supply Chain Task Force and the Reproductive Health Technical Committee with its subcommittee called the Reproductive Health Commodity Security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02" t="s">
        <v>61</v>
      </c>
      <c r="E15" s="151" t="s">
        <v>55</v>
      </c>
      <c r="F15" s="1658" t="s">
        <v>793</v>
      </c>
      <c r="G15" s="1659"/>
      <c r="H15" s="1660"/>
      <c r="I15" s="6"/>
      <c r="J15" s="23"/>
      <c r="K15" s="7" t="str">
        <f t="shared" ref="K15:K23" si="0">B15</f>
        <v>a. Social marketing</v>
      </c>
      <c r="L15" s="19"/>
      <c r="M15" s="19"/>
      <c r="N15" s="19"/>
      <c r="O15" s="7"/>
      <c r="P15" s="19"/>
      <c r="Q15" s="7" t="str">
        <f t="shared" ref="Q15:Q23" si="1">F15</f>
        <v>Population Services International (PSI), Planned Parenthood Association of Liberia (PPAL)</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166.5" customHeight="1">
      <c r="A16" s="152"/>
      <c r="B16" s="1473" t="s">
        <v>118</v>
      </c>
      <c r="C16" s="1474"/>
      <c r="D16" s="602" t="s">
        <v>61</v>
      </c>
      <c r="E16" s="153" t="s">
        <v>55</v>
      </c>
      <c r="F16" s="1658" t="s">
        <v>794</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Merlin, International Rescue Committee (IRC), Medicin Du Monde (MDM), Save the Children, Rehabilitating Basic Health Services (RBHS),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119</v>
      </c>
      <c r="C17" s="1474"/>
      <c r="D17" s="602" t="s">
        <v>61</v>
      </c>
      <c r="E17" s="153" t="s">
        <v>55</v>
      </c>
      <c r="F17" s="1658" t="s">
        <v>454</v>
      </c>
      <c r="G17" s="1659"/>
      <c r="H17" s="1660"/>
      <c r="I17" s="6"/>
      <c r="J17" s="23"/>
      <c r="K17" s="7" t="str">
        <f t="shared" si="0"/>
        <v>c. Commercial sector (for example: pharmacy associations, manufacturers, etc.)</v>
      </c>
      <c r="L17" s="19"/>
      <c r="M17" s="19"/>
      <c r="N17" s="19"/>
      <c r="O17" s="7"/>
      <c r="P17" s="19"/>
      <c r="Q17" s="7" t="str">
        <f t="shared" si="1"/>
        <v>Planned Parenthood Association of Liberia</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02" t="s">
        <v>61</v>
      </c>
      <c r="E18" s="153" t="s">
        <v>56</v>
      </c>
      <c r="F18" s="1658" t="s">
        <v>232</v>
      </c>
      <c r="G18" s="1659"/>
      <c r="H18" s="1660"/>
      <c r="I18" s="6"/>
      <c r="J18" s="23"/>
      <c r="K18" s="7" t="str">
        <f t="shared" si="0"/>
        <v>d. Donors</v>
      </c>
      <c r="L18" s="19"/>
      <c r="M18" s="19"/>
      <c r="N18" s="19"/>
      <c r="O18" s="7"/>
      <c r="P18" s="19"/>
      <c r="Q18" s="7" t="str">
        <f t="shared" si="1"/>
        <v>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02" t="s">
        <v>61</v>
      </c>
      <c r="E19" s="153" t="s">
        <v>57</v>
      </c>
      <c r="F19" s="1658" t="s">
        <v>349</v>
      </c>
      <c r="G19" s="1659"/>
      <c r="H19" s="1660"/>
      <c r="I19" s="6"/>
      <c r="J19" s="23"/>
      <c r="K19" s="7" t="str">
        <f t="shared" si="0"/>
        <v>e. UN agencies</v>
      </c>
      <c r="L19" s="19"/>
      <c r="M19" s="19"/>
      <c r="N19" s="19"/>
      <c r="O19" s="7"/>
      <c r="P19" s="19"/>
      <c r="Q19" s="7" t="str">
        <f t="shared" si="1"/>
        <v>UNFPA, UNICEF,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38" customHeight="1">
      <c r="A20" s="152"/>
      <c r="B20" s="1473" t="s">
        <v>120</v>
      </c>
      <c r="C20" s="1474"/>
      <c r="D20" s="602" t="s">
        <v>61</v>
      </c>
      <c r="E20" s="153" t="s">
        <v>58</v>
      </c>
      <c r="F20" s="1658" t="s">
        <v>795</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 What To Expect Foundation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02" t="s">
        <v>61</v>
      </c>
      <c r="E21" s="153" t="s">
        <v>59</v>
      </c>
      <c r="F21" s="1658" t="s">
        <v>455</v>
      </c>
      <c r="G21" s="1659"/>
      <c r="H21" s="1660"/>
      <c r="I21" s="6"/>
      <c r="J21" s="23"/>
      <c r="K21" s="7" t="str">
        <f t="shared" si="0"/>
        <v>g. Central Medical Store or Central Warehouse</v>
      </c>
      <c r="L21" s="19"/>
      <c r="M21" s="19"/>
      <c r="N21" s="19"/>
      <c r="O21" s="7"/>
      <c r="P21" s="19"/>
      <c r="Q21" s="7" t="str">
        <f t="shared" si="1"/>
        <v>National Drug Service (NDS)</v>
      </c>
      <c r="R21" s="19"/>
      <c r="S21" s="19"/>
      <c r="T21" s="14"/>
      <c r="U21" s="14"/>
      <c r="V21" s="14"/>
      <c r="W21" s="41"/>
      <c r="X21" s="41"/>
      <c r="Y21" s="42"/>
      <c r="Z21" s="49"/>
      <c r="AA21"/>
    </row>
    <row r="22" spans="1:134" s="111" customFormat="1" ht="29.25" customHeight="1">
      <c r="A22" s="152"/>
      <c r="B22" s="1491" t="s">
        <v>39</v>
      </c>
      <c r="C22" s="1491"/>
      <c r="D22" s="602" t="s">
        <v>61</v>
      </c>
      <c r="E22" s="153" t="s">
        <v>59</v>
      </c>
      <c r="F22" s="1658" t="s">
        <v>456</v>
      </c>
      <c r="G22" s="1659"/>
      <c r="H22" s="1660"/>
      <c r="I22" s="6"/>
      <c r="J22" s="23"/>
      <c r="K22" s="7" t="str">
        <f t="shared" si="0"/>
        <v xml:space="preserve">h. Ministry of Finance or Ministry of Planning </v>
      </c>
      <c r="L22" s="19"/>
      <c r="M22" s="19"/>
      <c r="N22" s="19"/>
      <c r="O22" s="7"/>
      <c r="P22" s="19"/>
      <c r="Q22" s="7" t="str">
        <f t="shared" si="1"/>
        <v xml:space="preserve">Population Policy Coordination Unit (PPCU)  </v>
      </c>
      <c r="R22" s="19"/>
      <c r="S22" s="19"/>
      <c r="T22" s="14"/>
      <c r="U22" s="14"/>
      <c r="V22" s="14"/>
      <c r="W22" s="41"/>
      <c r="X22" s="41"/>
      <c r="Y22" s="42"/>
      <c r="Z22" s="49"/>
      <c r="AA22"/>
    </row>
    <row r="23" spans="1:134" s="114" customFormat="1">
      <c r="A23" s="152"/>
      <c r="B23" s="1491" t="s">
        <v>121</v>
      </c>
      <c r="C23" s="1491"/>
      <c r="D23" s="602" t="s">
        <v>62</v>
      </c>
      <c r="E23" s="153" t="s">
        <v>59</v>
      </c>
      <c r="F23" s="1484"/>
      <c r="G23" s="1485"/>
      <c r="H23" s="1486"/>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93" t="s">
        <v>122</v>
      </c>
      <c r="B24" s="1473"/>
      <c r="C24" s="1473"/>
      <c r="D24" s="1473"/>
      <c r="E24" s="1473"/>
      <c r="F24" s="1473"/>
      <c r="G24" s="1473"/>
      <c r="H24" s="163" t="s">
        <v>63</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123</v>
      </c>
      <c r="B25" s="1495"/>
      <c r="C25" s="1495"/>
      <c r="D25" s="1491"/>
      <c r="E25" s="1491"/>
      <c r="F25" s="1491"/>
      <c r="G25" s="1496"/>
      <c r="H25" s="98"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124</v>
      </c>
      <c r="B26" s="1498"/>
      <c r="C26" s="1499"/>
      <c r="D26" s="154" t="s">
        <v>61</v>
      </c>
      <c r="E26" s="155" t="s">
        <v>53</v>
      </c>
      <c r="F26" s="156" t="s">
        <v>796</v>
      </c>
      <c r="G26" s="157" t="s">
        <v>34</v>
      </c>
      <c r="H26" s="228" t="s">
        <v>797</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144" customHeight="1">
      <c r="A29" s="1493" t="s">
        <v>675</v>
      </c>
      <c r="B29" s="1473"/>
      <c r="C29" s="1473"/>
      <c r="D29" s="1473"/>
      <c r="E29" s="1473"/>
      <c r="F29" s="1474"/>
      <c r="G29" s="1525">
        <v>2161775</v>
      </c>
      <c r="H29" s="1527"/>
      <c r="I29" s="10"/>
      <c r="J29" s="36">
        <f>G29</f>
        <v>2161775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1805"/>
      <c r="AA29" s="1805"/>
      <c r="AB29" s="64"/>
    </row>
    <row r="30" spans="1:134" s="111" customFormat="1" ht="73.5">
      <c r="A30" s="1493" t="s">
        <v>676</v>
      </c>
      <c r="B30" s="1473"/>
      <c r="C30" s="1473"/>
      <c r="D30" s="1473"/>
      <c r="E30" s="161" t="s">
        <v>538</v>
      </c>
      <c r="F30" s="507" t="s">
        <v>127</v>
      </c>
      <c r="G30" s="1509" t="s">
        <v>1792</v>
      </c>
      <c r="H30" s="1510"/>
      <c r="I30" s="10"/>
      <c r="J30" s="36" t="str">
        <f>G30</f>
        <v>USAID|DELIVER PROJECT, CHAI</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734</v>
      </c>
      <c r="B32" s="1501"/>
      <c r="C32" s="1501"/>
      <c r="D32" s="1501"/>
      <c r="E32" s="1501"/>
      <c r="F32" s="1501"/>
      <c r="G32" s="1502"/>
      <c r="H32" s="163" t="s">
        <v>61</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3" t="s">
        <v>129</v>
      </c>
      <c r="B33" s="1473"/>
      <c r="C33" s="1473"/>
      <c r="D33" s="1473"/>
      <c r="E33" s="1473"/>
      <c r="F33" s="1473"/>
      <c r="G33" s="1473"/>
      <c r="H33" s="151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64"/>
      <c r="B34" s="1501" t="s">
        <v>207</v>
      </c>
      <c r="C34" s="1501"/>
      <c r="D34" s="1502"/>
      <c r="E34" s="165" t="s">
        <v>798</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185.25" customHeight="1">
      <c r="A35" s="152"/>
      <c r="B35" s="1501" t="s">
        <v>208</v>
      </c>
      <c r="C35" s="1501"/>
      <c r="D35" s="1502"/>
      <c r="E35" s="168">
        <v>40000</v>
      </c>
      <c r="F35" s="628" t="s">
        <v>720</v>
      </c>
      <c r="G35" s="170" t="s">
        <v>799</v>
      </c>
      <c r="H35" s="192"/>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v>0</v>
      </c>
      <c r="F36" s="169"/>
      <c r="G36" s="168"/>
      <c r="H36" s="168"/>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180</v>
      </c>
      <c r="C37" s="1498"/>
      <c r="D37" s="1499"/>
      <c r="E37" s="562">
        <f>E35+E36</f>
        <v>40000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179</v>
      </c>
      <c r="B38" s="1473"/>
      <c r="C38" s="1473"/>
      <c r="D38" s="1473"/>
      <c r="E38" s="1473"/>
      <c r="F38" s="1473"/>
      <c r="G38" s="1474"/>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73" t="s">
        <v>138</v>
      </c>
      <c r="C41" s="1474"/>
      <c r="D41" s="613" t="s">
        <v>62</v>
      </c>
      <c r="E41" s="168"/>
      <c r="F41" s="169"/>
      <c r="G41" s="178"/>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475"/>
      <c r="E42" s="1476"/>
      <c r="F42" s="1476"/>
      <c r="G42" s="1476"/>
      <c r="H42" s="1477"/>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73" t="s">
        <v>140</v>
      </c>
      <c r="C43" s="1474"/>
      <c r="D43" s="613" t="s">
        <v>62</v>
      </c>
      <c r="E43" s="168"/>
      <c r="F43" s="169"/>
      <c r="G43" s="170"/>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475"/>
      <c r="E44" s="1476"/>
      <c r="F44" s="1476"/>
      <c r="G44" s="1476"/>
      <c r="H44" s="1477"/>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73" t="s">
        <v>142</v>
      </c>
      <c r="C45" s="1474"/>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100.5" customHeight="1">
      <c r="A49" s="164"/>
      <c r="B49" s="1473" t="s">
        <v>99</v>
      </c>
      <c r="C49" s="1474"/>
      <c r="D49" s="613" t="s">
        <v>61</v>
      </c>
      <c r="E49" s="168">
        <v>2748700</v>
      </c>
      <c r="F49" s="169" t="s">
        <v>538</v>
      </c>
      <c r="G49" s="190" t="s">
        <v>800</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1665</v>
      </c>
      <c r="E50" s="1526"/>
      <c r="F50" s="1526"/>
      <c r="G50" s="1526"/>
      <c r="H50" s="1527"/>
      <c r="I50" s="127"/>
      <c r="J50" s="24"/>
      <c r="K50" s="7" t="str">
        <f>C50</f>
        <v xml:space="preserve">i. Specify source(s) of in-kind donations </v>
      </c>
      <c r="L50" s="19"/>
      <c r="M50" s="19"/>
      <c r="N50" s="19"/>
      <c r="O50" s="22" t="str">
        <f>D50</f>
        <v xml:space="preserve">UNFPA and USAID </v>
      </c>
      <c r="P50" s="19"/>
      <c r="Q50" s="19"/>
      <c r="R50" s="19"/>
      <c r="S50" s="19"/>
      <c r="T50" s="14"/>
      <c r="U50" s="14"/>
      <c r="V50" s="14"/>
      <c r="W50" s="41"/>
      <c r="X50" s="41"/>
      <c r="Y50" s="42"/>
      <c r="Z50" s="49"/>
      <c r="AA50"/>
    </row>
    <row r="51" spans="1:27" s="111" customFormat="1">
      <c r="A51" s="164"/>
      <c r="B51" s="1473" t="s">
        <v>149</v>
      </c>
      <c r="C51" s="1474"/>
      <c r="D51" s="613" t="s">
        <v>62</v>
      </c>
      <c r="E51" s="168"/>
      <c r="F51" s="169"/>
      <c r="G51" s="168"/>
      <c r="H51" s="168"/>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150</v>
      </c>
      <c r="C52" s="1474"/>
      <c r="D52" s="613" t="s">
        <v>62</v>
      </c>
      <c r="E52" s="168"/>
      <c r="F52" s="169"/>
      <c r="G52" s="168"/>
      <c r="H52" s="168"/>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182">
        <f>E49+E51+E52</f>
        <v>2748700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152</v>
      </c>
      <c r="B56" s="1528"/>
      <c r="C56" s="1528"/>
      <c r="D56" s="1528"/>
      <c r="E56" s="1529"/>
      <c r="F56" s="566">
        <v>0</v>
      </c>
      <c r="G56" s="1517" t="s">
        <v>801</v>
      </c>
      <c r="H56" s="1518"/>
      <c r="I56" s="10"/>
      <c r="J56" s="28" t="str">
        <f>G56</f>
        <v>Comments: Funds allocated was not spent on the procurement of contraceptives</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v>0</v>
      </c>
      <c r="G57" s="1517" t="s">
        <v>447</v>
      </c>
      <c r="H57" s="1518"/>
      <c r="I57" s="10"/>
      <c r="J57" s="28" t="str">
        <f>G57</f>
        <v>Comments:</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153</v>
      </c>
      <c r="B58" s="1520"/>
      <c r="C58" s="1520"/>
      <c r="D58" s="1520"/>
      <c r="E58" s="1521"/>
      <c r="F58" s="566">
        <v>0</v>
      </c>
      <c r="G58" s="1517" t="s">
        <v>447</v>
      </c>
      <c r="H58" s="1518"/>
      <c r="I58" s="10"/>
      <c r="J58" s="28" t="str">
        <f>G58</f>
        <v>Comments:</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75" customHeight="1">
      <c r="A59" s="1522" t="s">
        <v>211</v>
      </c>
      <c r="B59" s="1523"/>
      <c r="C59" s="1523"/>
      <c r="D59" s="1523"/>
      <c r="E59" s="1524"/>
      <c r="F59" s="612" t="s">
        <v>61</v>
      </c>
      <c r="G59" s="1517" t="s">
        <v>447</v>
      </c>
      <c r="H59" s="1518"/>
      <c r="I59" s="10"/>
      <c r="J59" s="28" t="str">
        <f>G59</f>
        <v>Comments: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540" t="s">
        <v>205</v>
      </c>
      <c r="G61" s="1541"/>
      <c r="H61" s="1542"/>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c r="G62" s="1485"/>
      <c r="H62" s="1486"/>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604"/>
      <c r="B63" s="603"/>
      <c r="C63" s="1473" t="s">
        <v>178</v>
      </c>
      <c r="D63" s="1473"/>
      <c r="E63" s="1474"/>
      <c r="F63" s="1540" t="s">
        <v>205</v>
      </c>
      <c r="G63" s="1541"/>
      <c r="H63" s="1542"/>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88.5" customHeight="1">
      <c r="A64" s="1493" t="s">
        <v>155</v>
      </c>
      <c r="B64" s="1473"/>
      <c r="C64" s="1474"/>
      <c r="D64" s="1484" t="s">
        <v>802</v>
      </c>
      <c r="E64" s="1485"/>
      <c r="F64" s="1485"/>
      <c r="G64" s="1485"/>
      <c r="H64" s="1486"/>
      <c r="I64" s="6"/>
      <c r="J64" s="24"/>
      <c r="K64" s="7" t="str">
        <f>A64</f>
        <v xml:space="preserve">B15. Please note any additional comments about finance and procurement.
</v>
      </c>
      <c r="L64" s="19"/>
      <c r="M64" s="19"/>
      <c r="N64" s="19"/>
      <c r="O64" s="7" t="str">
        <f>D64</f>
        <v>For the period January to December 2013, all contraceptive were procured by UNFPA and USAID except for Emergency Contraception. Funds (USD 40,000) allocated  for the procurement of Reproductive Health (RH) Commodities was used for the renovation of the RH Warehouse and the procurement of jadelle consumables for the insertion</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61</v>
      </c>
      <c r="E69" s="165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61</v>
      </c>
      <c r="E70" s="165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61</v>
      </c>
      <c r="E74" s="1651"/>
      <c r="F74" s="608" t="s">
        <v>61</v>
      </c>
      <c r="G74" s="608"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61</v>
      </c>
      <c r="E75" s="1651"/>
      <c r="F75" s="608" t="s">
        <v>61</v>
      </c>
      <c r="G75" s="6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62</v>
      </c>
      <c r="E76" s="1651"/>
      <c r="F76" s="608" t="s">
        <v>62</v>
      </c>
      <c r="G76" s="608" t="s">
        <v>62</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62</v>
      </c>
      <c r="E78" s="1651"/>
      <c r="F78" s="608" t="s">
        <v>61</v>
      </c>
      <c r="G78" s="608" t="s">
        <v>61</v>
      </c>
      <c r="H78" s="99"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51" t="s">
        <v>62</v>
      </c>
      <c r="E79" s="1651"/>
      <c r="F79" s="608" t="s">
        <v>62</v>
      </c>
      <c r="G79" s="608" t="s">
        <v>62</v>
      </c>
      <c r="H79" s="99"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45" customHeight="1" thickBot="1">
      <c r="A80" s="1497" t="s">
        <v>105</v>
      </c>
      <c r="B80" s="1498"/>
      <c r="C80" s="1499"/>
      <c r="D80" s="1674" t="s">
        <v>803</v>
      </c>
      <c r="E80" s="1675"/>
      <c r="F80" s="1675"/>
      <c r="G80" s="1675"/>
      <c r="H80" s="1676"/>
      <c r="I80" s="6"/>
      <c r="J80" s="24"/>
      <c r="K80" s="7" t="str">
        <f>A80</f>
        <v>C2. Please note any comments about the commodities offered.</v>
      </c>
      <c r="L80" s="19"/>
      <c r="M80" s="19"/>
      <c r="N80" s="19"/>
      <c r="O80" s="7" t="str">
        <f>D80</f>
        <v>Commodities that are used for social marketing are not those commodity procure by donor agencies</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166</v>
      </c>
      <c r="B82" s="1491"/>
      <c r="C82" s="1491"/>
      <c r="D82" s="1491"/>
      <c r="E82" s="1491"/>
      <c r="F82" s="1491"/>
      <c r="G82" s="1496"/>
      <c r="H82" s="16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167</v>
      </c>
      <c r="E84" s="1563"/>
      <c r="F84" s="60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1"/>
      <c r="B85" s="210" t="s">
        <v>10</v>
      </c>
      <c r="C85" s="609" t="s">
        <v>371</v>
      </c>
      <c r="D85" s="1662" t="s">
        <v>804</v>
      </c>
      <c r="E85" s="1663"/>
      <c r="F85" s="600" t="s">
        <v>61</v>
      </c>
      <c r="G85" s="1586" t="s">
        <v>61</v>
      </c>
      <c r="H85" s="1664"/>
      <c r="I85" s="13"/>
      <c r="J85" s="28" t="str">
        <f>G85</f>
        <v>Yes</v>
      </c>
      <c r="K85" s="7" t="str">
        <f>B85</f>
        <v>a</v>
      </c>
      <c r="L85" s="19"/>
      <c r="M85" s="29">
        <f>E85</f>
        <v>0</v>
      </c>
      <c r="N85" s="19"/>
      <c r="O85" s="19"/>
      <c r="P85" s="19"/>
      <c r="Q85" s="19"/>
      <c r="R85" s="7"/>
      <c r="S85" s="7" t="str">
        <f>D85</f>
        <v>2013 to 2017</v>
      </c>
      <c r="T85" s="14"/>
      <c r="U85" s="14"/>
      <c r="V85" s="14"/>
      <c r="W85" s="41"/>
      <c r="X85" s="41"/>
      <c r="Y85" s="42"/>
      <c r="Z85" s="49"/>
      <c r="AA85"/>
    </row>
    <row r="86" spans="1:28" s="111" customFormat="1" ht="28.5" customHeight="1">
      <c r="A86" s="1504" t="s">
        <v>71</v>
      </c>
      <c r="B86" s="1491"/>
      <c r="C86" s="1491"/>
      <c r="D86" s="1491"/>
      <c r="E86" s="1491"/>
      <c r="F86" s="1491"/>
      <c r="G86" s="1496"/>
      <c r="H86" s="56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579" t="s">
        <v>205</v>
      </c>
      <c r="F87" s="1647"/>
      <c r="G87" s="1647"/>
      <c r="H87" s="1580"/>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73" t="s">
        <v>21</v>
      </c>
      <c r="C88" s="1473"/>
      <c r="D88" s="1474"/>
      <c r="E88" s="1579" t="s">
        <v>205</v>
      </c>
      <c r="F88" s="1647"/>
      <c r="G88" s="1647"/>
      <c r="H88" s="1580"/>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168</v>
      </c>
      <c r="B89" s="1473"/>
      <c r="C89" s="1473"/>
      <c r="D89" s="1473"/>
      <c r="E89" s="1473"/>
      <c r="F89" s="1473"/>
      <c r="G89" s="1474"/>
      <c r="H89" s="163"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9.75" customHeight="1">
      <c r="A90" s="152"/>
      <c r="B90" s="1473" t="s">
        <v>22</v>
      </c>
      <c r="C90" s="1473"/>
      <c r="D90" s="1473"/>
      <c r="E90" s="1647" t="s">
        <v>457</v>
      </c>
      <c r="F90" s="1647"/>
      <c r="G90" s="1647"/>
      <c r="H90" s="158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169</v>
      </c>
      <c r="B91" s="1473"/>
      <c r="C91" s="1473"/>
      <c r="D91" s="1473"/>
      <c r="E91" s="1473"/>
      <c r="F91" s="1473"/>
      <c r="G91" s="1474"/>
      <c r="H91" s="16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8.75" customHeight="1">
      <c r="A92" s="152"/>
      <c r="B92" s="1473" t="s">
        <v>22</v>
      </c>
      <c r="C92" s="1473"/>
      <c r="D92" s="1474"/>
      <c r="E92" s="1576" t="s">
        <v>457</v>
      </c>
      <c r="F92" s="1577"/>
      <c r="G92" s="1577"/>
      <c r="H92" s="1643"/>
      <c r="I92" s="13"/>
      <c r="J92" s="28"/>
      <c r="K92" s="7" t="str">
        <f>B92</f>
        <v>a. If yes, describe the policies.</v>
      </c>
      <c r="L92" s="19"/>
      <c r="M92" s="19"/>
      <c r="N92" s="21"/>
      <c r="O92" s="22" t="str">
        <f>E92</f>
        <v xml:space="preserve">The Pharmacy Law regulates the movement and use of medicines, which include contraceptives. In order for the private sector to provide contraceptives, they must apply and be accredited by the Ministry of Health. </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199</v>
      </c>
      <c r="E95" s="1577"/>
      <c r="F95" s="1578"/>
      <c r="G95" s="1576" t="s">
        <v>200</v>
      </c>
      <c r="H95" s="1643"/>
      <c r="I95" s="12"/>
      <c r="J95" s="28" t="str">
        <f t="shared" si="3"/>
        <v>Auxiliary 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76" t="s">
        <v>199</v>
      </c>
      <c r="E96" s="1577"/>
      <c r="F96" s="1578"/>
      <c r="G96" s="1576" t="s">
        <v>200</v>
      </c>
      <c r="H96" s="1643"/>
      <c r="I96" s="12"/>
      <c r="J96" s="28" t="str">
        <f t="shared" si="3"/>
        <v>Auxiliary 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30"/>
      <c r="B97" s="95" t="s">
        <v>12</v>
      </c>
      <c r="C97" s="92" t="s">
        <v>189</v>
      </c>
      <c r="D97" s="1576" t="s">
        <v>805</v>
      </c>
      <c r="E97" s="1577"/>
      <c r="F97" s="1578"/>
      <c r="G97" s="1576" t="s">
        <v>205</v>
      </c>
      <c r="H97" s="1643"/>
      <c r="I97" s="12"/>
      <c r="J97" s="28" t="str">
        <f t="shared" si="3"/>
        <v>Not applicable</v>
      </c>
      <c r="K97" s="7"/>
      <c r="L97" s="19"/>
      <c r="M97" s="29"/>
      <c r="N97" s="19"/>
      <c r="O97" s="7"/>
      <c r="P97" s="7"/>
      <c r="Q97" s="19"/>
      <c r="R97" s="19"/>
      <c r="S97" s="19"/>
      <c r="T97" s="90" t="str">
        <f t="shared" si="4"/>
        <v>Midwife, Nurses, Physicians Assistant</v>
      </c>
      <c r="U97" s="48"/>
      <c r="V97" s="14"/>
      <c r="W97" s="41"/>
      <c r="X97" s="41"/>
      <c r="Y97" s="42"/>
      <c r="Z97" s="49"/>
      <c r="AA97"/>
    </row>
    <row r="98" spans="1:27" s="111" customFormat="1" ht="15" customHeight="1">
      <c r="A98" s="130"/>
      <c r="B98" s="94" t="s">
        <v>182</v>
      </c>
      <c r="C98" s="92" t="s">
        <v>190</v>
      </c>
      <c r="D98" s="1576" t="s">
        <v>805</v>
      </c>
      <c r="E98" s="1577"/>
      <c r="F98" s="1578"/>
      <c r="G98" s="1576" t="s">
        <v>205</v>
      </c>
      <c r="H98" s="1643"/>
      <c r="I98" s="12"/>
      <c r="J98" s="28" t="str">
        <f t="shared" si="3"/>
        <v>Not applicable</v>
      </c>
      <c r="K98" s="7"/>
      <c r="L98" s="19"/>
      <c r="M98" s="29"/>
      <c r="N98" s="19"/>
      <c r="O98" s="7"/>
      <c r="P98" s="7"/>
      <c r="Q98" s="19"/>
      <c r="R98" s="19"/>
      <c r="S98" s="19"/>
      <c r="T98" s="90" t="str">
        <f t="shared" si="4"/>
        <v>Midwife, Nurses, Physicians Assistant</v>
      </c>
      <c r="U98" s="48"/>
      <c r="V98" s="14"/>
      <c r="W98" s="41"/>
      <c r="X98" s="41"/>
      <c r="Y98" s="42"/>
      <c r="Z98" s="49"/>
      <c r="AA98"/>
    </row>
    <row r="99" spans="1:27" s="111" customFormat="1" ht="15" customHeight="1">
      <c r="A99" s="130"/>
      <c r="B99" s="95" t="s">
        <v>183</v>
      </c>
      <c r="C99" s="92" t="s">
        <v>191</v>
      </c>
      <c r="D99" s="1576" t="s">
        <v>199</v>
      </c>
      <c r="E99" s="1577"/>
      <c r="F99" s="1578"/>
      <c r="G99" s="1576" t="s">
        <v>200</v>
      </c>
      <c r="H99" s="1643"/>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76" t="s">
        <v>805</v>
      </c>
      <c r="E100" s="1577"/>
      <c r="F100" s="1578"/>
      <c r="G100" s="1576" t="s">
        <v>200</v>
      </c>
      <c r="H100" s="1643"/>
      <c r="I100" s="12"/>
      <c r="J100" s="28" t="str">
        <f t="shared" si="3"/>
        <v>Auxiliary nurse</v>
      </c>
      <c r="K100" s="7"/>
      <c r="L100" s="19"/>
      <c r="M100" s="29"/>
      <c r="N100" s="19"/>
      <c r="O100" s="7"/>
      <c r="P100" s="7"/>
      <c r="Q100" s="19"/>
      <c r="R100" s="19"/>
      <c r="S100" s="19"/>
      <c r="T100" s="90" t="str">
        <f t="shared" si="4"/>
        <v>Midwife, Nurses, Physicians Assistant</v>
      </c>
      <c r="U100" s="48"/>
      <c r="V100" s="14"/>
      <c r="W100" s="41"/>
      <c r="X100" s="41"/>
      <c r="Y100" s="42"/>
      <c r="Z100" s="49"/>
      <c r="AA100"/>
    </row>
    <row r="101" spans="1:27" s="111" customFormat="1" ht="15" customHeight="1">
      <c r="A101" s="130"/>
      <c r="B101" s="95" t="s">
        <v>185</v>
      </c>
      <c r="C101" s="92" t="s">
        <v>193</v>
      </c>
      <c r="D101" s="1576" t="s">
        <v>203</v>
      </c>
      <c r="E101" s="1577"/>
      <c r="F101" s="1578"/>
      <c r="G101" s="1576" t="s">
        <v>203</v>
      </c>
      <c r="H101" s="1643"/>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86" t="s">
        <v>805</v>
      </c>
      <c r="E102" s="1587"/>
      <c r="F102" s="1588"/>
      <c r="G102" s="1586" t="s">
        <v>205</v>
      </c>
      <c r="H102" s="1664"/>
      <c r="I102" s="12"/>
      <c r="J102" s="28" t="str">
        <f t="shared" si="3"/>
        <v>Not applicable</v>
      </c>
      <c r="K102" s="7"/>
      <c r="L102" s="19"/>
      <c r="M102" s="29"/>
      <c r="N102" s="19"/>
      <c r="O102" s="7"/>
      <c r="P102" s="7"/>
      <c r="Q102" s="19"/>
      <c r="R102" s="19"/>
      <c r="S102" s="19"/>
      <c r="T102" s="90" t="str">
        <f t="shared" si="4"/>
        <v>Midwife, Nurses, Physicians Assistant</v>
      </c>
      <c r="U102" s="48"/>
      <c r="V102" s="14"/>
      <c r="W102" s="41"/>
      <c r="X102" s="41"/>
      <c r="Y102" s="42"/>
      <c r="Z102" s="49"/>
      <c r="AA102"/>
    </row>
    <row r="103" spans="1:27" s="111" customFormat="1" ht="75" customHeight="1">
      <c r="A103" s="1500" t="s">
        <v>684</v>
      </c>
      <c r="B103" s="1591"/>
      <c r="C103" s="1592"/>
      <c r="D103" s="1593" t="s">
        <v>806</v>
      </c>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100"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131" t="s">
        <v>62</v>
      </c>
      <c r="E108" s="1475"/>
      <c r="F108" s="1476"/>
      <c r="G108" s="1581"/>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475" t="s">
        <v>205</v>
      </c>
      <c r="E114" s="1476"/>
      <c r="F114" s="1476"/>
      <c r="G114" s="1476"/>
      <c r="H114" s="1477"/>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62</v>
      </c>
      <c r="H119" s="1643"/>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61</v>
      </c>
      <c r="H122" s="1643"/>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61</v>
      </c>
      <c r="H123" s="1643"/>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62</v>
      </c>
      <c r="H124" s="1643"/>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73" t="s">
        <v>111</v>
      </c>
      <c r="C125" s="1473"/>
      <c r="D125" s="1473"/>
      <c r="E125" s="1473"/>
      <c r="F125" s="1474"/>
      <c r="G125" s="1576" t="s">
        <v>61</v>
      </c>
      <c r="H125" s="1643"/>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ustomHeight="1">
      <c r="A126" s="217"/>
      <c r="B126" s="596"/>
      <c r="C126" s="1473" t="s">
        <v>112</v>
      </c>
      <c r="D126" s="1473"/>
      <c r="E126" s="1473"/>
      <c r="F126" s="1473"/>
      <c r="G126" s="1635" t="s">
        <v>603</v>
      </c>
      <c r="H126" s="1636"/>
      <c r="I126" s="31"/>
      <c r="J126" s="28" t="str">
        <f t="shared" si="5"/>
        <v>Diaphragms, foam</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2011</v>
      </c>
      <c r="H127" s="1636"/>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458</v>
      </c>
      <c r="E128" s="1659"/>
      <c r="F128" s="1659"/>
      <c r="G128" s="1659"/>
      <c r="H128" s="1660"/>
      <c r="I128" s="31"/>
      <c r="J128" s="18"/>
      <c r="K128" s="7" t="str">
        <f>A128</f>
        <v xml:space="preserve">D11. Name of the list(s)
</v>
      </c>
      <c r="L128" s="7"/>
      <c r="M128" s="19"/>
      <c r="N128" s="19"/>
      <c r="O128" s="7" t="str">
        <f>D128</f>
        <v>National Therapeutic Guidelines for Liberia and Essential Medicine List</v>
      </c>
      <c r="P128" s="19"/>
      <c r="Q128" s="1"/>
      <c r="R128" s="19"/>
      <c r="S128" s="20"/>
      <c r="T128" s="2"/>
      <c r="U128" s="2"/>
      <c r="V128" s="2"/>
      <c r="W128" s="37"/>
      <c r="X128" s="37"/>
      <c r="Y128" s="1"/>
      <c r="Z128" s="53"/>
      <c r="AA128"/>
    </row>
    <row r="129" spans="1:27" s="132" customFormat="1" ht="30">
      <c r="A129" s="1493" t="s">
        <v>472</v>
      </c>
      <c r="B129" s="1473"/>
      <c r="C129" s="1474"/>
      <c r="D129" s="1484"/>
      <c r="E129" s="1485"/>
      <c r="F129" s="1485"/>
      <c r="G129" s="1485"/>
      <c r="H129" s="1486"/>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v>2008</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62</v>
      </c>
      <c r="H132" s="1542"/>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173</v>
      </c>
      <c r="B138" s="1471"/>
      <c r="C138" s="1471"/>
      <c r="D138" s="1471"/>
      <c r="E138" s="1471"/>
      <c r="F138" s="1472"/>
      <c r="G138" s="1620" t="s">
        <v>61</v>
      </c>
      <c r="H138" s="1621"/>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73" t="s">
        <v>108</v>
      </c>
      <c r="C140" s="1473"/>
      <c r="D140" s="1473"/>
      <c r="E140" s="1473"/>
      <c r="F140" s="1474"/>
      <c r="G140" s="1540" t="s">
        <v>62</v>
      </c>
      <c r="H140" s="1542"/>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73" t="s">
        <v>171</v>
      </c>
      <c r="C143" s="1473"/>
      <c r="D143" s="1473"/>
      <c r="E143" s="1473"/>
      <c r="F143" s="1474"/>
      <c r="G143" s="1540" t="s">
        <v>61</v>
      </c>
      <c r="H143" s="1542"/>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73" t="s">
        <v>19</v>
      </c>
      <c r="C146" s="1473"/>
      <c r="D146" s="1473"/>
      <c r="E146" s="1473"/>
      <c r="F146" s="1474"/>
      <c r="G146" s="1540" t="s">
        <v>62</v>
      </c>
      <c r="H146" s="1542"/>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73" t="s">
        <v>110</v>
      </c>
      <c r="C147" s="1473"/>
      <c r="D147" s="1473"/>
      <c r="E147" s="1473"/>
      <c r="F147" s="1474"/>
      <c r="G147" s="1540" t="s">
        <v>61</v>
      </c>
      <c r="H147" s="1542"/>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73" t="s">
        <v>72</v>
      </c>
      <c r="C148" s="1473"/>
      <c r="D148" s="1473"/>
      <c r="E148" s="1473"/>
      <c r="F148" s="1474"/>
      <c r="G148" s="1540" t="s">
        <v>61</v>
      </c>
      <c r="H148" s="1542"/>
      <c r="I148" s="6"/>
      <c r="J148" s="28" t="str">
        <f t="shared" si="7"/>
        <v>Yes</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73" t="s">
        <v>717</v>
      </c>
      <c r="C149" s="1473"/>
      <c r="D149" s="1473"/>
      <c r="E149" s="1473"/>
      <c r="F149" s="1473"/>
      <c r="G149" s="1602"/>
      <c r="H149" s="1604"/>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602" t="s">
        <v>807</v>
      </c>
      <c r="H150" s="16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98" t="s">
        <v>176</v>
      </c>
      <c r="C152" s="1498"/>
      <c r="D152" s="1498"/>
      <c r="E152" s="1498"/>
      <c r="F152" s="1499"/>
      <c r="G152" s="1630" t="s">
        <v>61</v>
      </c>
      <c r="H152" s="1631"/>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73" t="s">
        <v>177</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99" customHeight="1" thickBot="1">
      <c r="A154" s="1622" t="s">
        <v>473</v>
      </c>
      <c r="B154" s="1623"/>
      <c r="C154" s="1624"/>
      <c r="D154" s="1625" t="s">
        <v>808</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Consideration of all the components of RHCS, Liberia still has difficulty in the area of financing. Most of the activities are supported by partners and tend to prioritize partners vision. Notwithstanding we have had success in the provision of information. Access to contraceptives has increased although there exist challenges.</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D90"/>
    <mergeCell ref="E90:H90"/>
    <mergeCell ref="A91:G91"/>
    <mergeCell ref="B92:D92"/>
    <mergeCell ref="E92:H92"/>
    <mergeCell ref="G85:H85"/>
    <mergeCell ref="A86:G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B51:C51"/>
    <mergeCell ref="B52:C52"/>
    <mergeCell ref="B53:C53"/>
    <mergeCell ref="A55:H55"/>
    <mergeCell ref="A56:E56"/>
    <mergeCell ref="G56:H56"/>
    <mergeCell ref="D44:H44"/>
    <mergeCell ref="B45:C45"/>
    <mergeCell ref="A47:H47"/>
    <mergeCell ref="B48:C48"/>
    <mergeCell ref="B49:C49"/>
    <mergeCell ref="D50:H50"/>
    <mergeCell ref="A38:G38"/>
    <mergeCell ref="A39:H39"/>
    <mergeCell ref="B40:C40"/>
    <mergeCell ref="B41:C41"/>
    <mergeCell ref="D42:H42"/>
    <mergeCell ref="B43:C43"/>
    <mergeCell ref="A32:G32"/>
    <mergeCell ref="A33:H33"/>
    <mergeCell ref="B34:D34"/>
    <mergeCell ref="B35:D35"/>
    <mergeCell ref="B36:D36"/>
    <mergeCell ref="B37:D37"/>
    <mergeCell ref="A29:F29"/>
    <mergeCell ref="G29:H29"/>
    <mergeCell ref="Z29:AA29"/>
    <mergeCell ref="A30:D30"/>
    <mergeCell ref="G30:H30"/>
    <mergeCell ref="A31:G31"/>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1399999999999999" right="0.41" top="0.75" bottom="0.75" header="0.3" footer="0.3"/>
  <pageSetup scale="56" fitToHeight="5" orientation="portrait" r:id="rId1"/>
  <rowBreaks count="3" manualBreakCount="3">
    <brk id="28" max="7" man="1"/>
    <brk id="39" max="7" man="1"/>
    <brk id="92" max="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1465</v>
      </c>
      <c r="B7" s="1655"/>
      <c r="C7" s="1655"/>
      <c r="D7" s="916"/>
      <c r="E7" s="916"/>
      <c r="F7" s="916"/>
      <c r="G7" s="917"/>
      <c r="H7" s="918"/>
      <c r="I7" s="906"/>
      <c r="J7" s="907"/>
      <c r="K7" s="908" t="str">
        <f>A7</f>
        <v>Country: Madagascar</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3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807" t="s">
        <v>809</v>
      </c>
      <c r="E13" s="1709"/>
      <c r="F13" s="1709"/>
      <c r="G13" s="1709"/>
      <c r="H13" s="1710"/>
      <c r="I13" s="419"/>
      <c r="J13" s="404"/>
      <c r="K13" s="397" t="str">
        <f>B13</f>
        <v>a. What is the name of the committee?</v>
      </c>
      <c r="L13" s="426" t="str">
        <f>D13</f>
        <v>FP sous-comité logistique (FP logistic sub-committee)</v>
      </c>
      <c r="M13" s="396"/>
      <c r="N13" s="396"/>
      <c r="O13" s="398" t="str">
        <f>D13</f>
        <v>FP sous-comité logistique (FP logistic sub-committee)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87" t="s">
        <v>61</v>
      </c>
      <c r="E15" s="151" t="s">
        <v>55</v>
      </c>
      <c r="F15" s="1637" t="s">
        <v>359</v>
      </c>
      <c r="G15" s="1638"/>
      <c r="H15" s="1639"/>
      <c r="I15" s="419"/>
      <c r="J15" s="404"/>
      <c r="K15" s="397" t="str">
        <f t="shared" ref="K15:K23" si="0">B15</f>
        <v>a. Social marketing</v>
      </c>
      <c r="L15" s="396"/>
      <c r="M15" s="396"/>
      <c r="N15" s="396"/>
      <c r="O15" s="397"/>
      <c r="P15" s="396"/>
      <c r="Q15" s="397" t="str">
        <f t="shared" ref="Q15:Q23" si="1">F15</f>
        <v>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81" customHeight="1">
      <c r="A16" s="152"/>
      <c r="B16" s="1473" t="s">
        <v>118</v>
      </c>
      <c r="C16" s="1474"/>
      <c r="D16" s="787" t="s">
        <v>61</v>
      </c>
      <c r="E16" s="153" t="s">
        <v>55</v>
      </c>
      <c r="F16" s="1637" t="s">
        <v>1290</v>
      </c>
      <c r="G16" s="1638"/>
      <c r="H16" s="1639"/>
      <c r="I16" s="419"/>
      <c r="J16" s="404"/>
      <c r="K16" s="397" t="str">
        <f t="shared" si="0"/>
        <v>b. NGO (for example: service delivery, advocacy, Planned Parenthood affiliate, Marie Stopes affiliate, faith-based organizations, etc.)</v>
      </c>
      <c r="L16" s="396"/>
      <c r="M16" s="396"/>
      <c r="N16" s="396"/>
      <c r="O16" s="397"/>
      <c r="P16" s="396"/>
      <c r="Q16" s="397" t="str">
        <f t="shared" si="1"/>
        <v>Fianakaviana Sambatra (FISA) (an IPPF affiliate); Marie Stopes Madagascar (MSM); Religious Platform represented by SALFA (Health Department of Lutheran Church), and Health Department of Protestant Church (SAF-FJKM).</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87" t="s">
        <v>61</v>
      </c>
      <c r="E17" s="153" t="s">
        <v>55</v>
      </c>
      <c r="F17" s="1637" t="s">
        <v>1291</v>
      </c>
      <c r="G17" s="1638"/>
      <c r="H17" s="1639"/>
      <c r="I17" s="419"/>
      <c r="J17" s="404"/>
      <c r="K17" s="397" t="str">
        <f t="shared" si="0"/>
        <v>c. Commercial sector (for example: pharmacy associations, manufacturers, etc.)</v>
      </c>
      <c r="L17" s="396"/>
      <c r="M17" s="396"/>
      <c r="N17" s="396"/>
      <c r="O17" s="397"/>
      <c r="P17" s="396"/>
      <c r="Q17" s="397" t="str">
        <f t="shared" si="1"/>
        <v>MERCK-DOHME</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87" t="s">
        <v>62</v>
      </c>
      <c r="E18" s="153" t="s">
        <v>56</v>
      </c>
      <c r="F18" s="1637"/>
      <c r="G18" s="1638"/>
      <c r="H18" s="1639"/>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87" t="s">
        <v>61</v>
      </c>
      <c r="E19" s="153" t="s">
        <v>57</v>
      </c>
      <c r="F19" s="1637" t="s">
        <v>220</v>
      </c>
      <c r="G19" s="1638"/>
      <c r="H19" s="1639"/>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77" t="s">
        <v>61</v>
      </c>
      <c r="E20" s="153" t="s">
        <v>58</v>
      </c>
      <c r="F20" s="1637" t="s">
        <v>1292</v>
      </c>
      <c r="G20" s="1638"/>
      <c r="H20" s="163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Family Planning, Maternal Health, STI/HIV/AIDS, and Division of Pharmacy, Laboratory and Traditional Medicines (DPLMT)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787" t="s">
        <v>61</v>
      </c>
      <c r="E21" s="153" t="s">
        <v>59</v>
      </c>
      <c r="F21" s="1637" t="s">
        <v>460</v>
      </c>
      <c r="G21" s="1638"/>
      <c r="H21" s="1639"/>
      <c r="I21" s="419"/>
      <c r="J21" s="404"/>
      <c r="K21" s="397" t="str">
        <f t="shared" si="0"/>
        <v>g. Central Medical Store or Central Warehouse</v>
      </c>
      <c r="L21" s="396"/>
      <c r="M21" s="396"/>
      <c r="N21" s="396"/>
      <c r="O21" s="397"/>
      <c r="P21" s="396"/>
      <c r="Q21" s="397" t="str">
        <f t="shared" si="1"/>
        <v>SALAMA (national essential drug store/purchasing agency)</v>
      </c>
      <c r="R21" s="396"/>
      <c r="S21" s="396"/>
      <c r="T21" s="406"/>
      <c r="U21" s="406"/>
      <c r="V21" s="406"/>
      <c r="W21" s="407"/>
      <c r="X21" s="407"/>
      <c r="Y21" s="424"/>
      <c r="Z21" s="425"/>
      <c r="AA21" s="409"/>
    </row>
    <row r="22" spans="1:134" s="111" customFormat="1">
      <c r="A22" s="152"/>
      <c r="B22" s="1491" t="s">
        <v>39</v>
      </c>
      <c r="C22" s="1491"/>
      <c r="D22" s="777" t="s">
        <v>62</v>
      </c>
      <c r="E22" s="153" t="s">
        <v>59</v>
      </c>
      <c r="F22" s="1808"/>
      <c r="G22" s="1808"/>
      <c r="H22" s="1808"/>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77" t="s">
        <v>62</v>
      </c>
      <c r="E23" s="153" t="s">
        <v>59</v>
      </c>
      <c r="F23" s="1722"/>
      <c r="G23" s="1659"/>
      <c r="H23" s="1660"/>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225"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95</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v>4020233</v>
      </c>
      <c r="H29" s="1508"/>
      <c r="I29" s="438"/>
      <c r="J29" s="403">
        <f>G29</f>
        <v>4020233</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9" t="s">
        <v>538</v>
      </c>
      <c r="F30" s="162" t="s">
        <v>127</v>
      </c>
      <c r="G30" s="1809" t="s">
        <v>1293</v>
      </c>
      <c r="H30" s="1810"/>
      <c r="I30" s="438"/>
      <c r="J30" s="403" t="str">
        <f>G30</f>
        <v>MOH with UNFPA's support</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45454</v>
      </c>
      <c r="F35" s="169" t="s">
        <v>538</v>
      </c>
      <c r="G35" s="170" t="s">
        <v>810</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538</v>
      </c>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45454</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73" t="s">
        <v>138</v>
      </c>
      <c r="C41" s="1474"/>
      <c r="D41" s="793" t="s">
        <v>61</v>
      </c>
      <c r="E41" s="168">
        <v>45454</v>
      </c>
      <c r="F41" s="169" t="s">
        <v>538</v>
      </c>
      <c r="G41" s="178" t="s">
        <v>810</v>
      </c>
      <c r="H41" s="171" t="s">
        <v>1294</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816"/>
    </row>
    <row r="42" spans="1:27" s="111" customFormat="1" ht="30">
      <c r="A42" s="164"/>
      <c r="B42" s="179"/>
      <c r="C42" s="180" t="s">
        <v>139</v>
      </c>
      <c r="D42" s="1734" t="s">
        <v>811</v>
      </c>
      <c r="E42" s="1735"/>
      <c r="F42" s="1735"/>
      <c r="G42" s="1735"/>
      <c r="H42" s="1736"/>
      <c r="I42" s="444"/>
      <c r="J42" s="437"/>
      <c r="K42" s="397" t="str">
        <f>C42</f>
        <v>i. Specify source(s) of internally generated funds spent (for example, from taxes)</v>
      </c>
      <c r="L42" s="396"/>
      <c r="M42" s="396"/>
      <c r="N42" s="396"/>
      <c r="O42" s="398" t="str">
        <f>D42</f>
        <v>from taxes</v>
      </c>
      <c r="P42" s="396"/>
      <c r="Q42" s="396"/>
      <c r="R42" s="396"/>
      <c r="S42" s="396"/>
      <c r="T42" s="406"/>
      <c r="U42" s="406"/>
      <c r="V42" s="406"/>
      <c r="W42" s="407"/>
      <c r="X42" s="407"/>
      <c r="Y42" s="424"/>
      <c r="Z42" s="425"/>
      <c r="AA42" s="409"/>
    </row>
    <row r="43" spans="1:27" s="111" customFormat="1" ht="78.75" customHeight="1">
      <c r="A43" s="164"/>
      <c r="B43" s="1473" t="s">
        <v>140</v>
      </c>
      <c r="C43" s="1474"/>
      <c r="D43" s="793" t="s">
        <v>62</v>
      </c>
      <c r="E43" s="168">
        <v>0</v>
      </c>
      <c r="F43" s="169" t="s">
        <v>538</v>
      </c>
      <c r="G43" s="170"/>
      <c r="H43" s="191" t="s">
        <v>1295</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205</v>
      </c>
      <c r="E44" s="1476"/>
      <c r="F44" s="1476"/>
      <c r="G44" s="1476"/>
      <c r="H44" s="1477"/>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73" t="s">
        <v>142</v>
      </c>
      <c r="C45" s="1474"/>
      <c r="D45" s="181"/>
      <c r="E45" s="565">
        <f>E41+E43</f>
        <v>45454</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73" t="s">
        <v>99</v>
      </c>
      <c r="C49" s="1474"/>
      <c r="D49" s="793" t="s">
        <v>61</v>
      </c>
      <c r="E49" s="168">
        <v>6283050</v>
      </c>
      <c r="F49" s="169" t="s">
        <v>538</v>
      </c>
      <c r="G49" s="190" t="s">
        <v>1296</v>
      </c>
      <c r="H49" s="629" t="s">
        <v>1295</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1297</v>
      </c>
      <c r="E50" s="1526"/>
      <c r="F50" s="1526"/>
      <c r="G50" s="1526"/>
      <c r="H50" s="1527"/>
      <c r="I50" s="127"/>
      <c r="J50" s="437"/>
      <c r="K50" s="397" t="str">
        <f>C50</f>
        <v xml:space="preserve">i. Specify source(s) of in-kind donations </v>
      </c>
      <c r="L50" s="396"/>
      <c r="M50" s="396"/>
      <c r="N50" s="396"/>
      <c r="O50" s="398" t="str">
        <f>D50</f>
        <v>USAID ($3,532,604) and UNFPA ($2,750,446)</v>
      </c>
      <c r="P50" s="396"/>
      <c r="Q50" s="396"/>
      <c r="R50" s="396"/>
      <c r="S50" s="396"/>
      <c r="T50" s="406"/>
      <c r="U50" s="406"/>
      <c r="V50" s="406"/>
      <c r="W50" s="407"/>
      <c r="X50" s="407"/>
      <c r="Y50" s="424"/>
      <c r="Z50" s="425"/>
      <c r="AA50" s="409"/>
    </row>
    <row r="51" spans="1:27" s="111" customFormat="1">
      <c r="A51" s="164"/>
      <c r="B51" s="1473" t="s">
        <v>149</v>
      </c>
      <c r="C51" s="1474"/>
      <c r="D51" s="793" t="s">
        <v>61</v>
      </c>
      <c r="E51" s="168">
        <v>69000</v>
      </c>
      <c r="F51" s="169" t="s">
        <v>538</v>
      </c>
      <c r="G51" s="190" t="s">
        <v>352</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50">
      <c r="A53" s="164"/>
      <c r="B53" s="1473" t="s">
        <v>151</v>
      </c>
      <c r="C53" s="1474"/>
      <c r="D53" s="181"/>
      <c r="E53" s="182">
        <f>E49+E51+E52</f>
        <v>6352050</v>
      </c>
      <c r="F53" s="183"/>
      <c r="G53" s="183"/>
      <c r="H53" s="192" t="s">
        <v>1298</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7.1049584337891779E-3</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1</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1.5913266718620538</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47.25" customHeight="1">
      <c r="A62" s="152"/>
      <c r="B62" s="1473" t="s">
        <v>31</v>
      </c>
      <c r="C62" s="1473"/>
      <c r="D62" s="1473"/>
      <c r="E62" s="1473"/>
      <c r="F62" s="1811" t="s">
        <v>812</v>
      </c>
      <c r="G62" s="1812"/>
      <c r="H62" s="1813"/>
      <c r="I62" s="438"/>
      <c r="J62" s="437"/>
      <c r="K62" s="397"/>
      <c r="L62" s="396"/>
      <c r="M62" s="448">
        <f>E62</f>
        <v>0</v>
      </c>
      <c r="N62" s="396"/>
      <c r="O62" s="396"/>
      <c r="P62" s="396"/>
      <c r="Q62" s="397" t="str">
        <f>F62</f>
        <v>MOPH/SSPSR Unit (Système de Sécurisation des Produits de Santé de la Reproduction - System for Securing Reproductive Health Products)</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0.5" customHeight="1">
      <c r="A64" s="1493" t="s">
        <v>155</v>
      </c>
      <c r="B64" s="1473"/>
      <c r="C64" s="1474"/>
      <c r="D64" s="1484" t="s">
        <v>813</v>
      </c>
      <c r="E64" s="1485"/>
      <c r="F64" s="1485"/>
      <c r="G64" s="1485"/>
      <c r="H64" s="1486"/>
      <c r="I64" s="419"/>
      <c r="J64" s="437"/>
      <c r="K64" s="397" t="str">
        <f>A64</f>
        <v xml:space="preserve">B15. Please note any additional comments about finance and procurement.
</v>
      </c>
      <c r="L64" s="396"/>
      <c r="M64" s="396"/>
      <c r="N64" s="396"/>
      <c r="O64" s="397" t="str">
        <f>D64</f>
        <v xml:space="preserve">UNFPA is providing all commodities for the public sector including the contributions that USAID and the World bank made prior to the coup.  </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752" t="s">
        <v>61</v>
      </c>
      <c r="E68" s="1752"/>
      <c r="F68" s="788" t="s">
        <v>61</v>
      </c>
      <c r="G68" s="788" t="s">
        <v>61</v>
      </c>
      <c r="H68" s="223"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752" t="s">
        <v>61</v>
      </c>
      <c r="E69" s="1752"/>
      <c r="F69" s="788" t="s">
        <v>61</v>
      </c>
      <c r="G69" s="788" t="s">
        <v>61</v>
      </c>
      <c r="H69" s="223"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752" t="s">
        <v>61</v>
      </c>
      <c r="E70" s="1752"/>
      <c r="F70" s="788" t="s">
        <v>61</v>
      </c>
      <c r="G70" s="788" t="s">
        <v>61</v>
      </c>
      <c r="H70" s="223"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752" t="s">
        <v>62</v>
      </c>
      <c r="E71" s="1752"/>
      <c r="F71" s="788" t="s">
        <v>61</v>
      </c>
      <c r="G71" s="788" t="s">
        <v>61</v>
      </c>
      <c r="H71" s="223"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752" t="s">
        <v>62</v>
      </c>
      <c r="E72" s="1752"/>
      <c r="F72" s="788" t="s">
        <v>61</v>
      </c>
      <c r="G72" s="788" t="s">
        <v>61</v>
      </c>
      <c r="H72" s="223"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752" t="s">
        <v>61</v>
      </c>
      <c r="E73" s="1752"/>
      <c r="F73" s="788" t="s">
        <v>61</v>
      </c>
      <c r="G73" s="788" t="s">
        <v>61</v>
      </c>
      <c r="H73" s="223"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752" t="s">
        <v>62</v>
      </c>
      <c r="E74" s="1752"/>
      <c r="F74" s="788" t="s">
        <v>62</v>
      </c>
      <c r="G74" s="788" t="s">
        <v>61</v>
      </c>
      <c r="H74" s="223"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752" t="s">
        <v>61</v>
      </c>
      <c r="E75" s="1752"/>
      <c r="F75" s="788" t="s">
        <v>61</v>
      </c>
      <c r="G75" s="788" t="s">
        <v>61</v>
      </c>
      <c r="H75" s="223"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752" t="s">
        <v>205</v>
      </c>
      <c r="E76" s="1752"/>
      <c r="F76" s="788" t="s">
        <v>61</v>
      </c>
      <c r="G76" s="788" t="s">
        <v>61</v>
      </c>
      <c r="H76" s="223"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752" t="s">
        <v>205</v>
      </c>
      <c r="E77" s="1752"/>
      <c r="F77" s="788" t="s">
        <v>61</v>
      </c>
      <c r="G77" s="788" t="s">
        <v>61</v>
      </c>
      <c r="H77" s="223"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752" t="s">
        <v>61</v>
      </c>
      <c r="E78" s="1752"/>
      <c r="F78" s="788" t="s">
        <v>61</v>
      </c>
      <c r="G78" s="788" t="s">
        <v>61</v>
      </c>
      <c r="H78" s="223"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814"/>
      <c r="E79" s="1814"/>
      <c r="F79" s="790" t="s">
        <v>345</v>
      </c>
      <c r="G79" s="790"/>
      <c r="H79" s="224"/>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03.5" customHeight="1" thickBot="1">
      <c r="A80" s="1497" t="s">
        <v>105</v>
      </c>
      <c r="B80" s="1498"/>
      <c r="C80" s="1499"/>
      <c r="D80" s="1815" t="s">
        <v>814</v>
      </c>
      <c r="E80" s="1816"/>
      <c r="F80" s="1816"/>
      <c r="G80" s="1816"/>
      <c r="H80" s="1817"/>
      <c r="I80" s="419"/>
      <c r="J80" s="437"/>
      <c r="K80" s="397" t="str">
        <f>A80</f>
        <v>C2. Please note any comments about the commodities offered.</v>
      </c>
      <c r="L80" s="396"/>
      <c r="M80" s="396"/>
      <c r="N80" s="396"/>
      <c r="O80" s="397" t="str">
        <f>D80</f>
        <v>Emergency contraceptives pills used by the public sector are Microlut and lofemenal, and condoms are for STI/HIV/AIDS programs.  The Zarin implants procured for the Social Marketing (SM) program will be phased out and replaced with Jadelle brand implant.  Also, SM will launch a youth-branded male condom for dual protection using donated condom from USAID.  Finally, SM will explore promotion in pharmacies of the emergency contraceptive pill.</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72.75" customHeight="1" thickBot="1">
      <c r="A85" s="1561"/>
      <c r="B85" s="210" t="s">
        <v>10</v>
      </c>
      <c r="C85" s="786" t="s">
        <v>604</v>
      </c>
      <c r="D85" s="1662" t="s">
        <v>548</v>
      </c>
      <c r="E85" s="1663"/>
      <c r="F85" s="789" t="s">
        <v>61</v>
      </c>
      <c r="G85" s="1741" t="s">
        <v>61</v>
      </c>
      <c r="H85" s="1751"/>
      <c r="I85" s="458"/>
      <c r="J85" s="446" t="str">
        <f>G85</f>
        <v>Yes</v>
      </c>
      <c r="K85" s="397" t="str">
        <f>B85</f>
        <v>a</v>
      </c>
      <c r="L85" s="396"/>
      <c r="M85" s="426">
        <f>E85</f>
        <v>0</v>
      </c>
      <c r="N85" s="396"/>
      <c r="O85" s="396"/>
      <c r="P85" s="396"/>
      <c r="Q85" s="396"/>
      <c r="R85" s="397"/>
      <c r="S85" s="397" t="str">
        <f>D85</f>
        <v>2008-2012</v>
      </c>
      <c r="T85" s="406"/>
      <c r="U85" s="406"/>
      <c r="V85" s="406"/>
      <c r="W85" s="407"/>
      <c r="X85" s="407"/>
      <c r="Y85" s="424"/>
      <c r="Z85" s="425"/>
      <c r="AA85" s="409"/>
    </row>
    <row r="86" spans="1:28" s="111" customFormat="1" ht="28.5" customHeight="1">
      <c r="A86" s="1504" t="s">
        <v>71</v>
      </c>
      <c r="B86" s="1491"/>
      <c r="C86" s="1491"/>
      <c r="D86" s="1491"/>
      <c r="E86" s="1491"/>
      <c r="F86" s="1491"/>
      <c r="G86" s="1496"/>
      <c r="H86" s="621"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708" t="s">
        <v>461</v>
      </c>
      <c r="F87" s="1709"/>
      <c r="G87" s="1709"/>
      <c r="H87" s="1710"/>
      <c r="I87" s="458"/>
      <c r="J87" s="446"/>
      <c r="K87" s="397"/>
      <c r="L87" s="396"/>
      <c r="M87" s="426"/>
      <c r="N87" s="426" t="str">
        <f>E87</f>
        <v>NGOs, social marketing, and commercial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708" t="s">
        <v>462</v>
      </c>
      <c r="F88" s="1709"/>
      <c r="G88" s="1709"/>
      <c r="H88" s="1710"/>
      <c r="I88" s="458"/>
      <c r="J88" s="446"/>
      <c r="K88" s="397"/>
      <c r="L88" s="396"/>
      <c r="M88" s="426"/>
      <c r="N88" s="426" t="str">
        <f>E88</f>
        <v>Taxes = 20%  and duties = 20% - 40%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211"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709" t="s">
        <v>815</v>
      </c>
      <c r="F90" s="1709"/>
      <c r="G90" s="1709"/>
      <c r="H90" s="171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73" t="s">
        <v>22</v>
      </c>
      <c r="C92" s="1473"/>
      <c r="D92" s="1474"/>
      <c r="E92" s="1713" t="s">
        <v>605</v>
      </c>
      <c r="F92" s="1714"/>
      <c r="G92" s="1714"/>
      <c r="H92" s="1733"/>
      <c r="I92" s="458"/>
      <c r="J92" s="446"/>
      <c r="K92" s="397" t="str">
        <f>B92</f>
        <v>a. If yes, describe the policies.</v>
      </c>
      <c r="L92" s="396"/>
      <c r="M92" s="396"/>
      <c r="N92" s="460"/>
      <c r="O92" s="398" t="str">
        <f>E92</f>
        <v>Politique Nationale de Santé Communautaire (National Community Health Policy)</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713" t="s">
        <v>199</v>
      </c>
      <c r="E95" s="1714"/>
      <c r="F95" s="1715"/>
      <c r="G95" s="1576" t="s">
        <v>199</v>
      </c>
      <c r="H95" s="1643"/>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713" t="s">
        <v>199</v>
      </c>
      <c r="E96" s="1714"/>
      <c r="F96" s="1715"/>
      <c r="G96" s="1576" t="s">
        <v>199</v>
      </c>
      <c r="H96" s="1643"/>
      <c r="I96" s="465"/>
      <c r="J96" s="446" t="str">
        <f t="shared" si="3"/>
        <v>Community health worker</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713" t="s">
        <v>187</v>
      </c>
      <c r="E97" s="1714"/>
      <c r="F97" s="1715"/>
      <c r="G97" s="1576" t="s">
        <v>187</v>
      </c>
      <c r="H97" s="1643"/>
      <c r="I97" s="465"/>
      <c r="J97" s="446" t="str">
        <f t="shared" si="3"/>
        <v>Auxiliary nurse midwife</v>
      </c>
      <c r="K97" s="397"/>
      <c r="L97" s="396"/>
      <c r="M97" s="426"/>
      <c r="N97" s="396"/>
      <c r="O97" s="397"/>
      <c r="P97" s="397"/>
      <c r="Q97" s="396"/>
      <c r="R97" s="396"/>
      <c r="S97" s="396"/>
      <c r="T97" s="463" t="str">
        <f t="shared" si="4"/>
        <v>Auxiliary nurse midwife</v>
      </c>
      <c r="U97" s="464"/>
      <c r="V97" s="406"/>
      <c r="W97" s="407"/>
      <c r="X97" s="407"/>
      <c r="Y97" s="424"/>
      <c r="Z97" s="425"/>
      <c r="AA97" s="409"/>
    </row>
    <row r="98" spans="1:27" s="111" customFormat="1" ht="15" customHeight="1">
      <c r="A98" s="130"/>
      <c r="B98" s="94" t="s">
        <v>182</v>
      </c>
      <c r="C98" s="92" t="s">
        <v>190</v>
      </c>
      <c r="D98" s="1713" t="s">
        <v>187</v>
      </c>
      <c r="E98" s="1714"/>
      <c r="F98" s="1715"/>
      <c r="G98" s="1576" t="s">
        <v>187</v>
      </c>
      <c r="H98" s="1643"/>
      <c r="I98" s="465"/>
      <c r="J98" s="446" t="str">
        <f t="shared" si="3"/>
        <v>Auxiliary nurse midwife</v>
      </c>
      <c r="K98" s="397"/>
      <c r="L98" s="396"/>
      <c r="M98" s="426"/>
      <c r="N98" s="396"/>
      <c r="O98" s="397"/>
      <c r="P98" s="397"/>
      <c r="Q98" s="396"/>
      <c r="R98" s="396"/>
      <c r="S98" s="396"/>
      <c r="T98" s="463" t="str">
        <f t="shared" si="4"/>
        <v>Auxiliary nurse midwife</v>
      </c>
      <c r="U98" s="464"/>
      <c r="V98" s="406"/>
      <c r="W98" s="407"/>
      <c r="X98" s="407"/>
      <c r="Y98" s="424"/>
      <c r="Z98" s="425"/>
      <c r="AA98" s="409"/>
    </row>
    <row r="99" spans="1:27" s="111" customFormat="1" ht="15" customHeight="1">
      <c r="A99" s="130"/>
      <c r="B99" s="95" t="s">
        <v>183</v>
      </c>
      <c r="C99" s="92" t="s">
        <v>191</v>
      </c>
      <c r="D99" s="1713" t="s">
        <v>199</v>
      </c>
      <c r="E99" s="1714"/>
      <c r="F99" s="1715"/>
      <c r="G99" s="1576" t="s">
        <v>199</v>
      </c>
      <c r="H99" s="1643"/>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713" t="s">
        <v>187</v>
      </c>
      <c r="E100" s="1714"/>
      <c r="F100" s="1715"/>
      <c r="G100" s="1576" t="s">
        <v>187</v>
      </c>
      <c r="H100" s="1643"/>
      <c r="I100" s="465"/>
      <c r="J100" s="446" t="str">
        <f t="shared" si="3"/>
        <v>Auxiliary nurse midwife</v>
      </c>
      <c r="K100" s="397"/>
      <c r="L100" s="396"/>
      <c r="M100" s="426"/>
      <c r="N100" s="396"/>
      <c r="O100" s="397"/>
      <c r="P100" s="397"/>
      <c r="Q100" s="396"/>
      <c r="R100" s="396"/>
      <c r="S100" s="396"/>
      <c r="T100" s="463" t="str">
        <f t="shared" si="4"/>
        <v>Auxiliary nurse midwife</v>
      </c>
      <c r="U100" s="464"/>
      <c r="V100" s="406"/>
      <c r="W100" s="407"/>
      <c r="X100" s="407"/>
      <c r="Y100" s="424"/>
      <c r="Z100" s="425"/>
      <c r="AA100" s="409"/>
    </row>
    <row r="101" spans="1:27" s="111" customFormat="1" ht="15" customHeight="1">
      <c r="A101" s="130"/>
      <c r="B101" s="95" t="s">
        <v>185</v>
      </c>
      <c r="C101" s="92" t="s">
        <v>193</v>
      </c>
      <c r="D101" s="1713" t="s">
        <v>203</v>
      </c>
      <c r="E101" s="1714"/>
      <c r="F101" s="1715"/>
      <c r="G101" s="1576" t="s">
        <v>203</v>
      </c>
      <c r="H101" s="1643"/>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741" t="s">
        <v>199</v>
      </c>
      <c r="E102" s="1742"/>
      <c r="F102" s="1743"/>
      <c r="G102" s="1586" t="s">
        <v>199</v>
      </c>
      <c r="H102" s="1664"/>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ustomHeight="1">
      <c r="A103" s="1500" t="s">
        <v>684</v>
      </c>
      <c r="B103" s="1591"/>
      <c r="C103" s="1592"/>
      <c r="D103" s="1818" t="s">
        <v>816</v>
      </c>
      <c r="E103" s="1819"/>
      <c r="F103" s="1819"/>
      <c r="G103" s="1819"/>
      <c r="H103" s="1820"/>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Normes et Procedures en Santé de la Reproduction (Norms and Procedures in Reproductive Health) - This applies to public and private health system i.e. at community level, health centers, centers for referral, and private clinics and refers to all methods. </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85"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85"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86"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713" t="s">
        <v>62</v>
      </c>
      <c r="H111" s="173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713" t="s">
        <v>62</v>
      </c>
      <c r="H112" s="173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713" t="s">
        <v>205</v>
      </c>
      <c r="H113" s="173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734" t="s">
        <v>205</v>
      </c>
      <c r="E114" s="1735"/>
      <c r="F114" s="1735"/>
      <c r="G114" s="1735"/>
      <c r="H114" s="1736"/>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713" t="s">
        <v>61</v>
      </c>
      <c r="H116" s="173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713" t="s">
        <v>61</v>
      </c>
      <c r="H117" s="173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713" t="s">
        <v>61</v>
      </c>
      <c r="H118" s="173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713" t="s">
        <v>61</v>
      </c>
      <c r="H119" s="173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713" t="s">
        <v>61</v>
      </c>
      <c r="H120" s="173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713" t="s">
        <v>61</v>
      </c>
      <c r="H121" s="173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713" t="s">
        <v>61</v>
      </c>
      <c r="H122" s="173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713" t="s">
        <v>61</v>
      </c>
      <c r="H123" s="173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713" t="s">
        <v>61</v>
      </c>
      <c r="H124" s="173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713" t="s">
        <v>61</v>
      </c>
      <c r="H125" s="1733"/>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73" t="s">
        <v>112</v>
      </c>
      <c r="D126" s="1473"/>
      <c r="E126" s="1473"/>
      <c r="F126" s="1473"/>
      <c r="G126" s="1760" t="s">
        <v>345</v>
      </c>
      <c r="H126" s="1761"/>
      <c r="I126" s="421"/>
      <c r="J126" s="446" t="str">
        <f t="shared" si="5"/>
        <v>Spermicide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821">
        <v>41640</v>
      </c>
      <c r="H127" s="1761"/>
      <c r="I127" s="421"/>
      <c r="J127" s="446">
        <f t="shared" si="5"/>
        <v>41640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4.5" customHeight="1">
      <c r="A128" s="1493" t="s">
        <v>437</v>
      </c>
      <c r="B128" s="1473"/>
      <c r="C128" s="1474"/>
      <c r="D128" s="1637" t="s">
        <v>606</v>
      </c>
      <c r="E128" s="1638"/>
      <c r="F128" s="1638"/>
      <c r="G128" s="1638"/>
      <c r="H128" s="1639"/>
      <c r="I128" s="421"/>
      <c r="J128" s="473"/>
      <c r="K128" s="397" t="str">
        <f>A128</f>
        <v xml:space="preserve">D11. Name of the list(s)
</v>
      </c>
      <c r="L128" s="397"/>
      <c r="M128" s="396"/>
      <c r="N128" s="396"/>
      <c r="O128" s="397" t="str">
        <f>D128</f>
        <v>Liste des Médicaments Enregitrés à Madagascar (List of drugs registered in Madagascar)</v>
      </c>
      <c r="P128" s="396"/>
      <c r="Q128" s="474"/>
      <c r="R128" s="396"/>
      <c r="S128" s="412"/>
      <c r="T128" s="413"/>
      <c r="U128" s="413"/>
      <c r="V128" s="413"/>
      <c r="W128" s="414"/>
      <c r="X128" s="414"/>
      <c r="Y128" s="474"/>
      <c r="Z128" s="475"/>
      <c r="AA128" s="409"/>
    </row>
    <row r="129" spans="1:27" s="132" customFormat="1" ht="27.75" customHeight="1">
      <c r="A129" s="1493" t="s">
        <v>472</v>
      </c>
      <c r="B129" s="1473"/>
      <c r="C129" s="1474"/>
      <c r="D129" s="1637" t="s">
        <v>817</v>
      </c>
      <c r="E129" s="1638"/>
      <c r="F129" s="1638"/>
      <c r="G129" s="1638"/>
      <c r="H129" s="1639"/>
      <c r="I129" s="421"/>
      <c r="J129" s="473"/>
      <c r="K129" s="397" t="str">
        <f>A129</f>
        <v xml:space="preserve">D12. Notes about the list(s)
</v>
      </c>
      <c r="L129" s="397"/>
      <c r="M129" s="396"/>
      <c r="N129" s="396"/>
      <c r="O129" s="397" t="str">
        <f>D129</f>
        <v>The list is provided by manufacturer and product, and updated annually.</v>
      </c>
      <c r="P129" s="396"/>
      <c r="Q129" s="474"/>
      <c r="R129" s="396"/>
      <c r="S129" s="412"/>
      <c r="T129" s="413"/>
      <c r="U129" s="413"/>
      <c r="V129" s="413"/>
      <c r="W129" s="414"/>
      <c r="X129" s="414"/>
      <c r="Y129" s="474"/>
      <c r="Z129" s="475"/>
      <c r="AA129" s="409"/>
    </row>
    <row r="130" spans="1:27" s="111" customFormat="1" ht="28.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
      <c r="A131" s="218"/>
      <c r="B131" s="1612" t="s">
        <v>172</v>
      </c>
      <c r="C131" s="1613"/>
      <c r="D131" s="1613"/>
      <c r="E131" s="1614"/>
      <c r="F131" s="1615">
        <v>2007</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24"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20.25" customHeight="1">
      <c r="A133" s="217"/>
      <c r="B133" s="1473" t="s">
        <v>68</v>
      </c>
      <c r="C133" s="1473"/>
      <c r="D133" s="1473"/>
      <c r="E133" s="1473"/>
      <c r="F133" s="1474"/>
      <c r="G133" s="1540" t="s">
        <v>61</v>
      </c>
      <c r="H133" s="1542"/>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21.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23.2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21"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61</v>
      </c>
      <c r="H148" s="1542"/>
      <c r="I148" s="419"/>
      <c r="J148" s="446" t="str">
        <f t="shared" si="7"/>
        <v>Yes</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73" t="s">
        <v>717</v>
      </c>
      <c r="C149" s="1473"/>
      <c r="D149" s="1473"/>
      <c r="E149" s="1473"/>
      <c r="F149" s="1473"/>
      <c r="G149" s="1602" t="s">
        <v>538</v>
      </c>
      <c r="H149" s="1604"/>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1299</v>
      </c>
      <c r="H150" s="16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73" t="s">
        <v>177</v>
      </c>
      <c r="C153" s="1473"/>
      <c r="D153" s="1498"/>
      <c r="E153" s="1498"/>
      <c r="F153" s="1499"/>
      <c r="G153" s="1630" t="s">
        <v>62</v>
      </c>
      <c r="H153" s="1631"/>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3.5" customHeight="1">
      <c r="A154" s="1822" t="s">
        <v>622</v>
      </c>
      <c r="B154" s="1822"/>
      <c r="C154" s="1822"/>
      <c r="D154" s="1824" t="s">
        <v>818</v>
      </c>
      <c r="E154" s="1825"/>
      <c r="F154" s="1825"/>
      <c r="G154" s="1825"/>
      <c r="H154" s="1826"/>
      <c r="I154" s="419"/>
      <c r="J154" s="446"/>
      <c r="K154" s="397" t="str">
        <f>A154</f>
        <v>F. Please note any overall comments about challenges and/or successes with contraceptive security in your country.</v>
      </c>
      <c r="L154" s="396"/>
      <c r="M154" s="396"/>
      <c r="N154" s="396"/>
      <c r="O154" s="397" t="str">
        <f>D154</f>
        <v>Contraceptive commodities for the public sector are procured by the Government of Madagascar (GOM) and UNFPA. USAID procures contraceptives commodities for social marketing and community-based distribution.  PSI socially markets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Volunteers provide short-acting family planning methods (cyclebeads, condoms, pills, and injectables) and refer for long-acting and permanent methods.  Marie Stopes mobile clinics provide long-acting family planning methods and voluntary surgical contraceptives.</v>
      </c>
      <c r="P154" s="396"/>
      <c r="Q154" s="396"/>
      <c r="R154" s="396"/>
      <c r="S154" s="396"/>
      <c r="T154" s="406"/>
      <c r="U154" s="406"/>
      <c r="V154" s="406"/>
      <c r="W154" s="407"/>
      <c r="X154" s="407"/>
      <c r="Y154" s="424"/>
      <c r="Z154" s="425"/>
      <c r="AA154" s="409"/>
    </row>
    <row r="155" spans="1:27" s="474" customFormat="1" ht="132.75" customHeight="1" thickBot="1">
      <c r="A155" s="1823"/>
      <c r="B155" s="1823"/>
      <c r="C155" s="1823"/>
      <c r="D155" s="1827"/>
      <c r="E155" s="1828"/>
      <c r="F155" s="1828"/>
      <c r="G155" s="1828"/>
      <c r="H155" s="1829"/>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54:C155"/>
    <mergeCell ref="D154: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9:H9"/>
    <mergeCell ref="A10:H10"/>
    <mergeCell ref="A11:G11"/>
    <mergeCell ref="A12:G1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3" fitToHeight="6" orientation="portrait" r:id="rId1"/>
  <rowBreaks count="1" manualBreakCount="1">
    <brk id="53" max="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62.85546875" style="109" bestFit="1"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1464</v>
      </c>
      <c r="B7" s="1655"/>
      <c r="C7" s="1655"/>
      <c r="D7" s="916"/>
      <c r="E7" s="916"/>
      <c r="F7" s="916"/>
      <c r="G7" s="917"/>
      <c r="H7" s="918"/>
      <c r="I7" s="906"/>
      <c r="J7" s="907"/>
      <c r="K7" s="908" t="str">
        <f>A7</f>
        <v>Country: Malawi</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830" t="s">
        <v>117</v>
      </c>
      <c r="B12" s="1831"/>
      <c r="C12" s="1831"/>
      <c r="D12" s="1831"/>
      <c r="E12" s="1831"/>
      <c r="F12" s="1831"/>
      <c r="G12" s="1832"/>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630"/>
      <c r="B13" s="1756" t="s">
        <v>13</v>
      </c>
      <c r="C13" s="1757"/>
      <c r="D13" s="1579" t="s">
        <v>463</v>
      </c>
      <c r="E13" s="1647"/>
      <c r="F13" s="1647"/>
      <c r="G13" s="1647"/>
      <c r="H13" s="1580"/>
      <c r="I13" s="6"/>
      <c r="J13" s="23"/>
      <c r="K13" s="7" t="str">
        <f>B13</f>
        <v>a. What is the name of the committee?</v>
      </c>
      <c r="L13" s="29" t="str">
        <f>D13</f>
        <v>Reproductive Health Commodity Security Coordinating Committee</v>
      </c>
      <c r="M13" s="19"/>
      <c r="N13" s="19"/>
      <c r="O13" s="22" t="str">
        <f>D13</f>
        <v>Reproductive Health Commodity Security Coordinating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833" t="s">
        <v>8</v>
      </c>
      <c r="B14" s="1834"/>
      <c r="C14" s="1834"/>
      <c r="D14" s="1835" t="s">
        <v>83</v>
      </c>
      <c r="E14" s="1835"/>
      <c r="F14" s="1835"/>
      <c r="G14" s="1835"/>
      <c r="H14" s="1836"/>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76.5" customHeight="1">
      <c r="A15" s="631"/>
      <c r="B15" s="1837" t="s">
        <v>14</v>
      </c>
      <c r="C15" s="1838"/>
      <c r="D15" s="602" t="s">
        <v>61</v>
      </c>
      <c r="E15" s="632" t="s">
        <v>55</v>
      </c>
      <c r="F15" s="1658" t="s">
        <v>819</v>
      </c>
      <c r="G15" s="1659"/>
      <c r="H15" s="1660"/>
      <c r="I15" s="6"/>
      <c r="J15" s="23"/>
      <c r="K15" s="7" t="str">
        <f t="shared" ref="K15:K23" si="0">B15</f>
        <v>a. Social marketing</v>
      </c>
      <c r="L15" s="19"/>
      <c r="M15" s="19"/>
      <c r="N15" s="19"/>
      <c r="O15" s="7"/>
      <c r="P15" s="19"/>
      <c r="Q15" s="7" t="str">
        <f t="shared" ref="Q15:Q23" si="1">F15</f>
        <v xml:space="preserve">Population Services International (PSI) and Banja la Mtsogolo (BLM)
</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633"/>
      <c r="B16" s="1756" t="s">
        <v>118</v>
      </c>
      <c r="C16" s="1757"/>
      <c r="D16" s="602" t="s">
        <v>61</v>
      </c>
      <c r="E16" s="634" t="s">
        <v>55</v>
      </c>
      <c r="F16" s="1658" t="s">
        <v>464</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Banja la Mtsogolo (BLM), Christian Health Association of Malawi (CHAM), Family Planning Association of Malawi (FPAM), EngenderHealth</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633"/>
      <c r="B17" s="1756" t="s">
        <v>119</v>
      </c>
      <c r="C17" s="1757"/>
      <c r="D17" s="602" t="s">
        <v>61</v>
      </c>
      <c r="E17" s="634" t="s">
        <v>55</v>
      </c>
      <c r="F17" s="1658" t="s">
        <v>465</v>
      </c>
      <c r="G17" s="1659"/>
      <c r="H17" s="1660"/>
      <c r="I17" s="6"/>
      <c r="J17" s="23"/>
      <c r="K17" s="7" t="str">
        <f t="shared" si="0"/>
        <v>c. Commercial sector (for example: pharmacy associations, manufacturers, etc.)</v>
      </c>
      <c r="L17" s="19"/>
      <c r="M17" s="19"/>
      <c r="N17" s="19"/>
      <c r="O17" s="7"/>
      <c r="P17" s="19"/>
      <c r="Q17" s="7" t="str">
        <f t="shared" si="1"/>
        <v>Association of Private Practitioners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633"/>
      <c r="B18" s="1756" t="s">
        <v>15</v>
      </c>
      <c r="C18" s="1757"/>
      <c r="D18" s="602" t="s">
        <v>61</v>
      </c>
      <c r="E18" s="634" t="s">
        <v>56</v>
      </c>
      <c r="F18" s="1658" t="s">
        <v>361</v>
      </c>
      <c r="G18" s="1659"/>
      <c r="H18" s="1660"/>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633"/>
      <c r="B19" s="1756" t="s">
        <v>16</v>
      </c>
      <c r="C19" s="1757"/>
      <c r="D19" s="602" t="s">
        <v>61</v>
      </c>
      <c r="E19" s="634" t="s">
        <v>57</v>
      </c>
      <c r="F19" s="1658" t="s">
        <v>441</v>
      </c>
      <c r="G19" s="1659"/>
      <c r="H19" s="1660"/>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633"/>
      <c r="B20" s="1756" t="s">
        <v>120</v>
      </c>
      <c r="C20" s="1757"/>
      <c r="D20" s="602" t="s">
        <v>61</v>
      </c>
      <c r="E20" s="634" t="s">
        <v>58</v>
      </c>
      <c r="F20" s="1658" t="s">
        <v>466</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Health Technical Support Services, Reproductive Health Unit (RHU), Department of Nursing, Planning Department</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633"/>
      <c r="B21" s="1837" t="s">
        <v>17</v>
      </c>
      <c r="C21" s="1837"/>
      <c r="D21" s="602" t="s">
        <v>61</v>
      </c>
      <c r="E21" s="634" t="s">
        <v>59</v>
      </c>
      <c r="F21" s="1658" t="s">
        <v>467</v>
      </c>
      <c r="G21" s="1659"/>
      <c r="H21" s="1660"/>
      <c r="I21" s="6"/>
      <c r="J21" s="23"/>
      <c r="K21" s="7" t="str">
        <f t="shared" si="0"/>
        <v>g. Central Medical Store or Central Warehouse</v>
      </c>
      <c r="L21" s="19"/>
      <c r="M21" s="19"/>
      <c r="N21" s="19"/>
      <c r="O21" s="7"/>
      <c r="P21" s="19"/>
      <c r="Q21" s="7" t="str">
        <f t="shared" si="1"/>
        <v>Central Medical Stores</v>
      </c>
      <c r="R21" s="19"/>
      <c r="S21" s="19"/>
      <c r="T21" s="14"/>
      <c r="U21" s="14"/>
      <c r="V21" s="14"/>
      <c r="W21" s="41"/>
      <c r="X21" s="41"/>
      <c r="Y21" s="42"/>
      <c r="Z21" s="49"/>
      <c r="AA21"/>
    </row>
    <row r="22" spans="1:134" s="111" customFormat="1" ht="30">
      <c r="A22" s="633"/>
      <c r="B22" s="1837" t="s">
        <v>39</v>
      </c>
      <c r="C22" s="1837"/>
      <c r="D22" s="602" t="s">
        <v>61</v>
      </c>
      <c r="E22" s="634" t="s">
        <v>59</v>
      </c>
      <c r="F22" s="1658" t="s">
        <v>468</v>
      </c>
      <c r="G22" s="1659"/>
      <c r="H22" s="1660"/>
      <c r="I22" s="6"/>
      <c r="J22" s="23"/>
      <c r="K22" s="7" t="str">
        <f t="shared" si="0"/>
        <v xml:space="preserve">h. Ministry of Finance or Ministry of Planning </v>
      </c>
      <c r="L22" s="19"/>
      <c r="M22" s="19"/>
      <c r="N22" s="19"/>
      <c r="O22" s="7"/>
      <c r="P22" s="19"/>
      <c r="Q22" s="7" t="str">
        <f t="shared" si="1"/>
        <v>Both Ministries (but have not attended any meeting so far)</v>
      </c>
      <c r="R22" s="19"/>
      <c r="S22" s="19"/>
      <c r="T22" s="14"/>
      <c r="U22" s="14"/>
      <c r="V22" s="14"/>
      <c r="W22" s="41"/>
      <c r="X22" s="41"/>
      <c r="Y22" s="42"/>
      <c r="Z22" s="49"/>
      <c r="AA22"/>
    </row>
    <row r="23" spans="1:134" s="114" customFormat="1" ht="30">
      <c r="A23" s="633"/>
      <c r="B23" s="1837" t="s">
        <v>121</v>
      </c>
      <c r="C23" s="1837"/>
      <c r="D23" s="602" t="s">
        <v>61</v>
      </c>
      <c r="E23" s="634" t="s">
        <v>59</v>
      </c>
      <c r="F23" s="1658" t="s">
        <v>469</v>
      </c>
      <c r="G23" s="1659"/>
      <c r="H23" s="1660"/>
      <c r="I23" s="6"/>
      <c r="J23" s="23"/>
      <c r="K23" s="36" t="str">
        <f t="shared" si="0"/>
        <v>i. Other (for example: partners)</v>
      </c>
      <c r="L23" s="23"/>
      <c r="M23" s="23"/>
      <c r="N23" s="23"/>
      <c r="O23" s="36"/>
      <c r="P23" s="23"/>
      <c r="Q23" s="36" t="str">
        <f t="shared" si="1"/>
        <v>National AIDS Commission, Save the Children, Malawi Health Equity Network, Clinton Health Access</v>
      </c>
      <c r="R23" s="23"/>
      <c r="S23" s="23"/>
      <c r="T23" s="23"/>
      <c r="U23" s="23"/>
      <c r="V23" s="23"/>
      <c r="W23" s="60"/>
      <c r="X23" s="60"/>
      <c r="Y23" s="59"/>
      <c r="Z23" s="59"/>
      <c r="AA23"/>
    </row>
    <row r="24" spans="1:134" s="111" customFormat="1">
      <c r="A24" s="1758" t="s">
        <v>122</v>
      </c>
      <c r="B24" s="1756"/>
      <c r="C24" s="1756"/>
      <c r="D24" s="1756"/>
      <c r="E24" s="1756"/>
      <c r="F24" s="1756"/>
      <c r="G24" s="1756"/>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839" t="s">
        <v>123</v>
      </c>
      <c r="B25" s="1840"/>
      <c r="C25" s="1840"/>
      <c r="D25" s="1837"/>
      <c r="E25" s="1837"/>
      <c r="F25" s="1837"/>
      <c r="G25" s="1841"/>
      <c r="H25" s="98"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124</v>
      </c>
      <c r="B26" s="1498"/>
      <c r="C26" s="1499"/>
      <c r="D26" s="154" t="s">
        <v>62</v>
      </c>
      <c r="E26" s="155" t="s">
        <v>53</v>
      </c>
      <c r="F26" s="156" t="s">
        <v>205</v>
      </c>
      <c r="G26" s="157" t="s">
        <v>34</v>
      </c>
      <c r="H26" s="635"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507">
        <v>4873900</v>
      </c>
      <c r="H29" s="1508"/>
      <c r="I29" s="10"/>
      <c r="J29" s="36">
        <f>G29</f>
        <v>4873900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5">
      <c r="A30" s="1493" t="s">
        <v>676</v>
      </c>
      <c r="B30" s="1473"/>
      <c r="C30" s="1473"/>
      <c r="D30" s="1473"/>
      <c r="E30" s="161" t="s">
        <v>720</v>
      </c>
      <c r="F30" s="162" t="s">
        <v>127</v>
      </c>
      <c r="G30" s="1509" t="s">
        <v>820</v>
      </c>
      <c r="H30" s="1510"/>
      <c r="I30" s="10"/>
      <c r="J30" s="36" t="str">
        <f>G30</f>
        <v>Ministry of Health with support from USAID |DELIVER PROJECT  (quoted from Ministry of Health 2013 National Quantification and Supply Planning Report)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163"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734</v>
      </c>
      <c r="B32" s="1501"/>
      <c r="C32" s="1501"/>
      <c r="D32" s="1501"/>
      <c r="E32" s="1501"/>
      <c r="F32" s="1501"/>
      <c r="G32" s="1502"/>
      <c r="H32" s="163" t="s">
        <v>62</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34" s="111" customFormat="1" ht="15.75" customHeight="1">
      <c r="A33" s="1497" t="s">
        <v>129</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34" s="111" customFormat="1" ht="105">
      <c r="A34" s="172"/>
      <c r="B34" s="1501" t="s">
        <v>207</v>
      </c>
      <c r="C34" s="1501"/>
      <c r="D34" s="1502"/>
      <c r="E34" s="222" t="s">
        <v>821</v>
      </c>
      <c r="F34" s="165" t="s">
        <v>822</v>
      </c>
      <c r="G34" s="636"/>
      <c r="H34" s="637"/>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34" s="111" customFormat="1" ht="30">
      <c r="A35" s="152"/>
      <c r="B35" s="1501" t="s">
        <v>208</v>
      </c>
      <c r="C35" s="1501"/>
      <c r="D35" s="1502"/>
      <c r="E35" s="638">
        <v>0</v>
      </c>
      <c r="F35" s="639" t="s">
        <v>205</v>
      </c>
      <c r="G35" s="563" t="s">
        <v>205</v>
      </c>
      <c r="H35" s="640" t="s">
        <v>205</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34" s="111" customFormat="1" ht="75">
      <c r="A36" s="152"/>
      <c r="B36" s="1501" t="s">
        <v>209</v>
      </c>
      <c r="C36" s="1501"/>
      <c r="D36" s="1502"/>
      <c r="E36" s="638">
        <v>0</v>
      </c>
      <c r="F36" s="161"/>
      <c r="G36" s="641"/>
      <c r="H36" s="642"/>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34" s="111" customFormat="1" ht="45" customHeight="1">
      <c r="A37" s="172"/>
      <c r="B37" s="1498" t="s">
        <v>180</v>
      </c>
      <c r="C37" s="1498"/>
      <c r="D37" s="1499"/>
      <c r="E37" s="638">
        <v>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34" s="111" customFormat="1" ht="82.5" customHeight="1">
      <c r="A38" s="1493" t="s">
        <v>179</v>
      </c>
      <c r="B38" s="1473"/>
      <c r="C38" s="1473"/>
      <c r="D38" s="1473"/>
      <c r="E38" s="1473"/>
      <c r="F38" s="1473"/>
      <c r="G38" s="1474"/>
      <c r="H38" s="64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34"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34"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34" s="111" customFormat="1" ht="30">
      <c r="A41" s="164"/>
      <c r="B41" s="1473" t="s">
        <v>138</v>
      </c>
      <c r="C41" s="1474"/>
      <c r="D41" s="599" t="s">
        <v>62</v>
      </c>
      <c r="E41" s="638">
        <v>0</v>
      </c>
      <c r="F41" s="161"/>
      <c r="G41" s="644"/>
      <c r="H41" s="645"/>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34" s="111" customFormat="1" ht="30">
      <c r="A42" s="164"/>
      <c r="B42" s="179"/>
      <c r="C42" s="180" t="s">
        <v>139</v>
      </c>
      <c r="D42" s="1475" t="s">
        <v>205</v>
      </c>
      <c r="E42" s="1476"/>
      <c r="F42" s="1476"/>
      <c r="G42" s="1476"/>
      <c r="H42" s="1477"/>
      <c r="I42" s="27"/>
      <c r="J42" s="24"/>
      <c r="K42" s="7" t="str">
        <f>C42</f>
        <v>i. Specify source(s) of internally generated funds spent (for example, from taxes)</v>
      </c>
      <c r="L42" s="19"/>
      <c r="M42" s="19"/>
      <c r="N42" s="19"/>
      <c r="O42" s="22" t="str">
        <f>D42</f>
        <v>Not applicable</v>
      </c>
      <c r="P42" s="19"/>
      <c r="Q42" s="19"/>
      <c r="R42" s="19"/>
      <c r="S42" s="19"/>
      <c r="T42" s="14"/>
      <c r="U42" s="14"/>
      <c r="V42" s="14"/>
      <c r="W42" s="41"/>
      <c r="X42" s="41"/>
      <c r="Y42" s="42"/>
      <c r="Z42" s="49"/>
      <c r="AA42"/>
    </row>
    <row r="43" spans="1:34" s="111" customFormat="1" ht="78.75" customHeight="1">
      <c r="A43" s="164"/>
      <c r="B43" s="1756" t="s">
        <v>140</v>
      </c>
      <c r="C43" s="1757"/>
      <c r="D43" s="599" t="s">
        <v>62</v>
      </c>
      <c r="E43" s="638">
        <v>0</v>
      </c>
      <c r="F43" s="161"/>
      <c r="G43" s="644"/>
      <c r="H43" s="64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34" s="111" customFormat="1" ht="30">
      <c r="A44" s="164"/>
      <c r="B44" s="179"/>
      <c r="C44" s="180" t="s">
        <v>141</v>
      </c>
      <c r="D44" s="1475" t="s">
        <v>205</v>
      </c>
      <c r="E44" s="1476"/>
      <c r="F44" s="1476"/>
      <c r="G44" s="1476"/>
      <c r="H44" s="1477"/>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34" s="111" customFormat="1" ht="45">
      <c r="A45" s="164"/>
      <c r="B45" s="1473" t="s">
        <v>142</v>
      </c>
      <c r="C45" s="1474"/>
      <c r="D45" s="181"/>
      <c r="E45" s="638">
        <v>0</v>
      </c>
      <c r="F45" s="183"/>
      <c r="G45" s="183"/>
      <c r="H45" s="640"/>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34"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34"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34"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c r="AD48" s="237"/>
      <c r="AE48" s="237"/>
      <c r="AF48" s="237"/>
      <c r="AG48" s="237"/>
      <c r="AH48" s="237"/>
    </row>
    <row r="49" spans="1:27" s="111" customFormat="1" ht="30">
      <c r="A49" s="164"/>
      <c r="B49" s="1473" t="s">
        <v>99</v>
      </c>
      <c r="C49" s="1474"/>
      <c r="D49" s="599" t="s">
        <v>61</v>
      </c>
      <c r="E49" s="646">
        <v>4076143</v>
      </c>
      <c r="F49" s="161" t="s">
        <v>720</v>
      </c>
      <c r="G49" s="647" t="s">
        <v>352</v>
      </c>
      <c r="H49" s="614" t="s">
        <v>823</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243</v>
      </c>
      <c r="E50" s="1526"/>
      <c r="F50" s="1526"/>
      <c r="G50" s="1526"/>
      <c r="H50" s="1527"/>
      <c r="I50" s="127"/>
      <c r="J50" s="24"/>
      <c r="K50" s="7" t="str">
        <f>C50</f>
        <v xml:space="preserve">i. Specify source(s) of in-kind donations </v>
      </c>
      <c r="L50" s="19"/>
      <c r="M50" s="19"/>
      <c r="N50" s="19"/>
      <c r="O50" s="22" t="str">
        <f>D50</f>
        <v>UNFPA and USAID</v>
      </c>
      <c r="P50" s="19"/>
      <c r="Q50" s="19"/>
      <c r="R50" s="19"/>
      <c r="S50" s="19"/>
      <c r="T50" s="14"/>
      <c r="U50" s="14"/>
      <c r="V50" s="14"/>
      <c r="W50" s="41"/>
      <c r="X50" s="41"/>
      <c r="Y50" s="42"/>
      <c r="Z50" s="49"/>
      <c r="AA50"/>
    </row>
    <row r="51" spans="1:27" s="111" customFormat="1" ht="30" customHeight="1">
      <c r="A51" s="164"/>
      <c r="B51" s="1756" t="s">
        <v>149</v>
      </c>
      <c r="C51" s="1757"/>
      <c r="D51" s="648" t="s">
        <v>61</v>
      </c>
      <c r="E51" s="483">
        <v>300002.40000000002</v>
      </c>
      <c r="F51" s="161" t="s">
        <v>720</v>
      </c>
      <c r="G51" s="650" t="s">
        <v>824</v>
      </c>
      <c r="H51" s="651" t="s">
        <v>825</v>
      </c>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756" t="s">
        <v>150</v>
      </c>
      <c r="C52" s="1757"/>
      <c r="D52" s="648" t="s">
        <v>61</v>
      </c>
      <c r="E52" s="483">
        <v>679800</v>
      </c>
      <c r="F52" s="161" t="s">
        <v>720</v>
      </c>
      <c r="G52" s="650" t="s">
        <v>824</v>
      </c>
      <c r="H52" s="652" t="s">
        <v>826</v>
      </c>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483">
        <f>SUM(E49+E51+E52)</f>
        <v>5055945.4000000004</v>
      </c>
      <c r="F53" s="183"/>
      <c r="G53" s="183"/>
      <c r="H53" s="614"/>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152</v>
      </c>
      <c r="B56" s="1528"/>
      <c r="C56" s="1528"/>
      <c r="D56" s="1528"/>
      <c r="E56" s="1529"/>
      <c r="F56" s="653">
        <v>0</v>
      </c>
      <c r="G56" s="1517"/>
      <c r="H56" s="1518"/>
      <c r="I56" s="10"/>
      <c r="J56" s="28">
        <f>G56</f>
        <v>0</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963">
        <v>0</v>
      </c>
      <c r="G57" s="1517" t="s">
        <v>827</v>
      </c>
      <c r="H57" s="1518"/>
      <c r="I57" s="10"/>
      <c r="J57" s="28" t="str">
        <f>G57</f>
        <v>Not applicable.</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153</v>
      </c>
      <c r="B58" s="1520"/>
      <c r="C58" s="1520"/>
      <c r="D58" s="1520"/>
      <c r="E58" s="1521"/>
      <c r="F58" s="654">
        <f>(E45+E53)/G29</f>
        <v>1.0373510740885123</v>
      </c>
      <c r="G58" s="1517"/>
      <c r="H58" s="1518"/>
      <c r="I58" s="10"/>
      <c r="J58" s="28">
        <f>G58</f>
        <v>0</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22" t="s">
        <v>211</v>
      </c>
      <c r="B59" s="1523"/>
      <c r="C59" s="1523"/>
      <c r="D59" s="1523"/>
      <c r="E59" s="1524"/>
      <c r="F59" s="598" t="s">
        <v>62</v>
      </c>
      <c r="G59" s="1517" t="s">
        <v>1672</v>
      </c>
      <c r="H59" s="1518"/>
      <c r="I59" s="10"/>
      <c r="J59" s="28" t="str">
        <f>G59</f>
        <v>All contraceptives procured by donors</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475" t="s">
        <v>205</v>
      </c>
      <c r="G61" s="1476"/>
      <c r="H61" s="1477"/>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t="s">
        <v>205</v>
      </c>
      <c r="G62" s="1485"/>
      <c r="H62" s="1486"/>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604"/>
      <c r="B63" s="603"/>
      <c r="C63" s="1473" t="s">
        <v>178</v>
      </c>
      <c r="D63" s="1473"/>
      <c r="E63" s="1474"/>
      <c r="F63" s="1475" t="s">
        <v>205</v>
      </c>
      <c r="G63" s="1476"/>
      <c r="H63" s="1477"/>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t="s">
        <v>828</v>
      </c>
      <c r="E64" s="1485"/>
      <c r="F64" s="1485"/>
      <c r="G64" s="1485"/>
      <c r="H64" s="1486"/>
      <c r="I64" s="6"/>
      <c r="J64" s="24"/>
      <c r="K64" s="7" t="str">
        <f>A64</f>
        <v xml:space="preserve">B15. Please note any additional comments about finance and procurement.
</v>
      </c>
      <c r="L64" s="19"/>
      <c r="M64" s="19"/>
      <c r="N64" s="19"/>
      <c r="O64" s="7" t="str">
        <f>D64</f>
        <v xml:space="preserve">In FY 2013 - 2014, a budget line was created, and funds made available </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61</v>
      </c>
      <c r="E69" s="165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61</v>
      </c>
      <c r="E70" s="165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08" t="s">
        <v>61</v>
      </c>
      <c r="G72" s="608" t="s">
        <v>61</v>
      </c>
      <c r="H72" s="99"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61</v>
      </c>
      <c r="E74" s="1651"/>
      <c r="F74" s="608" t="s">
        <v>61</v>
      </c>
      <c r="G74" s="6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61</v>
      </c>
      <c r="E75" s="1651"/>
      <c r="F75" s="608" t="s">
        <v>61</v>
      </c>
      <c r="G75" s="6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61</v>
      </c>
      <c r="E76" s="165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62</v>
      </c>
      <c r="E78" s="1651"/>
      <c r="F78" s="608" t="s">
        <v>61</v>
      </c>
      <c r="G78" s="608" t="s">
        <v>61</v>
      </c>
      <c r="H78" s="99"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76.5" customHeight="1" thickBot="1">
      <c r="A80" s="1497" t="s">
        <v>105</v>
      </c>
      <c r="B80" s="1498"/>
      <c r="C80" s="1499"/>
      <c r="D80" s="1815" t="s">
        <v>829</v>
      </c>
      <c r="E80" s="1816"/>
      <c r="F80" s="1816"/>
      <c r="G80" s="1816"/>
      <c r="H80" s="1817"/>
      <c r="I80" s="6"/>
      <c r="J80" s="24"/>
      <c r="K80" s="7" t="str">
        <f>A80</f>
        <v>C2. Please note any comments about the commodities offered.</v>
      </c>
      <c r="L80" s="19"/>
      <c r="M80" s="19"/>
      <c r="N80" s="19"/>
      <c r="O80" s="7" t="str">
        <f>D80</f>
        <v>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842" t="s">
        <v>166</v>
      </c>
      <c r="B82" s="1837"/>
      <c r="C82" s="1837"/>
      <c r="D82" s="1837"/>
      <c r="E82" s="1837"/>
      <c r="F82" s="1837"/>
      <c r="G82" s="1841"/>
      <c r="H82" s="655"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842" t="s">
        <v>70</v>
      </c>
      <c r="B83" s="1840"/>
      <c r="C83" s="1840"/>
      <c r="D83" s="656"/>
      <c r="E83" s="656"/>
      <c r="F83" s="656"/>
      <c r="G83" s="656"/>
      <c r="H83" s="657"/>
      <c r="I83" s="71"/>
      <c r="J83" s="24"/>
      <c r="K83" s="7"/>
      <c r="L83" s="19"/>
      <c r="M83" s="19"/>
      <c r="N83" s="19"/>
      <c r="O83" s="19"/>
      <c r="P83" s="19"/>
      <c r="Q83" s="19"/>
      <c r="R83" s="7"/>
      <c r="S83" s="19"/>
      <c r="T83" s="14"/>
      <c r="U83" s="14"/>
      <c r="V83" s="14"/>
      <c r="W83" s="41"/>
      <c r="X83" s="41"/>
      <c r="Y83" s="42"/>
      <c r="Z83" s="49"/>
      <c r="AA83"/>
    </row>
    <row r="84" spans="1:28" s="111" customFormat="1" ht="64.5" customHeight="1">
      <c r="A84" s="1843"/>
      <c r="B84" s="1845" t="s">
        <v>37</v>
      </c>
      <c r="C84" s="1846"/>
      <c r="D84" s="1846" t="s">
        <v>167</v>
      </c>
      <c r="E84" s="1846"/>
      <c r="F84" s="658" t="s">
        <v>35</v>
      </c>
      <c r="G84" s="1846" t="s">
        <v>36</v>
      </c>
      <c r="H84" s="1847"/>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844"/>
      <c r="B85" s="659" t="s">
        <v>10</v>
      </c>
      <c r="C85" s="609" t="s">
        <v>470</v>
      </c>
      <c r="D85" s="1662" t="s">
        <v>316</v>
      </c>
      <c r="E85" s="1663"/>
      <c r="F85" s="601" t="s">
        <v>61</v>
      </c>
      <c r="G85" s="1589" t="s">
        <v>61</v>
      </c>
      <c r="H85" s="1590"/>
      <c r="I85" s="13"/>
      <c r="J85" s="28" t="str">
        <f>G85</f>
        <v>Yes</v>
      </c>
      <c r="K85" s="7" t="str">
        <f>B85</f>
        <v>a</v>
      </c>
      <c r="L85" s="19"/>
      <c r="M85" s="29">
        <f>E85</f>
        <v>0</v>
      </c>
      <c r="N85" s="19"/>
      <c r="O85" s="19"/>
      <c r="P85" s="19"/>
      <c r="Q85" s="19"/>
      <c r="R85" s="7"/>
      <c r="S85" s="7" t="str">
        <f>D85</f>
        <v>2011-2016</v>
      </c>
      <c r="T85" s="14"/>
      <c r="U85" s="14"/>
      <c r="V85" s="14"/>
      <c r="W85" s="41"/>
      <c r="X85" s="41"/>
      <c r="Y85" s="42"/>
      <c r="Z85" s="49"/>
      <c r="AA85"/>
    </row>
    <row r="86" spans="1:28" s="111" customFormat="1" ht="28.5" customHeight="1">
      <c r="A86" s="1842" t="s">
        <v>71</v>
      </c>
      <c r="B86" s="1837"/>
      <c r="C86" s="1837"/>
      <c r="D86" s="1837"/>
      <c r="E86" s="1837"/>
      <c r="F86" s="1837"/>
      <c r="G86" s="1841"/>
      <c r="H86" s="660"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78" customHeight="1">
      <c r="A87" s="633"/>
      <c r="B87" s="1756" t="s">
        <v>106</v>
      </c>
      <c r="C87" s="1756"/>
      <c r="D87" s="1757"/>
      <c r="E87" s="1579" t="s">
        <v>830</v>
      </c>
      <c r="F87" s="1647"/>
      <c r="G87" s="1647"/>
      <c r="H87" s="1580"/>
      <c r="I87" s="13"/>
      <c r="J87" s="28"/>
      <c r="K87" s="7"/>
      <c r="L87" s="19"/>
      <c r="M87" s="29"/>
      <c r="N87" s="29" t="str">
        <f>E87</f>
        <v>Handling fees for all products (donated products) is 5% and being paid for by UNFPA. The government (Central Medical Stores Trust) receives products procured through UNFPA. This has since increased access to all contraceptives by intended service delivery points providing family planning services.</v>
      </c>
      <c r="O87" s="19"/>
      <c r="P87" s="7" t="str">
        <f>B87</f>
        <v>a. If yes, for which sectors (public, NGO, social marketing, commercial)?</v>
      </c>
      <c r="Q87" s="19"/>
      <c r="R87" s="7"/>
      <c r="S87" s="19"/>
      <c r="T87" s="14"/>
      <c r="U87" s="14"/>
      <c r="V87" s="14"/>
      <c r="W87" s="41"/>
      <c r="X87" s="41"/>
      <c r="Y87" s="42"/>
      <c r="Z87" s="49"/>
      <c r="AA87"/>
    </row>
    <row r="88" spans="1:28" s="111" customFormat="1" ht="30">
      <c r="A88" s="633"/>
      <c r="B88" s="1756" t="s">
        <v>21</v>
      </c>
      <c r="C88" s="1756"/>
      <c r="D88" s="1757"/>
      <c r="E88" s="1579" t="s">
        <v>831</v>
      </c>
      <c r="F88" s="1647"/>
      <c r="G88" s="1647"/>
      <c r="H88" s="1580"/>
      <c r="I88" s="13"/>
      <c r="J88" s="28"/>
      <c r="K88" s="7"/>
      <c r="L88" s="19"/>
      <c r="M88" s="29"/>
      <c r="N88" s="29" t="str">
        <f>E88</f>
        <v>Only 5% handling fee for the donated commodities. The 5%  is paid for by UNFPA.</v>
      </c>
      <c r="O88" s="19"/>
      <c r="P88" s="7" t="str">
        <f>B88</f>
        <v>b. If yes, how much are the duties, taxes, or fees?</v>
      </c>
      <c r="Q88" s="19"/>
      <c r="R88" s="7"/>
      <c r="S88" s="19"/>
      <c r="T88" s="14"/>
      <c r="U88" s="14"/>
      <c r="V88" s="14"/>
      <c r="W88" s="41"/>
      <c r="X88" s="41"/>
      <c r="Y88" s="42"/>
      <c r="Z88" s="49"/>
      <c r="AA88"/>
    </row>
    <row r="89" spans="1:28" s="111" customFormat="1" ht="30" customHeight="1">
      <c r="A89" s="1758" t="s">
        <v>168</v>
      </c>
      <c r="B89" s="1756"/>
      <c r="C89" s="1756"/>
      <c r="D89" s="1756"/>
      <c r="E89" s="1756"/>
      <c r="F89" s="1756"/>
      <c r="G89" s="1757"/>
      <c r="H89" s="661"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4.5" customHeight="1">
      <c r="A90" s="633"/>
      <c r="B90" s="1756" t="s">
        <v>22</v>
      </c>
      <c r="C90" s="1756"/>
      <c r="D90" s="1756"/>
      <c r="E90" s="1735" t="s">
        <v>832</v>
      </c>
      <c r="F90" s="1735"/>
      <c r="G90" s="1735"/>
      <c r="H90" s="1736"/>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758" t="s">
        <v>169</v>
      </c>
      <c r="B91" s="1756"/>
      <c r="C91" s="1756"/>
      <c r="D91" s="1756"/>
      <c r="E91" s="1756"/>
      <c r="F91" s="1756"/>
      <c r="G91" s="1757"/>
      <c r="H91" s="64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633"/>
      <c r="B92" s="1756" t="s">
        <v>22</v>
      </c>
      <c r="C92" s="1756"/>
      <c r="D92" s="1757"/>
      <c r="E92" s="1579" t="s">
        <v>833</v>
      </c>
      <c r="F92" s="1647"/>
      <c r="G92" s="1647"/>
      <c r="H92" s="1580"/>
      <c r="I92" s="13"/>
      <c r="J92" s="28"/>
      <c r="K92" s="7" t="str">
        <f>B92</f>
        <v>a. If yes, describe the policies.</v>
      </c>
      <c r="L92" s="19"/>
      <c r="M92" s="19"/>
      <c r="N92" s="21"/>
      <c r="O92" s="22" t="str">
        <f>E92</f>
        <v>Contained in the National Sexual and Reproductive Health and Rights Strategy (2011 -2016), which notes the country’s objectives, targets, and contraceptive commodities to be used in Malawi</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662"/>
      <c r="B94" s="1848" t="s">
        <v>52</v>
      </c>
      <c r="C94" s="1849"/>
      <c r="D94" s="1850" t="s">
        <v>213</v>
      </c>
      <c r="E94" s="1851"/>
      <c r="F94" s="1852"/>
      <c r="G94" s="1850" t="s">
        <v>214</v>
      </c>
      <c r="H94" s="1853"/>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663"/>
      <c r="B95" s="664" t="s">
        <v>10</v>
      </c>
      <c r="C95" s="91" t="s">
        <v>181</v>
      </c>
      <c r="D95" s="1579" t="s">
        <v>199</v>
      </c>
      <c r="E95" s="1647"/>
      <c r="F95" s="1661"/>
      <c r="G95" s="1579" t="s">
        <v>199</v>
      </c>
      <c r="H95" s="1580"/>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663"/>
      <c r="B96" s="664" t="s">
        <v>11</v>
      </c>
      <c r="C96" s="92" t="s">
        <v>188</v>
      </c>
      <c r="D96" s="1579" t="s">
        <v>199</v>
      </c>
      <c r="E96" s="1647"/>
      <c r="F96" s="1661"/>
      <c r="G96" s="1579" t="s">
        <v>201</v>
      </c>
      <c r="H96" s="1580"/>
      <c r="I96" s="12"/>
      <c r="J96" s="28" t="str">
        <f t="shared" si="3"/>
        <v>Midwife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663"/>
      <c r="B97" s="664" t="s">
        <v>12</v>
      </c>
      <c r="C97" s="92" t="s">
        <v>189</v>
      </c>
      <c r="D97" s="1579" t="s">
        <v>201</v>
      </c>
      <c r="E97" s="1647"/>
      <c r="F97" s="1661"/>
      <c r="G97" s="1579" t="s">
        <v>201</v>
      </c>
      <c r="H97" s="1580"/>
      <c r="I97" s="12"/>
      <c r="J97" s="28" t="str">
        <f t="shared" si="3"/>
        <v>Midwife</v>
      </c>
      <c r="K97" s="7"/>
      <c r="L97" s="19"/>
      <c r="M97" s="29"/>
      <c r="N97" s="19"/>
      <c r="O97" s="7"/>
      <c r="P97" s="7"/>
      <c r="Q97" s="19"/>
      <c r="R97" s="19"/>
      <c r="S97" s="19"/>
      <c r="T97" s="90" t="str">
        <f t="shared" si="4"/>
        <v>Midwife</v>
      </c>
      <c r="U97" s="48"/>
      <c r="V97" s="14"/>
      <c r="W97" s="41"/>
      <c r="X97" s="41"/>
      <c r="Y97" s="42"/>
      <c r="Z97" s="49"/>
      <c r="AA97"/>
    </row>
    <row r="98" spans="1:27" s="111" customFormat="1" ht="15" customHeight="1">
      <c r="A98" s="663"/>
      <c r="B98" s="665" t="s">
        <v>182</v>
      </c>
      <c r="C98" s="92" t="s">
        <v>190</v>
      </c>
      <c r="D98" s="1579" t="s">
        <v>202</v>
      </c>
      <c r="E98" s="1647"/>
      <c r="F98" s="1661"/>
      <c r="G98" s="1579" t="s">
        <v>202</v>
      </c>
      <c r="H98" s="1580"/>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663"/>
      <c r="B99" s="664" t="s">
        <v>183</v>
      </c>
      <c r="C99" s="92" t="s">
        <v>191</v>
      </c>
      <c r="D99" s="1579" t="s">
        <v>199</v>
      </c>
      <c r="E99" s="1647"/>
      <c r="F99" s="1661"/>
      <c r="G99" s="1579" t="s">
        <v>199</v>
      </c>
      <c r="H99" s="1580"/>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663"/>
      <c r="B100" s="664" t="s">
        <v>184</v>
      </c>
      <c r="C100" s="92" t="s">
        <v>192</v>
      </c>
      <c r="D100" s="1579" t="s">
        <v>201</v>
      </c>
      <c r="E100" s="1647"/>
      <c r="F100" s="1661"/>
      <c r="G100" s="1579" t="s">
        <v>201</v>
      </c>
      <c r="H100" s="1580"/>
      <c r="I100" s="12"/>
      <c r="J100" s="28" t="str">
        <f t="shared" si="3"/>
        <v>Midwife</v>
      </c>
      <c r="K100" s="7"/>
      <c r="L100" s="19"/>
      <c r="M100" s="29"/>
      <c r="N100" s="19"/>
      <c r="O100" s="7"/>
      <c r="P100" s="7"/>
      <c r="Q100" s="19"/>
      <c r="R100" s="19"/>
      <c r="S100" s="19"/>
      <c r="T100" s="90" t="str">
        <f t="shared" si="4"/>
        <v>Midwife</v>
      </c>
      <c r="U100" s="48"/>
      <c r="V100" s="14"/>
      <c r="W100" s="41"/>
      <c r="X100" s="41"/>
      <c r="Y100" s="42"/>
      <c r="Z100" s="49"/>
      <c r="AA100"/>
    </row>
    <row r="101" spans="1:27" s="111" customFormat="1" ht="15" customHeight="1">
      <c r="A101" s="663"/>
      <c r="B101" s="664" t="s">
        <v>185</v>
      </c>
      <c r="C101" s="92" t="s">
        <v>193</v>
      </c>
      <c r="D101" s="1708" t="s">
        <v>834</v>
      </c>
      <c r="E101" s="1709"/>
      <c r="F101" s="1854"/>
      <c r="G101" s="1708" t="s">
        <v>834</v>
      </c>
      <c r="H101" s="1710"/>
      <c r="I101" s="12"/>
      <c r="J101" s="28" t="str">
        <f t="shared" si="3"/>
        <v>Doctor and Clinical Officer</v>
      </c>
      <c r="K101" s="7"/>
      <c r="L101" s="19"/>
      <c r="M101" s="29"/>
      <c r="N101" s="19"/>
      <c r="O101" s="7"/>
      <c r="P101" s="7"/>
      <c r="Q101" s="19"/>
      <c r="R101" s="19"/>
      <c r="S101" s="19"/>
      <c r="T101" s="90" t="str">
        <f t="shared" si="4"/>
        <v>Doctor and Clinical Officer</v>
      </c>
      <c r="U101" s="48"/>
      <c r="V101" s="14"/>
      <c r="W101" s="41"/>
      <c r="X101" s="41"/>
      <c r="Y101" s="42"/>
      <c r="Z101" s="49"/>
      <c r="AA101"/>
    </row>
    <row r="102" spans="1:27" s="111" customFormat="1" ht="15" customHeight="1" thickBot="1">
      <c r="A102" s="663"/>
      <c r="B102" s="666" t="s">
        <v>186</v>
      </c>
      <c r="C102" s="93" t="s">
        <v>194</v>
      </c>
      <c r="D102" s="1589" t="s">
        <v>199</v>
      </c>
      <c r="E102" s="1855"/>
      <c r="F102" s="1856"/>
      <c r="G102" s="1589" t="s">
        <v>199</v>
      </c>
      <c r="H102" s="1590"/>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567" t="s">
        <v>684</v>
      </c>
      <c r="B103" s="1857"/>
      <c r="C103" s="1858"/>
      <c r="D103" s="1593" t="s">
        <v>835</v>
      </c>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 xml:space="preserve">The Pharmacy Poisons and Medicines Board as well as the Medical Council and Nurses and Midwives Council of Malawi are the regulatory bodied who authorizes who should dispense or sell contraceptive methods, and which products are available over the counter. </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100"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131" t="s">
        <v>62</v>
      </c>
      <c r="E108" s="1583"/>
      <c r="F108" s="1584"/>
      <c r="G108" s="1585"/>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633"/>
      <c r="B111" s="1756" t="s">
        <v>25</v>
      </c>
      <c r="C111" s="1756"/>
      <c r="D111" s="1756"/>
      <c r="E111" s="1756"/>
      <c r="F111" s="1757"/>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633"/>
      <c r="B112" s="1756" t="s">
        <v>26</v>
      </c>
      <c r="C112" s="1756"/>
      <c r="D112" s="1756"/>
      <c r="E112" s="1756"/>
      <c r="F112" s="1757"/>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633"/>
      <c r="B113" s="1756" t="s">
        <v>27</v>
      </c>
      <c r="C113" s="1756"/>
      <c r="D113" s="1756"/>
      <c r="E113" s="1756"/>
      <c r="F113" s="1757"/>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633"/>
      <c r="B114" s="667"/>
      <c r="C114" s="668" t="s">
        <v>28</v>
      </c>
      <c r="D114" s="1475" t="s">
        <v>205</v>
      </c>
      <c r="E114" s="1476"/>
      <c r="F114" s="1476"/>
      <c r="G114" s="1476"/>
      <c r="H114" s="1477"/>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758" t="s">
        <v>197</v>
      </c>
      <c r="B115" s="1756"/>
      <c r="C115" s="1756"/>
      <c r="D115" s="1756"/>
      <c r="E115" s="1756"/>
      <c r="F115" s="1756"/>
      <c r="G115" s="1756"/>
      <c r="H115" s="1759"/>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669"/>
      <c r="B116" s="1756" t="s">
        <v>108</v>
      </c>
      <c r="C116" s="1756"/>
      <c r="D116" s="1756"/>
      <c r="E116" s="1756"/>
      <c r="F116" s="1757"/>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669"/>
      <c r="B117" s="1756" t="s">
        <v>109</v>
      </c>
      <c r="C117" s="1756"/>
      <c r="D117" s="1756"/>
      <c r="E117" s="1756"/>
      <c r="F117" s="1757"/>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669"/>
      <c r="B118" s="1756" t="s">
        <v>170</v>
      </c>
      <c r="C118" s="1756"/>
      <c r="D118" s="1756"/>
      <c r="E118" s="1756"/>
      <c r="F118" s="1757"/>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669"/>
      <c r="B119" s="1756" t="s">
        <v>836</v>
      </c>
      <c r="C119" s="1756"/>
      <c r="D119" s="1756"/>
      <c r="E119" s="1756"/>
      <c r="F119" s="1757"/>
      <c r="G119" s="1713" t="s">
        <v>61</v>
      </c>
      <c r="H119" s="1733"/>
      <c r="I119" s="31"/>
      <c r="J119" s="28" t="str">
        <f t="shared" si="5"/>
        <v>Yes</v>
      </c>
      <c r="K119" s="7"/>
      <c r="L119" s="7"/>
      <c r="M119" s="19"/>
      <c r="N119" s="19"/>
      <c r="O119" s="7"/>
      <c r="P119" s="19"/>
      <c r="Q119" s="1"/>
      <c r="R119" s="19"/>
      <c r="S119" s="20"/>
      <c r="T119" s="2"/>
      <c r="U119" s="2"/>
      <c r="V119" s="2"/>
      <c r="W119" s="37"/>
      <c r="X119" s="37"/>
      <c r="Y119" s="45" t="str">
        <f t="shared" si="6"/>
        <v>d. Implants - Implants are being provided, both Jadelle and Implanon</v>
      </c>
      <c r="Z119" s="53"/>
      <c r="AA119"/>
    </row>
    <row r="120" spans="1:27" s="132" customFormat="1" ht="15.75" customHeight="1">
      <c r="A120" s="669"/>
      <c r="B120" s="1756" t="s">
        <v>29</v>
      </c>
      <c r="C120" s="1756"/>
      <c r="D120" s="1756"/>
      <c r="E120" s="1756"/>
      <c r="F120" s="1757"/>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669"/>
      <c r="B121" s="1756" t="s">
        <v>18</v>
      </c>
      <c r="C121" s="1756"/>
      <c r="D121" s="1756"/>
      <c r="E121" s="1756"/>
      <c r="F121" s="1757"/>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669"/>
      <c r="B122" s="1756" t="s">
        <v>19</v>
      </c>
      <c r="C122" s="1756"/>
      <c r="D122" s="1756"/>
      <c r="E122" s="1756"/>
      <c r="F122" s="1757"/>
      <c r="G122" s="1576" t="s">
        <v>62</v>
      </c>
      <c r="H122" s="1643"/>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669"/>
      <c r="B123" s="1756" t="s">
        <v>110</v>
      </c>
      <c r="C123" s="1756"/>
      <c r="D123" s="1756"/>
      <c r="E123" s="1756"/>
      <c r="F123" s="1757"/>
      <c r="G123" s="1576" t="s">
        <v>61</v>
      </c>
      <c r="H123" s="1643"/>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669"/>
      <c r="B124" s="1756" t="s">
        <v>72</v>
      </c>
      <c r="C124" s="1756"/>
      <c r="D124" s="1756"/>
      <c r="E124" s="1756"/>
      <c r="F124" s="1757"/>
      <c r="G124" s="1576" t="s">
        <v>62</v>
      </c>
      <c r="H124" s="1643"/>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669"/>
      <c r="B125" s="1756" t="s">
        <v>111</v>
      </c>
      <c r="C125" s="1756"/>
      <c r="D125" s="1756"/>
      <c r="E125" s="1756"/>
      <c r="F125" s="1757"/>
      <c r="G125" s="1576" t="s">
        <v>62</v>
      </c>
      <c r="H125" s="1643"/>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669"/>
      <c r="B126" s="670"/>
      <c r="C126" s="1756" t="s">
        <v>112</v>
      </c>
      <c r="D126" s="1756"/>
      <c r="E126" s="1756"/>
      <c r="F126" s="1756"/>
      <c r="G126" s="1635" t="s">
        <v>205</v>
      </c>
      <c r="H126" s="163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80" t="s">
        <v>198</v>
      </c>
      <c r="B127" s="1681"/>
      <c r="C127" s="1681"/>
      <c r="D127" s="1681"/>
      <c r="E127" s="1681"/>
      <c r="F127" s="1681"/>
      <c r="G127" s="1635">
        <v>2011</v>
      </c>
      <c r="H127" s="1636"/>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758" t="s">
        <v>437</v>
      </c>
      <c r="B128" s="1756"/>
      <c r="C128" s="1757"/>
      <c r="D128" s="1658" t="s">
        <v>471</v>
      </c>
      <c r="E128" s="1659"/>
      <c r="F128" s="1659"/>
      <c r="G128" s="1659"/>
      <c r="H128" s="1660"/>
      <c r="I128" s="31"/>
      <c r="J128" s="18"/>
      <c r="K128" s="7" t="str">
        <f>A128</f>
        <v xml:space="preserve">D11. Name of the list(s)
</v>
      </c>
      <c r="L128" s="7"/>
      <c r="M128" s="19"/>
      <c r="N128" s="19"/>
      <c r="O128" s="7" t="str">
        <f>D128</f>
        <v>Malawi Essential Medicines List (MEML)</v>
      </c>
      <c r="P128" s="19"/>
      <c r="Q128" s="1"/>
      <c r="R128" s="19"/>
      <c r="S128" s="20"/>
      <c r="T128" s="2"/>
      <c r="U128" s="2"/>
      <c r="V128" s="2"/>
      <c r="W128" s="37"/>
      <c r="X128" s="37"/>
      <c r="Y128" s="1"/>
      <c r="Z128" s="53"/>
      <c r="AA128"/>
    </row>
    <row r="129" spans="1:27" s="132" customFormat="1" ht="30">
      <c r="A129" s="1758" t="s">
        <v>472</v>
      </c>
      <c r="B129" s="1756"/>
      <c r="C129" s="1757"/>
      <c r="D129" s="1484"/>
      <c r="E129" s="1485"/>
      <c r="F129" s="1485"/>
      <c r="G129" s="1485"/>
      <c r="H129" s="1486"/>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758" t="s">
        <v>439</v>
      </c>
      <c r="B130" s="1756"/>
      <c r="C130" s="1756"/>
      <c r="D130" s="1756"/>
      <c r="E130" s="1756"/>
      <c r="F130" s="1756"/>
      <c r="G130" s="1756"/>
      <c r="H130" s="1759"/>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996"/>
      <c r="B131" s="1859" t="s">
        <v>172</v>
      </c>
      <c r="C131" s="1860"/>
      <c r="D131" s="1860"/>
      <c r="E131" s="1861"/>
      <c r="F131" s="1609">
        <v>2012</v>
      </c>
      <c r="G131" s="1610"/>
      <c r="H131" s="161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669"/>
      <c r="B132" s="1756" t="s">
        <v>67</v>
      </c>
      <c r="C132" s="1756"/>
      <c r="D132" s="1756"/>
      <c r="E132" s="1756"/>
      <c r="F132" s="1757"/>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669"/>
      <c r="B133" s="1756" t="s">
        <v>68</v>
      </c>
      <c r="C133" s="1756"/>
      <c r="D133" s="1756"/>
      <c r="E133" s="1756"/>
      <c r="F133" s="1757"/>
      <c r="G133" s="1540" t="s">
        <v>61</v>
      </c>
      <c r="H133" s="1542"/>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669"/>
      <c r="B134" s="1756" t="s">
        <v>40</v>
      </c>
      <c r="C134" s="1756"/>
      <c r="D134" s="1756"/>
      <c r="E134" s="1756"/>
      <c r="F134" s="1757"/>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669"/>
      <c r="B135" s="1756" t="s">
        <v>41</v>
      </c>
      <c r="C135" s="1756"/>
      <c r="D135" s="1756"/>
      <c r="E135" s="1756"/>
      <c r="F135" s="1757"/>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633" t="s">
        <v>42</v>
      </c>
      <c r="B136" s="1756" t="s">
        <v>43</v>
      </c>
      <c r="C136" s="1757"/>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862" t="s">
        <v>4</v>
      </c>
      <c r="B137" s="1863"/>
      <c r="C137" s="1863"/>
      <c r="D137" s="1863"/>
      <c r="E137" s="1863"/>
      <c r="F137" s="1863"/>
      <c r="G137" s="1863"/>
      <c r="H137" s="671"/>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830" t="s">
        <v>173</v>
      </c>
      <c r="B138" s="1831"/>
      <c r="C138" s="1831"/>
      <c r="D138" s="1831"/>
      <c r="E138" s="1831"/>
      <c r="F138" s="1832"/>
      <c r="G138" s="1620" t="s">
        <v>62</v>
      </c>
      <c r="H138" s="1621"/>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73" t="s">
        <v>108</v>
      </c>
      <c r="C140" s="1473"/>
      <c r="D140" s="1473"/>
      <c r="E140" s="1473"/>
      <c r="F140" s="1474"/>
      <c r="G140" s="1540" t="s">
        <v>62</v>
      </c>
      <c r="H140" s="1542"/>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73" t="s">
        <v>171</v>
      </c>
      <c r="C143" s="1473"/>
      <c r="D143" s="1473"/>
      <c r="E143" s="1473"/>
      <c r="F143" s="1474"/>
      <c r="G143" s="1540" t="s">
        <v>62</v>
      </c>
      <c r="H143" s="1542"/>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73" t="s">
        <v>19</v>
      </c>
      <c r="C146" s="1473"/>
      <c r="D146" s="1473"/>
      <c r="E146" s="1473"/>
      <c r="F146" s="1474"/>
      <c r="G146" s="1540" t="s">
        <v>62</v>
      </c>
      <c r="H146" s="1542"/>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73" t="s">
        <v>110</v>
      </c>
      <c r="C147" s="1473"/>
      <c r="D147" s="1473"/>
      <c r="E147" s="1473"/>
      <c r="F147" s="1474"/>
      <c r="G147" s="1540" t="s">
        <v>62</v>
      </c>
      <c r="H147" s="1542"/>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73" t="s">
        <v>72</v>
      </c>
      <c r="C148" s="1473"/>
      <c r="D148" s="1473"/>
      <c r="E148" s="1473"/>
      <c r="F148" s="1474"/>
      <c r="G148" s="1540" t="s">
        <v>62</v>
      </c>
      <c r="H148" s="1542"/>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73" t="s">
        <v>717</v>
      </c>
      <c r="C149" s="1473"/>
      <c r="D149" s="1473"/>
      <c r="E149" s="1473"/>
      <c r="F149" s="1473"/>
      <c r="G149" s="1602" t="s">
        <v>720</v>
      </c>
      <c r="H149" s="1604"/>
      <c r="I149" s="6"/>
      <c r="J149" s="28" t="str">
        <f t="shared" si="7"/>
        <v>07/12-06/13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484" t="s">
        <v>837</v>
      </c>
      <c r="H150" s="1486"/>
      <c r="I150" s="6"/>
      <c r="J150" s="28" t="str">
        <f t="shared" si="7"/>
        <v>Logistics Management Information System and Ware House reports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98" t="s">
        <v>176</v>
      </c>
      <c r="C152" s="1498"/>
      <c r="D152" s="1498"/>
      <c r="E152" s="1498"/>
      <c r="F152" s="1499"/>
      <c r="G152" s="1630" t="s">
        <v>61</v>
      </c>
      <c r="H152" s="1631"/>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73" t="s">
        <v>177</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622" t="s">
        <v>473</v>
      </c>
      <c r="B154" s="1623"/>
      <c r="C154" s="1624"/>
      <c r="D154" s="1625" t="s">
        <v>838</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Mechanism to re-distribute or relocate products from low consumption to high consumption facilities within a district needs to be strengthened by ensuring systems are in place and transport is available.</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3:C83"/>
    <mergeCell ref="A84:A85"/>
    <mergeCell ref="B84:C84"/>
    <mergeCell ref="D84:E84"/>
    <mergeCell ref="G84:H84"/>
    <mergeCell ref="D85:E85"/>
    <mergeCell ref="G85:H85"/>
    <mergeCell ref="B79:C79"/>
    <mergeCell ref="D79:E79"/>
    <mergeCell ref="A80:C80"/>
    <mergeCell ref="D80:H80"/>
    <mergeCell ref="A81:G81"/>
    <mergeCell ref="A82:G82"/>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A67:C67"/>
    <mergeCell ref="D67:E67"/>
    <mergeCell ref="B68:C68"/>
    <mergeCell ref="D68:E68"/>
    <mergeCell ref="B69:C69"/>
    <mergeCell ref="D69:E69"/>
    <mergeCell ref="C63:E63"/>
    <mergeCell ref="F63:H63"/>
    <mergeCell ref="A64:C64"/>
    <mergeCell ref="D64:H64"/>
    <mergeCell ref="A65:G65"/>
    <mergeCell ref="A66:H66"/>
    <mergeCell ref="A59:E59"/>
    <mergeCell ref="G59:H59"/>
    <mergeCell ref="A61:E61"/>
    <mergeCell ref="F61:H61"/>
    <mergeCell ref="B62:E62"/>
    <mergeCell ref="F62:H62"/>
    <mergeCell ref="A55:H55"/>
    <mergeCell ref="A56:E56"/>
    <mergeCell ref="G56:H56"/>
    <mergeCell ref="A57:E57"/>
    <mergeCell ref="G57:H57"/>
    <mergeCell ref="A58:E58"/>
    <mergeCell ref="G58:H58"/>
    <mergeCell ref="B48:C48"/>
    <mergeCell ref="B49:C49"/>
    <mergeCell ref="D50:H50"/>
    <mergeCell ref="B51:C51"/>
    <mergeCell ref="B52:C52"/>
    <mergeCell ref="B53:C53"/>
    <mergeCell ref="B41:C41"/>
    <mergeCell ref="D42:H42"/>
    <mergeCell ref="B43:C43"/>
    <mergeCell ref="D44:H44"/>
    <mergeCell ref="B45:C45"/>
    <mergeCell ref="A47:H47"/>
    <mergeCell ref="B35:D35"/>
    <mergeCell ref="B36:D36"/>
    <mergeCell ref="B37:D37"/>
    <mergeCell ref="A38:G38"/>
    <mergeCell ref="A39:H39"/>
    <mergeCell ref="B40:C40"/>
    <mergeCell ref="A30:D30"/>
    <mergeCell ref="G30:H30"/>
    <mergeCell ref="A31:G31"/>
    <mergeCell ref="A32:G32"/>
    <mergeCell ref="A33:H33"/>
    <mergeCell ref="B34:D34"/>
    <mergeCell ref="A26:C26"/>
    <mergeCell ref="A27:G27"/>
    <mergeCell ref="A28:C28"/>
    <mergeCell ref="D28:E28"/>
    <mergeCell ref="A29:F29"/>
    <mergeCell ref="G29:H29"/>
    <mergeCell ref="B22:C22"/>
    <mergeCell ref="F22:H22"/>
    <mergeCell ref="B23:C23"/>
    <mergeCell ref="F23:H23"/>
    <mergeCell ref="A24:G24"/>
    <mergeCell ref="A25:G25"/>
    <mergeCell ref="B20:C20"/>
    <mergeCell ref="F20:H20"/>
    <mergeCell ref="B21:C21"/>
    <mergeCell ref="F21:H21"/>
    <mergeCell ref="B16:C16"/>
    <mergeCell ref="F16:H16"/>
    <mergeCell ref="B17:C17"/>
    <mergeCell ref="F17:H17"/>
    <mergeCell ref="B18:C18"/>
    <mergeCell ref="F18:H18"/>
    <mergeCell ref="A14:C14"/>
    <mergeCell ref="D14:H14"/>
    <mergeCell ref="B15:C15"/>
    <mergeCell ref="F15:H15"/>
    <mergeCell ref="A7:C7"/>
    <mergeCell ref="A8:H8"/>
    <mergeCell ref="A10:H10"/>
    <mergeCell ref="A11:G11"/>
    <mergeCell ref="B19:C19"/>
    <mergeCell ref="F19:H19"/>
    <mergeCell ref="A1:H1"/>
    <mergeCell ref="A2:C2"/>
    <mergeCell ref="D2:E2"/>
    <mergeCell ref="D3:E3"/>
    <mergeCell ref="F3:H3"/>
    <mergeCell ref="A12:G12"/>
    <mergeCell ref="B13:C13"/>
    <mergeCell ref="D13:H13"/>
    <mergeCell ref="A9:H9"/>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1262</v>
      </c>
      <c r="B7" s="1655"/>
      <c r="C7" s="1655"/>
      <c r="D7" s="916"/>
      <c r="E7" s="916"/>
      <c r="F7" s="916"/>
      <c r="G7" s="917"/>
      <c r="H7" s="918"/>
      <c r="I7" s="906"/>
      <c r="J7" s="907"/>
      <c r="K7" s="908" t="str">
        <f>A7</f>
        <v>Country: Mali</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475" t="s">
        <v>1263</v>
      </c>
      <c r="E13" s="1476"/>
      <c r="F13" s="1476"/>
      <c r="G13" s="1476"/>
      <c r="H13" s="1477"/>
      <c r="I13" s="419"/>
      <c r="J13" s="404"/>
      <c r="K13" s="397" t="str">
        <f>B13</f>
        <v>a. What is the name of the committee?</v>
      </c>
      <c r="L13" s="548" t="str">
        <f>D13</f>
        <v>National Monitoring Commission for Reproductive Health Product Security Plan</v>
      </c>
      <c r="M13" s="396"/>
      <c r="N13" s="396"/>
      <c r="O13" s="398" t="str">
        <f>D13</f>
        <v>National Monitoring Commission for Reproductive Health Product Security Plan</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4" t="s">
        <v>61</v>
      </c>
      <c r="E15" s="151" t="s">
        <v>55</v>
      </c>
      <c r="F15" s="1484" t="s">
        <v>1264</v>
      </c>
      <c r="G15" s="1485"/>
      <c r="H15" s="1486"/>
      <c r="I15" s="419"/>
      <c r="J15" s="404"/>
      <c r="K15" s="397" t="str">
        <f t="shared" ref="K15:K23" si="0">B15</f>
        <v>a. Social marketing</v>
      </c>
      <c r="L15" s="396"/>
      <c r="M15" s="396"/>
      <c r="N15" s="396"/>
      <c r="O15" s="397"/>
      <c r="P15" s="396"/>
      <c r="Q15" s="397" t="str">
        <f t="shared" ref="Q15:Q23" si="1">F15</f>
        <v>Population Services International (PSI), F20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105">
      <c r="A16" s="152"/>
      <c r="B16" s="1473" t="s">
        <v>118</v>
      </c>
      <c r="C16" s="1474"/>
      <c r="D16" s="774" t="s">
        <v>61</v>
      </c>
      <c r="E16" s="153" t="s">
        <v>55</v>
      </c>
      <c r="F16" s="1484" t="s">
        <v>1265</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Association of Support in the Development of the Activities of Population (ASDAP), Marie Stopes International (MSI), Groupe Pivot Santé Population (GP/SP), Health Policy Initiative (HPI), System for Improved Access to Pharmaceuticals and Services,  Association Malienne  pour la Protection et la Promotion de la Famille (AMPPF)</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74" t="s">
        <v>61</v>
      </c>
      <c r="E17" s="153" t="s">
        <v>55</v>
      </c>
      <c r="F17" s="1484" t="s">
        <v>1266</v>
      </c>
      <c r="G17" s="1485"/>
      <c r="H17" s="1486"/>
      <c r="I17" s="419"/>
      <c r="J17" s="404"/>
      <c r="K17" s="397" t="str">
        <f t="shared" si="0"/>
        <v>c. Commercial sector (for example: pharmacy associations, manufacturers, etc.)</v>
      </c>
      <c r="L17" s="396"/>
      <c r="M17" s="396"/>
      <c r="N17" s="396"/>
      <c r="O17" s="397"/>
      <c r="P17" s="396"/>
      <c r="Q17" s="397" t="str">
        <f t="shared" si="1"/>
        <v>National Council of the Order of Pharmacists (CNOP), National Council of the Order of Doctors (CNOM), and National Council of the Order of Midwives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74" t="s">
        <v>61</v>
      </c>
      <c r="E18" s="153" t="s">
        <v>56</v>
      </c>
      <c r="F18" s="1484" t="s">
        <v>1267</v>
      </c>
      <c r="G18" s="1485"/>
      <c r="H18" s="1486"/>
      <c r="I18" s="419"/>
      <c r="J18" s="404"/>
      <c r="K18" s="397" t="str">
        <f t="shared" si="0"/>
        <v>d. Donors</v>
      </c>
      <c r="L18" s="396"/>
      <c r="M18" s="396"/>
      <c r="N18" s="396"/>
      <c r="O18" s="397"/>
      <c r="P18" s="396"/>
      <c r="Q18" s="397" t="str">
        <f t="shared" si="1"/>
        <v>USAID, KfW (German development bank),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74" t="s">
        <v>61</v>
      </c>
      <c r="E19" s="153" t="s">
        <v>57</v>
      </c>
      <c r="F19" s="1484" t="s">
        <v>349</v>
      </c>
      <c r="G19" s="1485"/>
      <c r="H19" s="1486"/>
      <c r="I19" s="419"/>
      <c r="J19" s="404"/>
      <c r="K19" s="397" t="str">
        <f t="shared" si="0"/>
        <v>e. UN agencies</v>
      </c>
      <c r="L19" s="396"/>
      <c r="M19" s="396"/>
      <c r="N19" s="396"/>
      <c r="O19" s="397"/>
      <c r="P19" s="396"/>
      <c r="Q19" s="397" t="str">
        <f t="shared" si="1"/>
        <v>UNFPA, UNICEF, WHO</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165">
      <c r="A20" s="152"/>
      <c r="B20" s="1473" t="s">
        <v>120</v>
      </c>
      <c r="C20" s="1474"/>
      <c r="D20" s="774" t="s">
        <v>61</v>
      </c>
      <c r="E20" s="153" t="s">
        <v>58</v>
      </c>
      <c r="F20" s="1484" t="s">
        <v>1268</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Cabinet of the Minister of Health (President of the Commission), Pharmacy and Medicine Department (DPM), Reproductive Health Department (DSR) of the National Health Department, High Council for the Fight against AIDS (HCLS), Sectoral Unit for the Fight against AIDS (CSLS), National Hospitals, Planning and Statistics Unit, National Center of Blood Transfusion (CNTS), Network of Malian Parliamentarians for Population and Development (REMAPOD) of the National Assembly, Finance and Materials Directorate (DFM) of the Ministry of Health</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774" t="s">
        <v>61</v>
      </c>
      <c r="E21" s="153" t="s">
        <v>59</v>
      </c>
      <c r="F21" s="1484" t="s">
        <v>1269</v>
      </c>
      <c r="G21" s="1485"/>
      <c r="H21" s="1486"/>
      <c r="I21" s="419"/>
      <c r="J21" s="404"/>
      <c r="K21" s="397" t="str">
        <f t="shared" si="0"/>
        <v>g. Central Medical Store or Central Warehouse</v>
      </c>
      <c r="L21" s="396"/>
      <c r="M21" s="396"/>
      <c r="N21" s="396"/>
      <c r="O21" s="397"/>
      <c r="P21" s="396"/>
      <c r="Q21" s="397" t="str">
        <f t="shared" si="1"/>
        <v>Popular Pharmacy of Mali (PPM), Private central charge of the distribution of contraceptive products</v>
      </c>
      <c r="R21" s="396"/>
      <c r="S21" s="396"/>
      <c r="T21" s="406"/>
      <c r="U21" s="406"/>
      <c r="V21" s="406"/>
      <c r="W21" s="407"/>
      <c r="X21" s="407"/>
      <c r="Y21" s="424"/>
      <c r="Z21" s="425"/>
      <c r="AA21" s="409"/>
    </row>
    <row r="22" spans="1:134" s="111" customFormat="1" ht="30">
      <c r="A22" s="152"/>
      <c r="B22" s="1491" t="s">
        <v>39</v>
      </c>
      <c r="C22" s="1491"/>
      <c r="D22" s="774" t="s">
        <v>61</v>
      </c>
      <c r="E22" s="153" t="s">
        <v>59</v>
      </c>
      <c r="F22" s="1484" t="s">
        <v>1270</v>
      </c>
      <c r="G22" s="1485"/>
      <c r="H22" s="1486"/>
      <c r="I22" s="419"/>
      <c r="J22" s="404"/>
      <c r="K22" s="397" t="str">
        <f t="shared" si="0"/>
        <v xml:space="preserve">h. Ministry of Finance or Ministry of Planning </v>
      </c>
      <c r="L22" s="396"/>
      <c r="M22" s="396"/>
      <c r="N22" s="396"/>
      <c r="O22" s="397"/>
      <c r="P22" s="396"/>
      <c r="Q22" s="397" t="str">
        <f t="shared" si="1"/>
        <v>Finance and Materials Directorate (DFM) of the Ministry of Health (MS) and the Ministry of Finance</v>
      </c>
      <c r="R22" s="396"/>
      <c r="S22" s="396"/>
      <c r="T22" s="406"/>
      <c r="U22" s="406"/>
      <c r="V22" s="406"/>
      <c r="W22" s="407"/>
      <c r="X22" s="407"/>
      <c r="Y22" s="424"/>
      <c r="Z22" s="425"/>
      <c r="AA22" s="409"/>
    </row>
    <row r="23" spans="1:134" s="114" customFormat="1" ht="90">
      <c r="A23" s="152"/>
      <c r="B23" s="1491" t="s">
        <v>121</v>
      </c>
      <c r="C23" s="1491"/>
      <c r="D23" s="774" t="s">
        <v>61</v>
      </c>
      <c r="E23" s="153" t="s">
        <v>59</v>
      </c>
      <c r="F23" s="1484" t="s">
        <v>1271</v>
      </c>
      <c r="G23" s="1485"/>
      <c r="H23" s="1486"/>
      <c r="I23" s="419"/>
      <c r="J23" s="404"/>
      <c r="K23" s="403" t="str">
        <f t="shared" si="0"/>
        <v>i. Other (for example: partners)</v>
      </c>
      <c r="L23" s="404"/>
      <c r="M23" s="404"/>
      <c r="N23" s="404"/>
      <c r="O23" s="403"/>
      <c r="P23" s="404"/>
      <c r="Q23" s="403" t="str">
        <f t="shared" si="1"/>
        <v>National Population Department, National Department for the Promotion of Women and the National Department for the Promotion of Children, National Federation of Community Health Associations (FENASCOM), National Youth Department, National Department of Social Development</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05.75" thickBot="1">
      <c r="A26" s="1497" t="s">
        <v>124</v>
      </c>
      <c r="B26" s="1498"/>
      <c r="C26" s="1499"/>
      <c r="D26" s="154" t="s">
        <v>61</v>
      </c>
      <c r="E26" s="155" t="s">
        <v>53</v>
      </c>
      <c r="F26" s="156" t="s">
        <v>1683</v>
      </c>
      <c r="G26" s="157" t="s">
        <v>34</v>
      </c>
      <c r="H26" s="228" t="s">
        <v>1272</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t="s">
        <v>66</v>
      </c>
      <c r="H29" s="1508"/>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205</v>
      </c>
      <c r="F30" s="162" t="s">
        <v>127</v>
      </c>
      <c r="G30" s="1509" t="s">
        <v>205</v>
      </c>
      <c r="H30" s="1510"/>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20">
      <c r="A35" s="152"/>
      <c r="B35" s="1501" t="s">
        <v>208</v>
      </c>
      <c r="C35" s="1501"/>
      <c r="D35" s="1502"/>
      <c r="E35" s="168">
        <v>1000000</v>
      </c>
      <c r="F35" s="169" t="s">
        <v>538</v>
      </c>
      <c r="G35" s="170"/>
      <c r="H35" s="171" t="s">
        <v>1273</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35">
      <c r="A36" s="152"/>
      <c r="B36" s="1501" t="s">
        <v>209</v>
      </c>
      <c r="C36" s="1501"/>
      <c r="D36" s="1502"/>
      <c r="E36" s="168"/>
      <c r="F36" s="169"/>
      <c r="G36" s="170"/>
      <c r="H36" s="171" t="s">
        <v>1274</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1000000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75">
      <c r="A41" s="164"/>
      <c r="B41" s="1473" t="s">
        <v>138</v>
      </c>
      <c r="C41" s="1474"/>
      <c r="D41" s="793" t="s">
        <v>62</v>
      </c>
      <c r="E41" s="168">
        <v>0</v>
      </c>
      <c r="F41" s="177" t="s">
        <v>538</v>
      </c>
      <c r="G41" s="178" t="s">
        <v>1275</v>
      </c>
      <c r="H41" s="171" t="s">
        <v>1276</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246" customHeight="1">
      <c r="A43" s="164"/>
      <c r="B43" s="1473" t="s">
        <v>140</v>
      </c>
      <c r="C43" s="1474"/>
      <c r="D43" s="793"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05">
      <c r="A49" s="164"/>
      <c r="B49" s="1473" t="s">
        <v>99</v>
      </c>
      <c r="C49" s="1474"/>
      <c r="D49" s="793" t="s">
        <v>61</v>
      </c>
      <c r="E49" s="168">
        <v>2878941</v>
      </c>
      <c r="F49" s="177" t="s">
        <v>538</v>
      </c>
      <c r="G49" s="190" t="s">
        <v>386</v>
      </c>
      <c r="H49" s="191" t="s">
        <v>1756</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232</v>
      </c>
      <c r="E50" s="1526"/>
      <c r="F50" s="1526"/>
      <c r="G50" s="1526"/>
      <c r="H50" s="1527"/>
      <c r="I50" s="127"/>
      <c r="J50" s="437"/>
      <c r="K50" s="397" t="str">
        <f>C50</f>
        <v xml:space="preserve">i. Specify source(s) of in-kind donations </v>
      </c>
      <c r="L50" s="396"/>
      <c r="M50" s="396"/>
      <c r="N50" s="396"/>
      <c r="O50" s="398" t="str">
        <f>D50</f>
        <v>USAID</v>
      </c>
      <c r="P50" s="396"/>
      <c r="Q50" s="396"/>
      <c r="R50" s="396"/>
      <c r="S50" s="396"/>
      <c r="T50" s="406"/>
      <c r="U50" s="406"/>
      <c r="V50" s="406"/>
      <c r="W50" s="407"/>
      <c r="X50" s="407"/>
      <c r="Y50" s="424"/>
      <c r="Z50" s="425"/>
      <c r="AA50" s="409"/>
    </row>
    <row r="51" spans="1:27" s="111" customFormat="1">
      <c r="A51" s="164"/>
      <c r="B51" s="1473" t="s">
        <v>149</v>
      </c>
      <c r="C51" s="1474"/>
      <c r="D51" s="956" t="s">
        <v>62</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95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60">
      <c r="A53" s="164"/>
      <c r="B53" s="1473" t="s">
        <v>151</v>
      </c>
      <c r="C53" s="1474"/>
      <c r="D53" s="181"/>
      <c r="E53" s="182">
        <f>E49+E51+E52</f>
        <v>2878941</v>
      </c>
      <c r="F53" s="183"/>
      <c r="G53" s="183"/>
      <c r="H53" s="192" t="s">
        <v>1277</v>
      </c>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t="s">
        <v>66</v>
      </c>
      <c r="G58" s="1517" t="s">
        <v>1684</v>
      </c>
      <c r="H58" s="1518"/>
      <c r="I58" s="438"/>
      <c r="J58" s="446" t="str">
        <f>G58</f>
        <v>Comments: There was a 2 year quantification conducted for 2012-2014 by the Pharmacy and Medicines Department. The specific needs for 2013 were not provided.</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t="s">
        <v>66</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1278</v>
      </c>
      <c r="E64" s="1485"/>
      <c r="F64" s="1485"/>
      <c r="G64" s="1485"/>
      <c r="H64" s="1486"/>
      <c r="I64" s="419"/>
      <c r="J64" s="437"/>
      <c r="K64" s="397" t="str">
        <f>A64</f>
        <v xml:space="preserve">B15. Please note any additional comments about finance and procurement.
</v>
      </c>
      <c r="L64" s="396"/>
      <c r="M64" s="396"/>
      <c r="N64" s="396"/>
      <c r="O64" s="397" t="str">
        <f>D64</f>
        <v>There was not a quantification in 2013.</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84" t="s">
        <v>61</v>
      </c>
      <c r="G68" s="784"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784" t="s">
        <v>61</v>
      </c>
      <c r="G69" s="784"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784" t="s">
        <v>61</v>
      </c>
      <c r="G70" s="784"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784" t="s">
        <v>61</v>
      </c>
      <c r="G71" s="784"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784" t="s">
        <v>61</v>
      </c>
      <c r="G72" s="784"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784" t="s">
        <v>61</v>
      </c>
      <c r="G74" s="784"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84" t="s">
        <v>62</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784" t="s">
        <v>61</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61</v>
      </c>
      <c r="E77" s="1679"/>
      <c r="F77" s="784" t="s">
        <v>61</v>
      </c>
      <c r="G77" s="784" t="s">
        <v>61</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61</v>
      </c>
      <c r="E78" s="1679"/>
      <c r="F78" s="784" t="s">
        <v>61</v>
      </c>
      <c r="G78" s="784" t="s">
        <v>61</v>
      </c>
      <c r="H78" s="365"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t="s">
        <v>62</v>
      </c>
      <c r="E79" s="1679"/>
      <c r="F79" s="784"/>
      <c r="G79" s="784" t="s">
        <v>62</v>
      </c>
      <c r="H79" s="365"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83" t="s">
        <v>1279</v>
      </c>
      <c r="D85" s="1565"/>
      <c r="E85" s="1566"/>
      <c r="F85" s="778" t="s">
        <v>62</v>
      </c>
      <c r="G85" s="1548" t="s">
        <v>61</v>
      </c>
      <c r="H85" s="1549"/>
      <c r="I85" s="458"/>
      <c r="J85" s="446" t="str">
        <f>G85</f>
        <v>Yes</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1280</v>
      </c>
      <c r="F87" s="1476"/>
      <c r="G87" s="1476"/>
      <c r="H87" s="1477"/>
      <c r="I87" s="458"/>
      <c r="J87" s="446"/>
      <c r="K87" s="397"/>
      <c r="L87" s="396"/>
      <c r="M87" s="426"/>
      <c r="N87" s="426" t="str">
        <f>E87</f>
        <v>Public Sector, NGO sector, social marketing, 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66</v>
      </c>
      <c r="F88" s="1476"/>
      <c r="G88" s="1476"/>
      <c r="H88" s="1477"/>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199</v>
      </c>
      <c r="H95" s="1580"/>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201</v>
      </c>
      <c r="E96" s="1577"/>
      <c r="F96" s="1578"/>
      <c r="G96" s="1579" t="s">
        <v>201</v>
      </c>
      <c r="H96" s="1580"/>
      <c r="I96" s="465"/>
      <c r="J96" s="446" t="str">
        <f t="shared" si="3"/>
        <v>Midwife</v>
      </c>
      <c r="K96" s="397"/>
      <c r="L96" s="396"/>
      <c r="M96" s="426"/>
      <c r="N96" s="396"/>
      <c r="O96" s="397"/>
      <c r="P96" s="397"/>
      <c r="Q96" s="396"/>
      <c r="R96" s="396"/>
      <c r="S96" s="396"/>
      <c r="T96" s="463" t="str">
        <f t="shared" ref="T96:T102" si="4">D96</f>
        <v>Midwife</v>
      </c>
      <c r="U96" s="464"/>
      <c r="V96" s="406"/>
      <c r="W96" s="407"/>
      <c r="X96" s="407"/>
      <c r="Y96" s="424"/>
      <c r="Z96" s="425"/>
      <c r="AA96" s="409"/>
    </row>
    <row r="97" spans="1:27" s="111" customFormat="1" ht="15" customHeight="1">
      <c r="A97" s="130"/>
      <c r="B97" s="95" t="s">
        <v>12</v>
      </c>
      <c r="C97" s="92" t="s">
        <v>189</v>
      </c>
      <c r="D97" s="1576" t="s">
        <v>201</v>
      </c>
      <c r="E97" s="1577"/>
      <c r="F97" s="1578"/>
      <c r="G97" s="1579" t="s">
        <v>201</v>
      </c>
      <c r="H97" s="1580"/>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76" t="s">
        <v>201</v>
      </c>
      <c r="E98" s="1577"/>
      <c r="F98" s="1578"/>
      <c r="G98" s="1579" t="s">
        <v>200</v>
      </c>
      <c r="H98" s="1580"/>
      <c r="I98" s="465"/>
      <c r="J98" s="446" t="str">
        <f t="shared" si="3"/>
        <v>Auxiliary nurse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205</v>
      </c>
      <c r="E100" s="1577"/>
      <c r="F100" s="1578"/>
      <c r="G100" s="1579" t="s">
        <v>66</v>
      </c>
      <c r="H100" s="1580"/>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200</v>
      </c>
      <c r="H101" s="1580"/>
      <c r="I101" s="465"/>
      <c r="J101" s="446" t="str">
        <f t="shared" si="3"/>
        <v>Auxiliary nurse</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199</v>
      </c>
      <c r="H102" s="1590"/>
      <c r="I102" s="465"/>
      <c r="J102" s="446" t="str">
        <f t="shared" si="3"/>
        <v>Community health worker</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00" t="s">
        <v>684</v>
      </c>
      <c r="B103" s="1591"/>
      <c r="C103" s="1592"/>
      <c r="D103" s="1593" t="s">
        <v>1281</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N'existe pas
Does not exist</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61</v>
      </c>
      <c r="H111" s="1542"/>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61</v>
      </c>
      <c r="H113" s="1542"/>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1282</v>
      </c>
      <c r="E114" s="1476"/>
      <c r="F114" s="1476"/>
      <c r="G114" s="1476"/>
      <c r="H114" s="1477"/>
      <c r="I114" s="465"/>
      <c r="J114" s="446"/>
      <c r="K114" s="397" t="str">
        <f>C114</f>
        <v>i. If yes, describe the exemptions.</v>
      </c>
      <c r="L114" s="396"/>
      <c r="M114" s="396"/>
      <c r="N114" s="460"/>
      <c r="O114" s="398" t="str">
        <f>D114</f>
        <v>Exemptions for HIV+ persons</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62</v>
      </c>
      <c r="H123" s="1542"/>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61</v>
      </c>
      <c r="H124" s="1542"/>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61</v>
      </c>
      <c r="H125" s="1542"/>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1283</v>
      </c>
      <c r="H126" s="1604"/>
      <c r="I126" s="421"/>
      <c r="J126" s="446" t="str">
        <f t="shared" si="5"/>
        <v>Neosampoon</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2012</v>
      </c>
      <c r="H127" s="1604"/>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93" t="s">
        <v>623</v>
      </c>
      <c r="B128" s="1473"/>
      <c r="C128" s="1474"/>
      <c r="D128" s="1484" t="s">
        <v>1284</v>
      </c>
      <c r="E128" s="1485"/>
      <c r="F128" s="1485"/>
      <c r="G128" s="1485"/>
      <c r="H128" s="1486"/>
      <c r="I128" s="421"/>
      <c r="J128" s="473"/>
      <c r="K128" s="397" t="str">
        <f>A128</f>
        <v xml:space="preserve">D11. Name of the list(s)
</v>
      </c>
      <c r="L128" s="397"/>
      <c r="M128" s="396"/>
      <c r="N128" s="396"/>
      <c r="O128" s="397" t="str">
        <f>D128</f>
        <v>National Essential Medicines List (NEML)</v>
      </c>
      <c r="P128" s="396"/>
      <c r="Q128" s="474"/>
      <c r="R128" s="396"/>
      <c r="S128" s="412"/>
      <c r="T128" s="413"/>
      <c r="U128" s="413"/>
      <c r="V128" s="413"/>
      <c r="W128" s="414"/>
      <c r="X128" s="414"/>
      <c r="Y128" s="474"/>
      <c r="Z128" s="475"/>
      <c r="AA128" s="409"/>
    </row>
    <row r="129" spans="1:27" s="132" customFormat="1" ht="75">
      <c r="A129" s="1493" t="s">
        <v>624</v>
      </c>
      <c r="B129" s="1473"/>
      <c r="C129" s="1474"/>
      <c r="D129" s="1484" t="s">
        <v>1285</v>
      </c>
      <c r="E129" s="1485"/>
      <c r="F129" s="1485"/>
      <c r="G129" s="1485"/>
      <c r="H129" s="1486"/>
      <c r="I129" s="421"/>
      <c r="J129" s="473"/>
      <c r="K129" s="397" t="str">
        <f>A129</f>
        <v xml:space="preserve">D12. Notes about the list(s)
</v>
      </c>
      <c r="L129" s="397"/>
      <c r="M129" s="396"/>
      <c r="N129" s="396"/>
      <c r="O129" s="397" t="str">
        <f>D129</f>
        <v>The list was revised in 2012 and is composed of four levels: the list of medicines for the level of non-medicalized Community Health Centers (221 medicines), the list for medicalized Community Health Centers (346 medicines), the list for Community Reference Health Centeres (441 medicines) and the list for hospitals (548 medicines).</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2013</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1286</v>
      </c>
      <c r="E136" s="1554"/>
      <c r="F136" s="1554"/>
      <c r="G136" s="1554"/>
      <c r="H136" s="1555"/>
      <c r="I136" s="421"/>
      <c r="J136" s="473"/>
      <c r="K136" s="397" t="str">
        <f>B136</f>
        <v>f. Notes about the Poverty Reduction Strategy Paper</v>
      </c>
      <c r="L136" s="397"/>
      <c r="M136" s="396"/>
      <c r="N136" s="396"/>
      <c r="O136" s="397" t="str">
        <f>D136</f>
        <v>Female empowerment is included as a goal in the PSRP, but it focuses on economic and political empowerment</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73" t="s">
        <v>108</v>
      </c>
      <c r="C140" s="1473"/>
      <c r="D140" s="1473"/>
      <c r="E140" s="1473"/>
      <c r="F140" s="1474"/>
      <c r="G140" s="1540" t="s">
        <v>61</v>
      </c>
      <c r="H140" s="1542"/>
      <c r="I140" s="419"/>
      <c r="J140" s="446" t="str">
        <f t="shared" ref="J140:J148" si="7">G140</f>
        <v>Yes</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61</v>
      </c>
      <c r="H146" s="1542"/>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73" t="s">
        <v>717</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1287</v>
      </c>
      <c r="G150" s="1485"/>
      <c r="H150" s="1486"/>
      <c r="I150" s="419"/>
      <c r="J150" s="446"/>
      <c r="K150" s="397"/>
      <c r="L150" s="397"/>
      <c r="M150" s="396"/>
      <c r="N150" s="396"/>
      <c r="O150" s="396"/>
      <c r="P150" s="396"/>
      <c r="Q150" s="397" t="str">
        <f>F150</f>
        <v>Logistic Report of the Popular Pharmacy of Mali</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73" t="s">
        <v>177</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1.25" customHeight="1" thickBot="1">
      <c r="A154" s="1622" t="s">
        <v>627</v>
      </c>
      <c r="B154" s="1623"/>
      <c r="C154" s="1624"/>
      <c r="D154" s="1625" t="s">
        <v>1288</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Because of the sociopolitical situation that has caused disruption of governmental organization since 2012, health policy has been severely tested (withdrawal of partners, insufficiency of investment of government funds).</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A9:H9"/>
    <mergeCell ref="A2:C2"/>
    <mergeCell ref="D2:E2"/>
    <mergeCell ref="D3:E3"/>
    <mergeCell ref="F3:H3"/>
    <mergeCell ref="A7:C7"/>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D49 D51:D52">
      <formula1>"Yes, No, Don't know"</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D75 D77:D78">
      <formula1>$W$1:$W$5</formula1>
    </dataValidation>
    <dataValidation type="list" allowBlank="1" showInputMessage="1" showErrorMessage="1" error="Please choose from the dropdown list." sqref="G111:G113 H25 D16:D23 G147:H147 D26 G140:G146 G148 F63 G132:G135 G152:G153 D76 H106:H108 F68:H78">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106:D108 H91 H89 F85:H86 F59 G116:H125 D43 D41">
      <formula1>$W$1:$W$4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13"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1463</v>
      </c>
      <c r="B7" s="1655"/>
      <c r="C7" s="1655"/>
      <c r="D7" s="916"/>
      <c r="E7" s="916"/>
      <c r="F7" s="916"/>
      <c r="G7" s="917"/>
      <c r="H7" s="918"/>
      <c r="I7" s="906"/>
      <c r="J7" s="907"/>
      <c r="K7" s="908" t="str">
        <f>A7</f>
        <v>Country: Mauritania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205</v>
      </c>
      <c r="E13" s="1476"/>
      <c r="F13" s="1476"/>
      <c r="G13" s="1476"/>
      <c r="H13" s="1477"/>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08" t="s">
        <v>205</v>
      </c>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08" t="s">
        <v>205</v>
      </c>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08" t="s">
        <v>205</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08" t="s">
        <v>205</v>
      </c>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08" t="s">
        <v>205</v>
      </c>
      <c r="E19" s="153" t="s">
        <v>57</v>
      </c>
      <c r="F19" s="1484"/>
      <c r="G19" s="1485"/>
      <c r="H19" s="148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08" t="s">
        <v>205</v>
      </c>
      <c r="E20" s="153" t="s">
        <v>58</v>
      </c>
      <c r="F20" s="1484"/>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708" t="s">
        <v>205</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30">
      <c r="A22" s="152"/>
      <c r="B22" s="1491" t="s">
        <v>39</v>
      </c>
      <c r="C22" s="1491"/>
      <c r="D22" s="708" t="s">
        <v>205</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0">
      <c r="A23" s="152"/>
      <c r="B23" s="1491" t="s">
        <v>121</v>
      </c>
      <c r="C23" s="1491"/>
      <c r="D23" s="708" t="s">
        <v>205</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66</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1002</v>
      </c>
      <c r="B29" s="1473"/>
      <c r="C29" s="1473"/>
      <c r="D29" s="1473"/>
      <c r="E29" s="1473"/>
      <c r="F29" s="1474"/>
      <c r="G29" s="1507">
        <v>1133021</v>
      </c>
      <c r="H29" s="1508"/>
      <c r="I29" s="438"/>
      <c r="J29" s="403">
        <f>G29</f>
        <v>1133021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'13-'14)
*This can include cases where the Ministry provides contraceptives for NGOs or social marketing.</v>
      </c>
      <c r="Z29" s="425"/>
      <c r="AA29" s="409"/>
    </row>
    <row r="30" spans="1:134" s="111" customFormat="1" ht="90">
      <c r="A30" s="1493" t="s">
        <v>1003</v>
      </c>
      <c r="B30" s="1473"/>
      <c r="C30" s="1473"/>
      <c r="D30" s="1473"/>
      <c r="E30" s="161" t="s">
        <v>538</v>
      </c>
      <c r="F30" s="162" t="s">
        <v>127</v>
      </c>
      <c r="G30" s="1509" t="s">
        <v>1666</v>
      </c>
      <c r="H30" s="1510"/>
      <c r="I30" s="438"/>
      <c r="J30" s="403" t="str">
        <f>G30</f>
        <v>USAID | DELIVER PROJECT with the PNSR (Programme National de la Santé de Reproduction), CAMEC (Centrale d'Achat des Médicaments Essentiels et Consommables),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(01/13-12/13)
(should ideally be FY '12-'13)</v>
      </c>
      <c r="Z30" s="425"/>
      <c r="AA30" s="409"/>
    </row>
    <row r="31" spans="1:134" s="111" customFormat="1" ht="30">
      <c r="A31" s="1758" t="s">
        <v>1004</v>
      </c>
      <c r="B31" s="1756"/>
      <c r="C31" s="1756"/>
      <c r="D31" s="1756"/>
      <c r="E31" s="1756"/>
      <c r="F31" s="1756"/>
      <c r="G31" s="1757"/>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18"/>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18"/>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869"/>
      <c r="E44" s="1870"/>
      <c r="F44" s="1870"/>
      <c r="G44" s="1870"/>
      <c r="H44" s="1871"/>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758" t="s">
        <v>143</v>
      </c>
      <c r="B47" s="1756"/>
      <c r="C47" s="1756"/>
      <c r="D47" s="1756"/>
      <c r="E47" s="1756"/>
      <c r="F47" s="1756"/>
      <c r="G47" s="1756"/>
      <c r="H47" s="1759"/>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18" t="s">
        <v>61</v>
      </c>
      <c r="E49" s="168">
        <v>643482</v>
      </c>
      <c r="F49" s="177" t="s">
        <v>538</v>
      </c>
      <c r="G49" s="190" t="s">
        <v>220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1005</v>
      </c>
      <c r="E50" s="1526"/>
      <c r="F50" s="1526"/>
      <c r="G50" s="1526"/>
      <c r="H50" s="1527"/>
      <c r="I50" s="127"/>
      <c r="J50" s="437"/>
      <c r="K50" s="397" t="str">
        <f>C50</f>
        <v xml:space="preserve">i. Specify source(s) of in-kind donations </v>
      </c>
      <c r="L50" s="396"/>
      <c r="M50" s="396"/>
      <c r="N50" s="396"/>
      <c r="O50" s="398" t="str">
        <f>D50</f>
        <v>This amount is exclusively from UNFPA.</v>
      </c>
      <c r="P50" s="396"/>
      <c r="Q50" s="396"/>
      <c r="R50" s="396"/>
      <c r="S50" s="396"/>
      <c r="T50" s="406"/>
      <c r="U50" s="406"/>
      <c r="V50" s="406"/>
      <c r="W50" s="407"/>
      <c r="X50" s="407"/>
      <c r="Y50" s="424"/>
      <c r="Z50" s="425"/>
      <c r="AA50" s="409"/>
    </row>
    <row r="51" spans="1:27" s="111" customFormat="1">
      <c r="A51" s="164"/>
      <c r="B51" s="1473" t="s">
        <v>149</v>
      </c>
      <c r="C51" s="1474"/>
      <c r="D51" s="718"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18"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643482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0.56793475143002647</v>
      </c>
      <c r="G58" s="1517" t="s">
        <v>1006</v>
      </c>
      <c r="H58" s="1518"/>
      <c r="I58" s="438"/>
      <c r="J58" s="446" t="str">
        <f>G58</f>
        <v>Comments: The estimated quantities in 2013 was made on the basis of demographic forecasting. The distribution system in Mauritania does not work well, so there was a lot of overstocking at the central level and it is because of these overstocking some planned deliveries were not launched.</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17"/>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34.5" customHeight="1">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06"/>
      <c r="B63" s="705"/>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866" t="s">
        <v>156</v>
      </c>
      <c r="B66" s="1867"/>
      <c r="C66" s="1867"/>
      <c r="D66" s="1867"/>
      <c r="E66" s="1867"/>
      <c r="F66" s="1867"/>
      <c r="G66" s="1867"/>
      <c r="H66" s="1868"/>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11" t="s">
        <v>61</v>
      </c>
      <c r="G68" s="711" t="s">
        <v>61</v>
      </c>
      <c r="H68" s="365" t="s">
        <v>205</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1007</v>
      </c>
      <c r="C69" s="1544"/>
      <c r="D69" s="1679" t="s">
        <v>61</v>
      </c>
      <c r="E69" s="1679"/>
      <c r="F69" s="711" t="s">
        <v>61</v>
      </c>
      <c r="G69" s="711" t="s">
        <v>61</v>
      </c>
      <c r="H69" s="365" t="s">
        <v>205</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711" t="s">
        <v>61</v>
      </c>
      <c r="G70" s="711" t="s">
        <v>61</v>
      </c>
      <c r="H70" s="365" t="s">
        <v>205</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711" t="s">
        <v>61</v>
      </c>
      <c r="G71" s="711" t="s">
        <v>61</v>
      </c>
      <c r="H71" s="365" t="s">
        <v>205</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711" t="s">
        <v>61</v>
      </c>
      <c r="G72" s="711" t="s">
        <v>61</v>
      </c>
      <c r="H72" s="365" t="s">
        <v>205</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11" t="s">
        <v>61</v>
      </c>
      <c r="G73" s="711" t="s">
        <v>61</v>
      </c>
      <c r="H73" s="365" t="s">
        <v>205</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62</v>
      </c>
      <c r="E74" s="1679"/>
      <c r="F74" s="711" t="s">
        <v>61</v>
      </c>
      <c r="G74" s="711" t="s">
        <v>61</v>
      </c>
      <c r="H74" s="365" t="s">
        <v>205</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11" t="s">
        <v>62</v>
      </c>
      <c r="G75" s="711" t="s">
        <v>61</v>
      </c>
      <c r="H75" s="365" t="s">
        <v>205</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711" t="s">
        <v>62</v>
      </c>
      <c r="G76" s="711" t="s">
        <v>62</v>
      </c>
      <c r="H76" s="365"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61</v>
      </c>
      <c r="E77" s="1679"/>
      <c r="F77" s="711" t="s">
        <v>61</v>
      </c>
      <c r="G77" s="711" t="s">
        <v>62</v>
      </c>
      <c r="H77" s="365"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62</v>
      </c>
      <c r="E78" s="1679"/>
      <c r="F78" s="711" t="s">
        <v>62</v>
      </c>
      <c r="G78" s="711" t="s">
        <v>62</v>
      </c>
      <c r="H78" s="365" t="s">
        <v>205</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11"/>
      <c r="G79" s="711"/>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7.25" customHeight="1"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49.5" customHeight="1">
      <c r="A84" s="1560"/>
      <c r="B84" s="1562" t="s">
        <v>37</v>
      </c>
      <c r="C84" s="1563"/>
      <c r="D84" s="1563" t="s">
        <v>167</v>
      </c>
      <c r="E84" s="1563"/>
      <c r="F84" s="713"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9.5" customHeight="1" thickBot="1">
      <c r="A85" s="1561"/>
      <c r="B85" s="210" t="s">
        <v>10</v>
      </c>
      <c r="C85" s="714" t="s">
        <v>1008</v>
      </c>
      <c r="D85" s="1565" t="s">
        <v>536</v>
      </c>
      <c r="E85" s="1566"/>
      <c r="F85" s="712" t="s">
        <v>61</v>
      </c>
      <c r="G85" s="1548" t="s">
        <v>62</v>
      </c>
      <c r="H85" s="1549"/>
      <c r="I85" s="458"/>
      <c r="J85" s="446" t="str">
        <f>G85</f>
        <v>No</v>
      </c>
      <c r="K85" s="397" t="str">
        <f>B85</f>
        <v>a</v>
      </c>
      <c r="L85" s="396"/>
      <c r="M85" s="426">
        <f>E85</f>
        <v>0</v>
      </c>
      <c r="N85" s="396"/>
      <c r="O85" s="396"/>
      <c r="P85" s="396"/>
      <c r="Q85" s="396"/>
      <c r="R85" s="397"/>
      <c r="S85" s="397" t="str">
        <f>D85</f>
        <v>2010-2015</v>
      </c>
      <c r="T85" s="406"/>
      <c r="U85" s="406"/>
      <c r="V85" s="406"/>
      <c r="W85" s="407"/>
      <c r="X85" s="407"/>
      <c r="Y85" s="424"/>
      <c r="Z85" s="425"/>
      <c r="AA85" s="409"/>
    </row>
    <row r="86" spans="1:28" s="111" customFormat="1" ht="20.25" customHeight="1">
      <c r="A86" s="1504" t="s">
        <v>71</v>
      </c>
      <c r="B86" s="1491"/>
      <c r="C86" s="1491"/>
      <c r="D86" s="1491"/>
      <c r="E86" s="1491"/>
      <c r="F86" s="1491"/>
      <c r="G86" s="1496"/>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19.5" customHeight="1">
      <c r="A87" s="152"/>
      <c r="B87" s="1473" t="s">
        <v>106</v>
      </c>
      <c r="C87" s="1473"/>
      <c r="D87" s="1474"/>
      <c r="E87" s="1475" t="s">
        <v>205</v>
      </c>
      <c r="F87" s="1476"/>
      <c r="G87" s="1476"/>
      <c r="H87" s="1477"/>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205</v>
      </c>
      <c r="F88" s="1476"/>
      <c r="G88" s="1476"/>
      <c r="H88" s="1477"/>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9"/>
      <c r="AA89" s="409"/>
    </row>
    <row r="90" spans="1:28" s="111" customFormat="1" ht="15" customHeight="1">
      <c r="A90" s="152"/>
      <c r="B90" s="1473" t="s">
        <v>22</v>
      </c>
      <c r="C90" s="1473"/>
      <c r="D90" s="1473"/>
      <c r="E90" s="1476"/>
      <c r="F90" s="1476"/>
      <c r="G90" s="1476"/>
      <c r="H90" s="1477"/>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18"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73" t="s">
        <v>22</v>
      </c>
      <c r="C92" s="1473"/>
      <c r="D92" s="1474"/>
      <c r="E92" s="615"/>
      <c r="F92" s="709"/>
      <c r="G92" s="709"/>
      <c r="H92" s="710"/>
      <c r="I92" s="458"/>
      <c r="J92" s="446"/>
      <c r="K92" s="397" t="str">
        <f>B92</f>
        <v>a. If yes, describe the policies.</v>
      </c>
      <c r="L92" s="396"/>
      <c r="M92" s="396"/>
      <c r="N92" s="460"/>
      <c r="O92" s="398">
        <f>E92</f>
        <v>0</v>
      </c>
      <c r="P92" s="397"/>
      <c r="Q92" s="396"/>
      <c r="R92" s="396"/>
      <c r="S92" s="396"/>
      <c r="T92" s="406"/>
      <c r="U92" s="406"/>
      <c r="V92" s="406"/>
      <c r="W92" s="407"/>
      <c r="X92" s="407"/>
      <c r="Y92" s="424"/>
      <c r="Z92" s="425"/>
      <c r="AA92" s="409"/>
    </row>
    <row r="93" spans="1:28" ht="33" customHeight="1"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201</v>
      </c>
      <c r="E95" s="1577"/>
      <c r="F95" s="1578"/>
      <c r="G95" s="1579" t="s">
        <v>201</v>
      </c>
      <c r="H95" s="1580"/>
      <c r="I95" s="465"/>
      <c r="J95" s="446" t="str">
        <f t="shared" si="3"/>
        <v>Midwife</v>
      </c>
      <c r="K95" s="397"/>
      <c r="L95" s="396"/>
      <c r="M95" s="426"/>
      <c r="N95" s="396"/>
      <c r="O95" s="397"/>
      <c r="P95" s="397"/>
      <c r="Q95" s="396"/>
      <c r="R95" s="396"/>
      <c r="S95" s="396"/>
      <c r="T95" s="463" t="str">
        <f>D95</f>
        <v>Midwife</v>
      </c>
      <c r="U95" s="464"/>
      <c r="V95" s="406"/>
      <c r="W95" s="407"/>
      <c r="X95" s="407"/>
      <c r="Y95" s="424"/>
      <c r="Z95" s="425"/>
      <c r="AA95" s="409"/>
    </row>
    <row r="96" spans="1:28" s="111" customFormat="1" ht="15" customHeight="1">
      <c r="A96" s="130"/>
      <c r="B96" s="95" t="s">
        <v>11</v>
      </c>
      <c r="C96" s="92" t="s">
        <v>188</v>
      </c>
      <c r="D96" s="1576" t="s">
        <v>202</v>
      </c>
      <c r="E96" s="1577"/>
      <c r="F96" s="1578"/>
      <c r="G96" s="1579" t="s">
        <v>201</v>
      </c>
      <c r="H96" s="1580"/>
      <c r="I96" s="465"/>
      <c r="J96" s="446" t="str">
        <f t="shared" si="3"/>
        <v>Midwife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576" t="s">
        <v>201</v>
      </c>
      <c r="E97" s="1577"/>
      <c r="F97" s="1578"/>
      <c r="G97" s="1579" t="s">
        <v>201</v>
      </c>
      <c r="H97" s="1580"/>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76" t="s">
        <v>201</v>
      </c>
      <c r="E98" s="1577"/>
      <c r="F98" s="1578"/>
      <c r="G98" s="1579" t="s">
        <v>201</v>
      </c>
      <c r="H98" s="1580"/>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201</v>
      </c>
      <c r="H99" s="1580"/>
      <c r="I99" s="465"/>
      <c r="J99" s="446" t="str">
        <f t="shared" si="3"/>
        <v>Midwife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205</v>
      </c>
      <c r="E100" s="1577"/>
      <c r="F100" s="1578"/>
      <c r="G100" s="1579" t="s">
        <v>201</v>
      </c>
      <c r="H100" s="1580"/>
      <c r="I100" s="465"/>
      <c r="J100" s="446" t="str">
        <f t="shared" si="3"/>
        <v>Midwife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758" t="s">
        <v>196</v>
      </c>
      <c r="B110" s="1756"/>
      <c r="C110" s="1756"/>
      <c r="D110" s="1756"/>
      <c r="E110" s="1756"/>
      <c r="F110" s="1756"/>
      <c r="G110" s="1756"/>
      <c r="H110" s="1759"/>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62</v>
      </c>
      <c r="H112" s="1542"/>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205</v>
      </c>
      <c r="H113" s="1542"/>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62</v>
      </c>
      <c r="H119" s="1542"/>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62</v>
      </c>
      <c r="H123" s="1542"/>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03"/>
      <c r="C126" s="1473" t="s">
        <v>112</v>
      </c>
      <c r="D126" s="1473"/>
      <c r="E126" s="1473"/>
      <c r="F126" s="1473"/>
      <c r="G126" s="1602"/>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02">
        <v>2014</v>
      </c>
      <c r="H127" s="1604"/>
      <c r="I127" s="421"/>
      <c r="J127" s="446">
        <f t="shared" si="5"/>
        <v>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484" t="s">
        <v>474</v>
      </c>
      <c r="E128" s="1485"/>
      <c r="F128" s="1485"/>
      <c r="G128" s="1485"/>
      <c r="H128" s="1486"/>
      <c r="I128" s="421"/>
      <c r="J128" s="473"/>
      <c r="K128" s="397" t="str">
        <f>A128</f>
        <v xml:space="preserve">D11. Name of the list(s)
</v>
      </c>
      <c r="L128" s="397"/>
      <c r="M128" s="396"/>
      <c r="N128" s="396"/>
      <c r="O128" s="397" t="str">
        <f>D128</f>
        <v>National List of Essential Medicines for Human Medicine</v>
      </c>
      <c r="P128" s="396"/>
      <c r="Q128" s="474"/>
      <c r="R128" s="396"/>
      <c r="S128" s="412"/>
      <c r="T128" s="413"/>
      <c r="U128" s="413"/>
      <c r="V128" s="413"/>
      <c r="W128" s="414"/>
      <c r="X128" s="414"/>
      <c r="Y128" s="474"/>
      <c r="Z128" s="475"/>
      <c r="AA128" s="409"/>
    </row>
    <row r="129" spans="1:27" s="132" customFormat="1" ht="30">
      <c r="A129" s="1493" t="s">
        <v>472</v>
      </c>
      <c r="B129" s="1473"/>
      <c r="C129" s="1474"/>
      <c r="D129" s="1484" t="s">
        <v>1009</v>
      </c>
      <c r="E129" s="1485"/>
      <c r="F129" s="1485"/>
      <c r="G129" s="1485"/>
      <c r="H129" s="1486"/>
      <c r="I129" s="421"/>
      <c r="J129" s="473"/>
      <c r="K129" s="397" t="str">
        <f>A129</f>
        <v xml:space="preserve">D12. Notes about the list(s)
</v>
      </c>
      <c r="L129" s="397"/>
      <c r="M129" s="396"/>
      <c r="N129" s="396"/>
      <c r="O129" s="397" t="str">
        <f>D129</f>
        <v>The list is revised every two years by the Pharmacy and Laboratory Directorate.</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2011</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33.75" customHeight="1">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04"/>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04"/>
      <c r="B149" s="1473" t="s">
        <v>717</v>
      </c>
      <c r="C149" s="1473"/>
      <c r="D149" s="1473"/>
      <c r="E149" s="1473"/>
      <c r="F149" s="1473"/>
      <c r="G149" s="1602" t="s">
        <v>538</v>
      </c>
      <c r="H149" s="16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864" t="s">
        <v>1010</v>
      </c>
      <c r="H150" s="1865"/>
      <c r="I150" s="419"/>
      <c r="J150" s="446" t="str">
        <f t="shared" si="7"/>
        <v>warehouse reports, RSPA (Rapport de suivi et de planification des approvisionnement, PPMR)</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row>
    <row r="152" spans="1:27" s="111" customFormat="1" ht="15" customHeight="1">
      <c r="A152" s="706"/>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94.5" customHeight="1" thickBot="1">
      <c r="A154" s="1622" t="s">
        <v>473</v>
      </c>
      <c r="B154" s="1623"/>
      <c r="C154" s="1624"/>
      <c r="D154" s="1625" t="s">
        <v>1011</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Successes: Political commitment, free contraceptives, writing a budget line in 2014 for the products of reproductive health, including contraceptives; Quantification and forecast conducted for 2014-2015, interventions of new donors (USAID | DELIVER PROJECT and via ACT-PF); Challenges: Negative cultural constraints; dysfunction of the logistics system; inadequate staff training in logistics and contraceptive technology.</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7" man="1"/>
    <brk id="55" max="7" man="1"/>
    <brk id="92"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6:R83"/>
  <sheetViews>
    <sheetView showGridLines="0" workbookViewId="0">
      <selection activeCell="K89" sqref="K89"/>
    </sheetView>
  </sheetViews>
  <sheetFormatPr defaultRowHeight="15"/>
  <cols>
    <col min="1" max="16384" width="9.140625" style="761"/>
  </cols>
  <sheetData>
    <row r="6" spans="1:18" ht="26.25">
      <c r="A6" s="1458" t="s">
        <v>1075</v>
      </c>
      <c r="B6" s="1458"/>
      <c r="C6" s="1458"/>
      <c r="D6" s="1458"/>
      <c r="E6" s="1458"/>
      <c r="F6" s="1458"/>
      <c r="G6" s="1458"/>
      <c r="H6" s="1458"/>
      <c r="I6" s="1458"/>
      <c r="J6" s="1458"/>
      <c r="K6" s="1458"/>
      <c r="L6" s="1458"/>
      <c r="M6" s="1458"/>
      <c r="N6" s="1458"/>
      <c r="O6" s="1458"/>
      <c r="P6" s="1458"/>
      <c r="Q6" s="1458"/>
      <c r="R6" s="1458"/>
    </row>
    <row r="7" spans="1:18" ht="18.75">
      <c r="A7" s="1459" t="s">
        <v>1076</v>
      </c>
      <c r="B7" s="1459"/>
      <c r="C7" s="1459"/>
      <c r="D7" s="1459"/>
      <c r="E7" s="1459"/>
      <c r="F7" s="1459"/>
      <c r="G7" s="1459"/>
      <c r="H7" s="1459"/>
      <c r="I7" s="1459"/>
      <c r="J7" s="1459"/>
      <c r="K7" s="1459"/>
      <c r="L7" s="1459"/>
      <c r="M7" s="1459"/>
      <c r="N7" s="1459"/>
      <c r="O7" s="1459"/>
      <c r="P7" s="1459"/>
      <c r="Q7" s="1459"/>
      <c r="R7" s="1459"/>
    </row>
    <row r="9" spans="1:18" ht="21">
      <c r="A9" s="762" t="s">
        <v>1077</v>
      </c>
    </row>
    <row r="10" spans="1:18" ht="18.75">
      <c r="A10" s="763" t="s">
        <v>1078</v>
      </c>
    </row>
    <row r="11" spans="1:18" ht="47.25" customHeight="1">
      <c r="A11" s="1457" t="s">
        <v>1079</v>
      </c>
      <c r="B11" s="1457"/>
      <c r="C11" s="1457"/>
      <c r="D11" s="1457"/>
      <c r="E11" s="1457"/>
      <c r="F11" s="1457"/>
      <c r="G11" s="1457"/>
      <c r="H11" s="1457"/>
      <c r="I11" s="1457"/>
      <c r="J11" s="1457"/>
      <c r="K11" s="1457"/>
      <c r="L11" s="1457"/>
      <c r="M11" s="1457"/>
      <c r="N11" s="1457"/>
      <c r="O11" s="1457"/>
      <c r="P11" s="1457"/>
      <c r="Q11" s="1457"/>
      <c r="R11" s="1457"/>
    </row>
    <row r="12" spans="1:18" ht="15.75" customHeight="1">
      <c r="A12" s="764"/>
      <c r="B12" s="764"/>
      <c r="C12" s="764"/>
      <c r="D12" s="764"/>
      <c r="E12" s="764"/>
      <c r="F12" s="764"/>
      <c r="G12" s="764"/>
      <c r="H12" s="764"/>
      <c r="I12" s="764"/>
      <c r="J12" s="764"/>
      <c r="K12" s="764"/>
      <c r="L12" s="764"/>
      <c r="M12" s="764"/>
      <c r="N12" s="764"/>
      <c r="O12" s="764"/>
      <c r="P12" s="764"/>
      <c r="Q12" s="764"/>
      <c r="R12" s="764"/>
    </row>
    <row r="13" spans="1:18" ht="18.75">
      <c r="A13" s="763" t="s">
        <v>1080</v>
      </c>
    </row>
    <row r="14" spans="1:18" ht="47.25" customHeight="1">
      <c r="A14" s="1457" t="s">
        <v>1081</v>
      </c>
      <c r="B14" s="1457"/>
      <c r="C14" s="1457"/>
      <c r="D14" s="1457"/>
      <c r="E14" s="1457"/>
      <c r="F14" s="1457"/>
      <c r="G14" s="1457"/>
      <c r="H14" s="1457"/>
      <c r="I14" s="1457"/>
      <c r="J14" s="1457"/>
      <c r="K14" s="1457"/>
      <c r="L14" s="1457"/>
      <c r="M14" s="1457"/>
      <c r="N14" s="1457"/>
      <c r="O14" s="1457"/>
      <c r="P14" s="1457"/>
      <c r="Q14" s="1457"/>
      <c r="R14" s="1457"/>
    </row>
    <row r="15" spans="1:18" ht="31.5" customHeight="1">
      <c r="A15" s="1457" t="s">
        <v>1082</v>
      </c>
      <c r="B15" s="1457"/>
      <c r="C15" s="1457"/>
      <c r="D15" s="1457"/>
      <c r="E15" s="1457"/>
      <c r="F15" s="1457"/>
      <c r="G15" s="1457"/>
      <c r="H15" s="1457"/>
      <c r="I15" s="1457"/>
      <c r="J15" s="1457"/>
      <c r="K15" s="1457"/>
      <c r="L15" s="1457"/>
      <c r="M15" s="1457"/>
      <c r="N15" s="1457"/>
      <c r="O15" s="1457"/>
      <c r="P15" s="1457"/>
      <c r="Q15" s="1457"/>
      <c r="R15" s="1457"/>
    </row>
    <row r="16" spans="1:18" ht="15.75" customHeight="1">
      <c r="A16" s="764"/>
      <c r="B16" s="764"/>
      <c r="C16" s="764"/>
      <c r="D16" s="764"/>
      <c r="E16" s="764"/>
      <c r="F16" s="764"/>
      <c r="G16" s="764"/>
      <c r="H16" s="764"/>
      <c r="I16" s="764"/>
      <c r="J16" s="764"/>
      <c r="K16" s="764"/>
      <c r="L16" s="764"/>
      <c r="M16" s="764"/>
      <c r="N16" s="764"/>
      <c r="O16" s="764"/>
      <c r="P16" s="764"/>
      <c r="Q16" s="764"/>
      <c r="R16" s="764"/>
    </row>
    <row r="17" spans="1:18" ht="18.75">
      <c r="A17" s="763" t="s">
        <v>1083</v>
      </c>
    </row>
    <row r="18" spans="1:18" ht="15.75">
      <c r="A18" s="765" t="s">
        <v>1084</v>
      </c>
    </row>
    <row r="19" spans="1:18">
      <c r="A19" s="766" t="s">
        <v>1085</v>
      </c>
    </row>
    <row r="20" spans="1:18" ht="15.75">
      <c r="A20" s="765" t="s">
        <v>1086</v>
      </c>
    </row>
    <row r="21" spans="1:18">
      <c r="A21" s="766" t="s">
        <v>651</v>
      </c>
    </row>
    <row r="23" spans="1:18" ht="21">
      <c r="A23" s="762" t="s">
        <v>1087</v>
      </c>
    </row>
    <row r="24" spans="1:18" ht="18.75">
      <c r="A24" s="763" t="s">
        <v>1088</v>
      </c>
    </row>
    <row r="25" spans="1:18" ht="20.100000000000001" customHeight="1">
      <c r="A25" s="767" t="s">
        <v>1089</v>
      </c>
    </row>
    <row r="26" spans="1:18" ht="63" customHeight="1">
      <c r="A26" s="1457" t="s">
        <v>1090</v>
      </c>
      <c r="B26" s="1457"/>
      <c r="C26" s="1457"/>
      <c r="D26" s="1457"/>
      <c r="E26" s="1457"/>
      <c r="F26" s="1457"/>
      <c r="G26" s="1457"/>
      <c r="H26" s="1457"/>
      <c r="I26" s="1457"/>
      <c r="J26" s="1457"/>
      <c r="K26" s="1457"/>
      <c r="L26" s="1457"/>
      <c r="M26" s="1457"/>
      <c r="N26" s="1457"/>
      <c r="O26" s="1457"/>
      <c r="P26" s="1457"/>
      <c r="Q26" s="1457"/>
      <c r="R26" s="1457"/>
    </row>
    <row r="27" spans="1:18" ht="15.75">
      <c r="A27" s="765" t="s">
        <v>1091</v>
      </c>
    </row>
    <row r="29" spans="1:18" s="768" customFormat="1" ht="20.100000000000001" customHeight="1">
      <c r="A29" s="767" t="s">
        <v>1092</v>
      </c>
    </row>
    <row r="30" spans="1:18" ht="36" customHeight="1">
      <c r="A30" s="1457" t="s">
        <v>1093</v>
      </c>
      <c r="B30" s="1457"/>
      <c r="C30" s="1457"/>
      <c r="D30" s="1457"/>
      <c r="E30" s="1457"/>
      <c r="F30" s="1457"/>
      <c r="G30" s="1457"/>
      <c r="H30" s="1457"/>
      <c r="I30" s="1457"/>
      <c r="J30" s="1457"/>
      <c r="K30" s="1457"/>
      <c r="L30" s="1457"/>
      <c r="M30" s="1457"/>
      <c r="N30" s="1457"/>
      <c r="O30" s="1457"/>
      <c r="P30" s="1457"/>
      <c r="Q30" s="1457"/>
      <c r="R30" s="1457"/>
    </row>
    <row r="31" spans="1:18" ht="15.75">
      <c r="A31" s="765" t="s">
        <v>1094</v>
      </c>
    </row>
    <row r="32" spans="1:18" ht="15.75">
      <c r="B32" s="765" t="s">
        <v>1095</v>
      </c>
    </row>
    <row r="33" spans="1:18" ht="15.75">
      <c r="B33" s="1461" t="s">
        <v>1096</v>
      </c>
      <c r="C33" s="1461"/>
      <c r="D33" s="1461"/>
      <c r="E33" s="1461"/>
      <c r="F33" s="1461"/>
      <c r="G33" s="1461"/>
      <c r="H33" s="769"/>
      <c r="I33" s="769"/>
      <c r="J33" s="769"/>
      <c r="K33" s="769"/>
    </row>
    <row r="34" spans="1:18" ht="15.75">
      <c r="B34" s="765" t="s">
        <v>1097</v>
      </c>
    </row>
    <row r="35" spans="1:18" ht="47.25" customHeight="1">
      <c r="A35" s="1457" t="s">
        <v>1098</v>
      </c>
      <c r="B35" s="1457"/>
      <c r="C35" s="1457"/>
      <c r="D35" s="1457"/>
      <c r="E35" s="1457"/>
      <c r="F35" s="1457"/>
      <c r="G35" s="1457"/>
      <c r="H35" s="1457"/>
      <c r="I35" s="1457"/>
      <c r="J35" s="1457"/>
      <c r="K35" s="1457"/>
      <c r="L35" s="1457"/>
      <c r="M35" s="1457"/>
      <c r="N35" s="1457"/>
      <c r="O35" s="1457"/>
      <c r="P35" s="1457"/>
      <c r="Q35" s="1457"/>
      <c r="R35" s="1457"/>
    </row>
    <row r="36" spans="1:18" ht="15.75" customHeight="1">
      <c r="A36" s="764"/>
      <c r="B36" s="764"/>
      <c r="C36" s="764"/>
      <c r="D36" s="764"/>
      <c r="E36" s="764"/>
      <c r="F36" s="764"/>
      <c r="G36" s="764"/>
      <c r="H36" s="764"/>
      <c r="I36" s="764"/>
      <c r="J36" s="764"/>
      <c r="K36" s="764"/>
      <c r="L36" s="764"/>
      <c r="M36" s="764"/>
      <c r="N36" s="764"/>
      <c r="O36" s="764"/>
      <c r="P36" s="764"/>
      <c r="Q36" s="764"/>
      <c r="R36" s="764"/>
    </row>
    <row r="37" spans="1:18" s="768" customFormat="1" ht="20.100000000000001" customHeight="1">
      <c r="A37" s="767" t="s">
        <v>1099</v>
      </c>
    </row>
    <row r="38" spans="1:18" ht="47.25" customHeight="1">
      <c r="A38" s="1457" t="s">
        <v>1100</v>
      </c>
      <c r="B38" s="1457"/>
      <c r="C38" s="1457"/>
      <c r="D38" s="1457"/>
      <c r="E38" s="1457"/>
      <c r="F38" s="1457"/>
      <c r="G38" s="1457"/>
      <c r="H38" s="1457"/>
      <c r="I38" s="1457"/>
      <c r="J38" s="1457"/>
      <c r="K38" s="1457"/>
      <c r="L38" s="1457"/>
      <c r="M38" s="1457"/>
      <c r="N38" s="1457"/>
      <c r="O38" s="1457"/>
      <c r="P38" s="1457"/>
      <c r="Q38" s="1457"/>
      <c r="R38" s="1457"/>
    </row>
    <row r="39" spans="1:18" ht="15.75" customHeight="1">
      <c r="A39" s="764"/>
      <c r="B39" s="764"/>
      <c r="C39" s="764"/>
      <c r="D39" s="764"/>
      <c r="E39" s="764"/>
      <c r="F39" s="764"/>
      <c r="G39" s="764"/>
      <c r="H39" s="764"/>
      <c r="I39" s="764"/>
      <c r="J39" s="764"/>
      <c r="K39" s="764"/>
      <c r="L39" s="764"/>
      <c r="M39" s="764"/>
      <c r="N39" s="764"/>
      <c r="O39" s="764"/>
      <c r="P39" s="764"/>
      <c r="Q39" s="764"/>
      <c r="R39" s="764"/>
    </row>
    <row r="40" spans="1:18" s="768" customFormat="1" ht="20.100000000000001" customHeight="1">
      <c r="A40" s="767" t="s">
        <v>1101</v>
      </c>
    </row>
    <row r="41" spans="1:18" ht="31.5" customHeight="1">
      <c r="A41" s="1462" t="s">
        <v>1102</v>
      </c>
      <c r="B41" s="1462"/>
      <c r="C41" s="1462"/>
      <c r="D41" s="1462"/>
      <c r="E41" s="1462"/>
      <c r="F41" s="1462"/>
      <c r="G41" s="1462"/>
      <c r="H41" s="1462"/>
      <c r="I41" s="1462"/>
      <c r="J41" s="1462"/>
      <c r="K41" s="1462"/>
      <c r="L41" s="1462"/>
      <c r="M41" s="1462"/>
      <c r="N41" s="1462"/>
      <c r="O41" s="1462"/>
      <c r="P41" s="1462"/>
      <c r="Q41" s="1462"/>
      <c r="R41" s="1462"/>
    </row>
    <row r="42" spans="1:18" ht="29.25" customHeight="1">
      <c r="B42" s="1463" t="s">
        <v>1103</v>
      </c>
      <c r="C42" s="1463"/>
      <c r="D42" s="1463"/>
      <c r="E42" s="1463"/>
      <c r="F42" s="1463"/>
      <c r="G42" s="1463"/>
      <c r="H42" s="1463"/>
      <c r="I42" s="1463"/>
      <c r="J42" s="1463"/>
      <c r="K42" s="1463"/>
      <c r="L42" s="1463"/>
      <c r="M42" s="1463"/>
      <c r="N42" s="1463"/>
      <c r="O42" s="1463"/>
      <c r="P42" s="1463"/>
      <c r="Q42" s="1463"/>
      <c r="R42" s="1463"/>
    </row>
    <row r="43" spans="1:18">
      <c r="B43" s="761" t="s">
        <v>1104</v>
      </c>
    </row>
    <row r="44" spans="1:18" ht="30.75" customHeight="1">
      <c r="B44" s="770"/>
      <c r="C44" s="1463" t="s">
        <v>1105</v>
      </c>
      <c r="D44" s="1463"/>
      <c r="E44" s="1463"/>
      <c r="F44" s="1463"/>
      <c r="G44" s="1463"/>
      <c r="H44" s="1463"/>
      <c r="I44" s="1463"/>
      <c r="J44" s="1463"/>
      <c r="K44" s="1463"/>
      <c r="L44" s="1463"/>
      <c r="M44" s="1463"/>
      <c r="N44" s="1463"/>
      <c r="O44" s="1463"/>
      <c r="P44" s="1463"/>
      <c r="Q44" s="1463"/>
      <c r="R44" s="1463"/>
    </row>
    <row r="45" spans="1:18">
      <c r="B45" s="770"/>
      <c r="C45" s="1463" t="s">
        <v>1106</v>
      </c>
      <c r="D45" s="1463"/>
      <c r="E45" s="1463"/>
      <c r="F45" s="1463"/>
      <c r="G45" s="1463"/>
      <c r="H45" s="1463"/>
      <c r="I45" s="1463"/>
      <c r="J45" s="1463"/>
      <c r="K45" s="1463"/>
      <c r="L45" s="1463"/>
      <c r="M45" s="1463"/>
      <c r="N45" s="1463"/>
      <c r="O45" s="1463"/>
      <c r="P45" s="1463"/>
      <c r="Q45" s="1463"/>
      <c r="R45" s="1463"/>
    </row>
    <row r="46" spans="1:18">
      <c r="B46" s="770"/>
      <c r="C46" s="761" t="s">
        <v>1107</v>
      </c>
    </row>
    <row r="47" spans="1:18" ht="15.75" customHeight="1">
      <c r="B47" s="770"/>
    </row>
    <row r="48" spans="1:18" s="768" customFormat="1" ht="20.100000000000001" customHeight="1">
      <c r="A48" s="767" t="s">
        <v>1108</v>
      </c>
    </row>
    <row r="49" spans="1:18" ht="47.25" customHeight="1">
      <c r="A49" s="1457" t="s">
        <v>1109</v>
      </c>
      <c r="B49" s="1457"/>
      <c r="C49" s="1457"/>
      <c r="D49" s="1457"/>
      <c r="E49" s="1457"/>
      <c r="F49" s="1457"/>
      <c r="G49" s="1457"/>
      <c r="H49" s="1457"/>
      <c r="I49" s="1457"/>
      <c r="J49" s="1457"/>
      <c r="K49" s="1457"/>
      <c r="L49" s="1457"/>
      <c r="M49" s="1457"/>
      <c r="N49" s="1457"/>
      <c r="O49" s="1457"/>
      <c r="P49" s="1457"/>
      <c r="Q49" s="1457"/>
      <c r="R49" s="1457"/>
    </row>
    <row r="50" spans="1:18" ht="15.75" customHeight="1">
      <c r="A50" s="764"/>
      <c r="B50" s="764"/>
      <c r="C50" s="764"/>
      <c r="D50" s="764"/>
      <c r="E50" s="764"/>
      <c r="F50" s="764"/>
      <c r="G50" s="764"/>
      <c r="H50" s="764"/>
      <c r="I50" s="764"/>
      <c r="J50" s="764"/>
      <c r="K50" s="764"/>
      <c r="L50" s="764"/>
      <c r="M50" s="764"/>
      <c r="N50" s="764"/>
      <c r="O50" s="764"/>
      <c r="P50" s="764"/>
      <c r="Q50" s="764"/>
      <c r="R50" s="764"/>
    </row>
    <row r="51" spans="1:18" ht="20.100000000000001" customHeight="1">
      <c r="A51" s="767" t="s">
        <v>1110</v>
      </c>
    </row>
    <row r="52" spans="1:18">
      <c r="A52" s="761" t="s">
        <v>1111</v>
      </c>
    </row>
    <row r="53" spans="1:18" s="765" customFormat="1" ht="47.25" customHeight="1">
      <c r="A53" s="1457" t="s">
        <v>1112</v>
      </c>
      <c r="B53" s="1457"/>
      <c r="C53" s="1457"/>
      <c r="D53" s="1457"/>
      <c r="E53" s="1457"/>
      <c r="F53" s="1457"/>
      <c r="G53" s="1457"/>
      <c r="H53" s="1457"/>
      <c r="I53" s="1457"/>
      <c r="J53" s="1457"/>
      <c r="K53" s="1457"/>
      <c r="L53" s="1457"/>
      <c r="M53" s="1457"/>
      <c r="N53" s="1457"/>
      <c r="O53" s="1457"/>
      <c r="P53" s="1457"/>
      <c r="Q53" s="1457"/>
      <c r="R53" s="1457"/>
    </row>
    <row r="54" spans="1:18" s="765" customFormat="1" ht="15.75" customHeight="1">
      <c r="A54" s="764"/>
      <c r="B54" s="764"/>
      <c r="C54" s="764"/>
      <c r="D54" s="764"/>
      <c r="E54" s="764"/>
      <c r="F54" s="764"/>
      <c r="G54" s="764"/>
      <c r="H54" s="764"/>
      <c r="I54" s="764"/>
      <c r="J54" s="764"/>
      <c r="K54" s="764"/>
      <c r="L54" s="764"/>
      <c r="M54" s="764"/>
      <c r="N54" s="764"/>
      <c r="O54" s="764"/>
      <c r="P54" s="764"/>
      <c r="Q54" s="764"/>
      <c r="R54" s="764"/>
    </row>
    <row r="55" spans="1:18" ht="20.100000000000001" customHeight="1">
      <c r="A55" s="767" t="s">
        <v>1113</v>
      </c>
    </row>
    <row r="56" spans="1:18" ht="31.5" customHeight="1">
      <c r="A56" s="1457" t="s">
        <v>1114</v>
      </c>
      <c r="B56" s="1457"/>
      <c r="C56" s="1457"/>
      <c r="D56" s="1457"/>
      <c r="E56" s="1457"/>
      <c r="F56" s="1457"/>
      <c r="G56" s="1457"/>
      <c r="H56" s="1457"/>
      <c r="I56" s="1457"/>
      <c r="J56" s="1457"/>
      <c r="K56" s="1457"/>
      <c r="L56" s="1457"/>
      <c r="M56" s="1457"/>
      <c r="N56" s="1457"/>
      <c r="O56" s="1457"/>
      <c r="P56" s="1457"/>
      <c r="Q56" s="1457"/>
      <c r="R56" s="1457"/>
    </row>
    <row r="57" spans="1:18" ht="15.75" customHeight="1">
      <c r="A57" s="764"/>
      <c r="B57" s="764"/>
      <c r="C57" s="764"/>
      <c r="D57" s="764"/>
      <c r="E57" s="764"/>
      <c r="F57" s="764"/>
      <c r="G57" s="764"/>
      <c r="H57" s="764"/>
      <c r="I57" s="764"/>
      <c r="J57" s="764"/>
      <c r="K57" s="764"/>
      <c r="L57" s="764"/>
      <c r="M57" s="764"/>
      <c r="N57" s="764"/>
      <c r="O57" s="764"/>
      <c r="P57" s="764"/>
      <c r="Q57" s="764"/>
      <c r="R57" s="764"/>
    </row>
    <row r="58" spans="1:18" ht="20.100000000000001" customHeight="1">
      <c r="A58" s="767" t="s">
        <v>1115</v>
      </c>
    </row>
    <row r="59" spans="1:18" s="765" customFormat="1" ht="15.75">
      <c r="A59" s="765" t="s">
        <v>1116</v>
      </c>
    </row>
    <row r="60" spans="1:18" s="765" customFormat="1" ht="15.75">
      <c r="B60" s="765" t="s">
        <v>1117</v>
      </c>
    </row>
    <row r="61" spans="1:18" s="765" customFormat="1" ht="15.75">
      <c r="B61" s="765" t="s">
        <v>1118</v>
      </c>
    </row>
    <row r="62" spans="1:18" s="765" customFormat="1" ht="15.75"/>
    <row r="63" spans="1:18" ht="20.100000000000001" customHeight="1">
      <c r="A63" s="767" t="s">
        <v>1119</v>
      </c>
    </row>
    <row r="64" spans="1:18" s="765" customFormat="1" ht="15.75">
      <c r="A64" s="765" t="s">
        <v>1120</v>
      </c>
    </row>
    <row r="65" spans="1:18" s="765" customFormat="1" ht="31.5" customHeight="1">
      <c r="B65" s="1460" t="s">
        <v>1121</v>
      </c>
      <c r="C65" s="1460"/>
      <c r="D65" s="1460"/>
      <c r="E65" s="1460"/>
      <c r="F65" s="1460"/>
      <c r="G65" s="1460"/>
      <c r="H65" s="1460"/>
      <c r="I65" s="1460"/>
      <c r="J65" s="1460"/>
      <c r="K65" s="1460"/>
      <c r="L65" s="1460"/>
      <c r="M65" s="1460"/>
      <c r="N65" s="1460"/>
      <c r="O65" s="1460"/>
      <c r="P65" s="1460"/>
      <c r="Q65" s="1460"/>
      <c r="R65" s="1460"/>
    </row>
    <row r="66" spans="1:18" s="765" customFormat="1" ht="15.75" customHeight="1">
      <c r="B66" s="1460" t="s">
        <v>1122</v>
      </c>
      <c r="C66" s="1460"/>
      <c r="D66" s="1460"/>
      <c r="E66" s="1460"/>
      <c r="F66" s="1460"/>
      <c r="G66" s="1460"/>
      <c r="H66" s="1460"/>
      <c r="I66" s="1460"/>
      <c r="J66" s="1460"/>
      <c r="K66" s="1460"/>
      <c r="L66" s="1460"/>
      <c r="M66" s="1460"/>
      <c r="N66" s="1460"/>
      <c r="O66" s="1460"/>
      <c r="P66" s="1460"/>
      <c r="Q66" s="1460"/>
      <c r="R66" s="1460"/>
    </row>
    <row r="67" spans="1:18" s="765" customFormat="1" ht="31.5" customHeight="1">
      <c r="B67" s="1460" t="s">
        <v>1123</v>
      </c>
      <c r="C67" s="1460"/>
      <c r="D67" s="1460"/>
      <c r="E67" s="1460"/>
      <c r="F67" s="1460"/>
      <c r="G67" s="1460"/>
      <c r="H67" s="1460"/>
      <c r="I67" s="1460"/>
      <c r="J67" s="1460"/>
      <c r="K67" s="1460"/>
      <c r="L67" s="1460"/>
      <c r="M67" s="1460"/>
      <c r="N67" s="1460"/>
      <c r="O67" s="1460"/>
      <c r="P67" s="1460"/>
      <c r="Q67" s="1460"/>
      <c r="R67" s="1460"/>
    </row>
    <row r="68" spans="1:18" s="765" customFormat="1" ht="15.75">
      <c r="B68" s="1460" t="s">
        <v>1124</v>
      </c>
      <c r="C68" s="1460"/>
      <c r="D68" s="1460"/>
      <c r="E68" s="1460"/>
      <c r="F68" s="1460"/>
      <c r="G68" s="1460"/>
      <c r="H68" s="1460"/>
      <c r="I68" s="1460"/>
      <c r="J68" s="1460"/>
      <c r="K68" s="1460"/>
      <c r="L68" s="1460"/>
      <c r="M68" s="1460"/>
      <c r="N68" s="1460"/>
      <c r="O68" s="1460"/>
      <c r="P68" s="1460"/>
      <c r="Q68" s="1460"/>
      <c r="R68" s="1460"/>
    </row>
    <row r="69" spans="1:18" s="765" customFormat="1" ht="15.75">
      <c r="B69" s="1460" t="s">
        <v>1125</v>
      </c>
      <c r="C69" s="1460"/>
      <c r="D69" s="1460"/>
      <c r="E69" s="1460"/>
      <c r="F69" s="1460"/>
      <c r="G69" s="1460"/>
      <c r="H69" s="1460"/>
      <c r="I69" s="1460"/>
      <c r="J69" s="1460"/>
      <c r="K69" s="1460"/>
      <c r="L69" s="1460"/>
      <c r="M69" s="1460"/>
      <c r="N69" s="1460"/>
      <c r="O69" s="1460"/>
      <c r="P69" s="1460"/>
      <c r="Q69" s="1460"/>
      <c r="R69" s="1460"/>
    </row>
    <row r="70" spans="1:18" s="765" customFormat="1" ht="15.75">
      <c r="B70" s="1460" t="s">
        <v>1126</v>
      </c>
      <c r="C70" s="1460"/>
      <c r="D70" s="1460"/>
      <c r="E70" s="1460"/>
      <c r="F70" s="1460"/>
      <c r="G70" s="1460"/>
      <c r="H70" s="1460"/>
      <c r="I70" s="1460"/>
      <c r="J70" s="1460"/>
      <c r="K70" s="1460"/>
      <c r="L70" s="1460"/>
      <c r="M70" s="1460"/>
      <c r="N70" s="1460"/>
      <c r="O70" s="1460"/>
      <c r="P70" s="1460"/>
      <c r="Q70" s="1460"/>
      <c r="R70" s="1460"/>
    </row>
    <row r="71" spans="1:18" s="765" customFormat="1" ht="15.75">
      <c r="B71" s="1460" t="s">
        <v>1127</v>
      </c>
      <c r="C71" s="1460"/>
      <c r="D71" s="1460"/>
      <c r="E71" s="1460"/>
      <c r="F71" s="1460"/>
      <c r="G71" s="1460"/>
      <c r="H71" s="1460"/>
      <c r="I71" s="1460"/>
      <c r="J71" s="1460"/>
      <c r="K71" s="1460"/>
      <c r="L71" s="1460"/>
      <c r="M71" s="1460"/>
      <c r="N71" s="1460"/>
      <c r="O71" s="1460"/>
      <c r="P71" s="1460"/>
      <c r="Q71" s="1460"/>
      <c r="R71" s="1460"/>
    </row>
    <row r="72" spans="1:18" s="765" customFormat="1" ht="15.75">
      <c r="B72" s="1460" t="s">
        <v>1128</v>
      </c>
      <c r="C72" s="1460"/>
      <c r="D72" s="1460"/>
      <c r="E72" s="1460"/>
      <c r="F72" s="1460"/>
      <c r="G72" s="1460"/>
      <c r="H72" s="1460"/>
      <c r="I72" s="1460"/>
      <c r="J72" s="1460"/>
      <c r="K72" s="1460"/>
      <c r="L72" s="1460"/>
      <c r="M72" s="1460"/>
      <c r="N72" s="1460"/>
      <c r="O72" s="1460"/>
      <c r="P72" s="1460"/>
      <c r="Q72" s="1460"/>
      <c r="R72" s="1460"/>
    </row>
    <row r="73" spans="1:18" s="765" customFormat="1" ht="15.75" customHeight="1">
      <c r="B73" s="771"/>
      <c r="C73" s="771"/>
      <c r="D73" s="771"/>
      <c r="E73" s="771"/>
      <c r="F73" s="771"/>
      <c r="G73" s="771"/>
      <c r="H73" s="771"/>
      <c r="I73" s="771"/>
      <c r="J73" s="771"/>
      <c r="K73" s="771"/>
      <c r="L73" s="771"/>
      <c r="M73" s="771"/>
      <c r="N73" s="771"/>
      <c r="O73" s="771"/>
      <c r="P73" s="771"/>
      <c r="Q73" s="771"/>
      <c r="R73" s="771"/>
    </row>
    <row r="74" spans="1:18" ht="18.75">
      <c r="A74" s="763" t="s">
        <v>1129</v>
      </c>
    </row>
    <row r="75" spans="1:18" ht="33.75" customHeight="1">
      <c r="A75" s="1464" t="s">
        <v>1130</v>
      </c>
      <c r="B75" s="1464"/>
      <c r="C75" s="1464"/>
      <c r="D75" s="1464"/>
      <c r="E75" s="1464"/>
      <c r="F75" s="1464"/>
      <c r="G75" s="1464"/>
      <c r="H75" s="1464"/>
      <c r="I75" s="1464"/>
      <c r="J75" s="1464"/>
      <c r="K75" s="1464"/>
      <c r="L75" s="1464"/>
      <c r="M75" s="1464"/>
      <c r="N75" s="1464"/>
      <c r="O75" s="1464"/>
      <c r="P75" s="1464"/>
      <c r="Q75" s="1464"/>
      <c r="R75" s="1464"/>
    </row>
    <row r="76" spans="1:18" s="765" customFormat="1" ht="15.75">
      <c r="A76" s="765" t="s">
        <v>1131</v>
      </c>
    </row>
    <row r="78" spans="1:18" ht="39" customHeight="1">
      <c r="A78" s="1464" t="s">
        <v>1132</v>
      </c>
      <c r="B78" s="1464"/>
      <c r="C78" s="1464"/>
      <c r="D78" s="1464"/>
      <c r="E78" s="1464"/>
      <c r="F78" s="1464"/>
      <c r="G78" s="1464"/>
      <c r="H78" s="1464"/>
      <c r="I78" s="1464"/>
      <c r="J78" s="1464"/>
      <c r="K78" s="1464"/>
      <c r="L78" s="1464"/>
      <c r="M78" s="1464"/>
      <c r="N78" s="1464"/>
      <c r="O78" s="1464"/>
      <c r="P78" s="1464"/>
      <c r="Q78" s="1464"/>
      <c r="R78" s="1464"/>
    </row>
    <row r="79" spans="1:18" s="765" customFormat="1" ht="31.5" customHeight="1">
      <c r="A79" s="1457" t="s">
        <v>1133</v>
      </c>
      <c r="B79" s="1457"/>
      <c r="C79" s="1457"/>
      <c r="D79" s="1457"/>
      <c r="E79" s="1457"/>
      <c r="F79" s="1457"/>
      <c r="G79" s="1457"/>
      <c r="H79" s="1457"/>
      <c r="I79" s="1457"/>
      <c r="J79" s="1457"/>
      <c r="K79" s="1457"/>
      <c r="L79" s="1457"/>
      <c r="M79" s="1457"/>
      <c r="N79" s="1457"/>
      <c r="O79" s="1457"/>
      <c r="P79" s="1457"/>
      <c r="Q79" s="1457"/>
      <c r="R79" s="1457"/>
    </row>
    <row r="80" spans="1:18" s="765" customFormat="1" ht="15.75">
      <c r="A80" s="765" t="s">
        <v>1134</v>
      </c>
    </row>
    <row r="82" spans="1:18" ht="38.25" customHeight="1">
      <c r="A82" s="1464" t="s">
        <v>1135</v>
      </c>
      <c r="B82" s="1464"/>
      <c r="C82" s="1464"/>
      <c r="D82" s="1464"/>
      <c r="E82" s="1464"/>
      <c r="F82" s="1464"/>
      <c r="G82" s="1464"/>
      <c r="H82" s="1464"/>
      <c r="I82" s="1464"/>
      <c r="J82" s="1464"/>
      <c r="K82" s="1464"/>
      <c r="L82" s="1464"/>
      <c r="M82" s="1464"/>
      <c r="N82" s="1464"/>
      <c r="O82" s="1464"/>
      <c r="P82" s="1464"/>
      <c r="Q82" s="1464"/>
      <c r="R82" s="1464"/>
    </row>
    <row r="83" spans="1:18" s="765" customFormat="1" ht="47.25" customHeight="1">
      <c r="A83" s="1457" t="s">
        <v>1136</v>
      </c>
      <c r="B83" s="1457"/>
      <c r="C83" s="1457"/>
      <c r="D83" s="1457"/>
      <c r="E83" s="1457"/>
      <c r="F83" s="1457"/>
      <c r="G83" s="1457"/>
      <c r="H83" s="1457"/>
      <c r="I83" s="1457"/>
      <c r="J83" s="1457"/>
      <c r="K83" s="1457"/>
      <c r="L83" s="1457"/>
      <c r="M83" s="1457"/>
      <c r="N83" s="1457"/>
      <c r="O83" s="1457"/>
      <c r="P83" s="1457"/>
      <c r="Q83" s="1457"/>
      <c r="R83" s="1457"/>
    </row>
  </sheetData>
  <mergeCells count="30">
    <mergeCell ref="A83:R83"/>
    <mergeCell ref="B66:R66"/>
    <mergeCell ref="B67:R67"/>
    <mergeCell ref="B68:R68"/>
    <mergeCell ref="B69:R69"/>
    <mergeCell ref="B70:R70"/>
    <mergeCell ref="B71:R71"/>
    <mergeCell ref="B72:R72"/>
    <mergeCell ref="A75:R75"/>
    <mergeCell ref="A78:R78"/>
    <mergeCell ref="A79:R79"/>
    <mergeCell ref="A82:R82"/>
    <mergeCell ref="B65:R65"/>
    <mergeCell ref="A30:R30"/>
    <mergeCell ref="B33:G33"/>
    <mergeCell ref="A35:R35"/>
    <mergeCell ref="A38:R38"/>
    <mergeCell ref="A41:R41"/>
    <mergeCell ref="B42:R42"/>
    <mergeCell ref="C44:R44"/>
    <mergeCell ref="C45:R45"/>
    <mergeCell ref="A49:R49"/>
    <mergeCell ref="A53:R53"/>
    <mergeCell ref="A56:R56"/>
    <mergeCell ref="A26:R26"/>
    <mergeCell ref="A6:R6"/>
    <mergeCell ref="A7:R7"/>
    <mergeCell ref="A11:R11"/>
    <mergeCell ref="A14:R14"/>
    <mergeCell ref="A15:R15"/>
  </mergeCells>
  <hyperlinks>
    <hyperlink ref="A19" r:id="rId1"/>
    <hyperlink ref="A21" r:id="rId2"/>
  </hyperlinks>
  <pageMargins left="0.7" right="0.7" top="0.75" bottom="0.75" header="0.3" footer="0.3"/>
  <pageSetup scale="53" fitToHeight="0" orientation="portrait" r:id="rId3"/>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1462</v>
      </c>
      <c r="B7" s="1655"/>
      <c r="C7" s="1655"/>
      <c r="D7" s="916"/>
      <c r="E7" s="916"/>
      <c r="F7" s="916"/>
      <c r="G7" s="917"/>
      <c r="H7" s="918"/>
      <c r="I7" s="906"/>
      <c r="J7" s="907"/>
      <c r="K7" s="908" t="str">
        <f>A7</f>
        <v>Country: Mozambique</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221"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708" t="s">
        <v>1300</v>
      </c>
      <c r="E13" s="1709"/>
      <c r="F13" s="1709"/>
      <c r="G13" s="1709"/>
      <c r="H13" s="1710"/>
      <c r="I13" s="419"/>
      <c r="J13" s="404"/>
      <c r="K13" s="397" t="str">
        <f>B13</f>
        <v>a. What is the name of the committee?</v>
      </c>
      <c r="L13" s="426" t="str">
        <f>D13</f>
        <v xml:space="preserve">Reproductive Health Commodity Security Committee    
</v>
      </c>
      <c r="M13" s="396"/>
      <c r="N13" s="396"/>
      <c r="O13" s="398" t="str">
        <f>D13</f>
        <v xml:space="preserve">Reproductive Health Commodity Security Committee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87" t="s">
        <v>61</v>
      </c>
      <c r="E15" s="151" t="s">
        <v>55</v>
      </c>
      <c r="F15" s="1637" t="s">
        <v>1647</v>
      </c>
      <c r="G15" s="1638"/>
      <c r="H15" s="1639"/>
      <c r="I15" s="419"/>
      <c r="J15" s="404"/>
      <c r="K15" s="397" t="str">
        <f t="shared" ref="K15:K23" si="0">B15</f>
        <v>a. Social marketing</v>
      </c>
      <c r="L15" s="396"/>
      <c r="M15" s="396"/>
      <c r="N15" s="396"/>
      <c r="O15" s="397"/>
      <c r="P15" s="396"/>
      <c r="Q15" s="397" t="str">
        <f t="shared" ref="Q15:Q23" si="1">F15</f>
        <v>DKT this now part of the RHCSC</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87" t="s">
        <v>62</v>
      </c>
      <c r="E16" s="153" t="s">
        <v>55</v>
      </c>
      <c r="F16" s="1637"/>
      <c r="G16" s="1638"/>
      <c r="H16" s="1639"/>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87" t="s">
        <v>62</v>
      </c>
      <c r="E17" s="153" t="s">
        <v>55</v>
      </c>
      <c r="F17" s="1637"/>
      <c r="G17" s="1638"/>
      <c r="H17" s="1639"/>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87" t="s">
        <v>61</v>
      </c>
      <c r="E18" s="153" t="s">
        <v>56</v>
      </c>
      <c r="F18" s="1637" t="s">
        <v>232</v>
      </c>
      <c r="G18" s="1638"/>
      <c r="H18" s="1639"/>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87" t="s">
        <v>61</v>
      </c>
      <c r="E19" s="153" t="s">
        <v>57</v>
      </c>
      <c r="F19" s="1637" t="s">
        <v>220</v>
      </c>
      <c r="G19" s="1638"/>
      <c r="H19" s="1639"/>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87" t="s">
        <v>61</v>
      </c>
      <c r="E20" s="153" t="s">
        <v>58</v>
      </c>
      <c r="F20" s="1637" t="s">
        <v>1301</v>
      </c>
      <c r="G20" s="1638"/>
      <c r="H20" s="1639"/>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MOH RH Unit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787" t="s">
        <v>61</v>
      </c>
      <c r="E21" s="153" t="s">
        <v>59</v>
      </c>
      <c r="F21" s="1637" t="s">
        <v>1302</v>
      </c>
      <c r="G21" s="1638"/>
      <c r="H21" s="1639"/>
      <c r="I21" s="419"/>
      <c r="J21" s="404"/>
      <c r="K21" s="397" t="str">
        <f t="shared" si="0"/>
        <v>g. Central Medical Store or Central Warehouse</v>
      </c>
      <c r="L21" s="396"/>
      <c r="M21" s="396"/>
      <c r="N21" s="396"/>
      <c r="O21" s="397"/>
      <c r="P21" s="396"/>
      <c r="Q21" s="397" t="str">
        <f t="shared" si="1"/>
        <v>Central de Medicamentos e Artigos Medicos (CMAM) (central medical store)</v>
      </c>
      <c r="R21" s="396"/>
      <c r="S21" s="396"/>
      <c r="T21" s="406"/>
      <c r="U21" s="406"/>
      <c r="V21" s="406"/>
      <c r="W21" s="407"/>
      <c r="X21" s="407"/>
      <c r="Y21" s="424"/>
      <c r="Z21" s="425"/>
      <c r="AA21" s="409"/>
    </row>
    <row r="22" spans="1:134" s="111" customFormat="1">
      <c r="A22" s="152"/>
      <c r="B22" s="1491" t="s">
        <v>39</v>
      </c>
      <c r="C22" s="1491"/>
      <c r="D22" s="787" t="s">
        <v>62</v>
      </c>
      <c r="E22" s="153" t="s">
        <v>59</v>
      </c>
      <c r="F22" s="1637"/>
      <c r="G22" s="1638"/>
      <c r="H22" s="1639"/>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87" t="s">
        <v>62</v>
      </c>
      <c r="E23" s="153" t="s">
        <v>59</v>
      </c>
      <c r="F23" s="1637"/>
      <c r="G23" s="1638"/>
      <c r="H23" s="1639"/>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63</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211"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15" t="s">
        <v>61</v>
      </c>
      <c r="E26" s="155" t="s">
        <v>53</v>
      </c>
      <c r="F26" s="156" t="s">
        <v>1303</v>
      </c>
      <c r="G26" s="157" t="s">
        <v>34</v>
      </c>
      <c r="H26" s="817" t="s">
        <v>1304</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872">
        <v>7622227</v>
      </c>
      <c r="H29" s="1873"/>
      <c r="I29" s="438"/>
      <c r="J29" s="403">
        <f>G29</f>
        <v>7622227</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677" t="s">
        <v>1305</v>
      </c>
      <c r="H30" s="1678"/>
      <c r="I30" s="438"/>
      <c r="J30" s="403" t="str">
        <f>G30</f>
        <v xml:space="preserve">Representative from MOH RH program, UNPFA, USAID, CMAM, Pathfinder, JHPIEGO and DKT   
</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c r="G35" s="170"/>
      <c r="H35" s="378"/>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150">
      <c r="A36" s="152"/>
      <c r="B36" s="1501" t="s">
        <v>209</v>
      </c>
      <c r="C36" s="1501"/>
      <c r="D36" s="1502"/>
      <c r="E36" s="168">
        <v>513000</v>
      </c>
      <c r="F36" s="169" t="s">
        <v>538</v>
      </c>
      <c r="G36" s="178" t="s">
        <v>1306</v>
      </c>
      <c r="H36" s="192" t="s">
        <v>1307</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513000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93" t="s">
        <v>61</v>
      </c>
      <c r="E43" s="168">
        <v>2750000</v>
      </c>
      <c r="F43" s="169" t="s">
        <v>538</v>
      </c>
      <c r="G43" s="170" t="s">
        <v>1308</v>
      </c>
      <c r="H43" s="378"/>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708" t="s">
        <v>1309</v>
      </c>
      <c r="E44" s="1709"/>
      <c r="F44" s="1709"/>
      <c r="G44" s="1709"/>
      <c r="H44" s="1710"/>
      <c r="I44" s="444"/>
      <c r="J44" s="437"/>
      <c r="K44" s="397" t="str">
        <f>C44</f>
        <v>i. Specify source(s) of other government funds spent (for example: basket funding or specific donor)</v>
      </c>
      <c r="L44" s="396"/>
      <c r="M44" s="396"/>
      <c r="N44" s="396"/>
      <c r="O44" s="398" t="str">
        <f>D44</f>
        <v>Basket fund and the state budget</v>
      </c>
      <c r="P44" s="396"/>
      <c r="Q44" s="396"/>
      <c r="R44" s="396"/>
      <c r="S44" s="396"/>
      <c r="T44" s="406"/>
      <c r="U44" s="406"/>
      <c r="V44" s="406"/>
      <c r="W44" s="407"/>
      <c r="X44" s="407"/>
      <c r="Y44" s="424"/>
      <c r="Z44" s="425"/>
      <c r="AA44" s="409"/>
    </row>
    <row r="45" spans="1:27" s="111" customFormat="1" ht="45">
      <c r="A45" s="164"/>
      <c r="B45" s="1473" t="s">
        <v>142</v>
      </c>
      <c r="C45" s="1474"/>
      <c r="D45" s="181"/>
      <c r="E45" s="565">
        <f>E41+E43</f>
        <v>2750000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45">
      <c r="A49" s="164"/>
      <c r="B49" s="1473" t="s">
        <v>99</v>
      </c>
      <c r="C49" s="1474"/>
      <c r="D49" s="793" t="s">
        <v>61</v>
      </c>
      <c r="E49" s="168">
        <v>6048259</v>
      </c>
      <c r="F49" s="169" t="s">
        <v>538</v>
      </c>
      <c r="G49" s="190" t="s">
        <v>1310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243</v>
      </c>
      <c r="E50" s="1526"/>
      <c r="F50" s="1526"/>
      <c r="G50" s="1526"/>
      <c r="H50" s="1527"/>
      <c r="I50" s="127"/>
      <c r="J50" s="437"/>
      <c r="K50" s="397" t="str">
        <f>C50</f>
        <v xml:space="preserve">i. Specify source(s) of in-kind donations </v>
      </c>
      <c r="L50" s="396"/>
      <c r="M50" s="396"/>
      <c r="N50" s="396"/>
      <c r="O50" s="398" t="str">
        <f>D50</f>
        <v>UNFPA and USAID</v>
      </c>
      <c r="P50" s="396"/>
      <c r="Q50" s="396"/>
      <c r="R50" s="396"/>
      <c r="S50" s="396"/>
      <c r="T50" s="406"/>
      <c r="U50" s="406"/>
      <c r="V50" s="406"/>
      <c r="W50" s="407"/>
      <c r="X50" s="407"/>
      <c r="Y50" s="424"/>
      <c r="Z50" s="425"/>
      <c r="AA50" s="409"/>
    </row>
    <row r="51" spans="1:27" s="111" customFormat="1" ht="45">
      <c r="A51" s="164"/>
      <c r="B51" s="1473" t="s">
        <v>149</v>
      </c>
      <c r="C51" s="1474"/>
      <c r="D51" s="793" t="s">
        <v>62</v>
      </c>
      <c r="E51" s="168">
        <v>0</v>
      </c>
      <c r="F51" s="169" t="s">
        <v>538</v>
      </c>
      <c r="G51" s="190" t="s">
        <v>1311</v>
      </c>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45">
      <c r="A52" s="164"/>
      <c r="B52" s="1473" t="s">
        <v>150</v>
      </c>
      <c r="C52" s="1474"/>
      <c r="D52" s="793" t="s">
        <v>62</v>
      </c>
      <c r="E52" s="168">
        <v>0</v>
      </c>
      <c r="F52" s="169" t="s">
        <v>538</v>
      </c>
      <c r="G52" s="190" t="s">
        <v>1311</v>
      </c>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562">
        <f>E49+E51+E52</f>
        <v>6048259</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0.3125618375180817</v>
      </c>
      <c r="G56" s="1517" t="s">
        <v>1312</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1.1542898158241679</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94.5" customHeight="1">
      <c r="A59" s="1522" t="s">
        <v>211</v>
      </c>
      <c r="B59" s="1523"/>
      <c r="C59" s="1523"/>
      <c r="D59" s="1523"/>
      <c r="E59" s="1524"/>
      <c r="F59" s="792" t="s">
        <v>62</v>
      </c>
      <c r="G59" s="1517"/>
      <c r="H59" s="1518"/>
      <c r="I59" s="438"/>
      <c r="J59" s="446">
        <f>G59</f>
        <v>0</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540" t="s">
        <v>205</v>
      </c>
      <c r="G62" s="1541"/>
      <c r="H62" s="1542"/>
      <c r="I62" s="438"/>
      <c r="J62" s="437"/>
      <c r="K62" s="397"/>
      <c r="L62" s="396"/>
      <c r="M62" s="448">
        <f>E62</f>
        <v>0</v>
      </c>
      <c r="N62" s="396"/>
      <c r="O62" s="396"/>
      <c r="P62" s="396"/>
      <c r="Q62" s="397" t="str">
        <f>F62</f>
        <v>Not applicable</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t="s">
        <v>205</v>
      </c>
      <c r="G63" s="1541"/>
      <c r="H63" s="1542"/>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85" t="s">
        <v>61</v>
      </c>
      <c r="G70" s="785" t="s">
        <v>62</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785" t="s">
        <v>61</v>
      </c>
      <c r="G71" s="785" t="s">
        <v>62</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85" t="s">
        <v>61</v>
      </c>
      <c r="G72" s="785" t="s">
        <v>62</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785" t="s">
        <v>62</v>
      </c>
      <c r="G75" s="785" t="s">
        <v>62</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785" t="s">
        <v>61</v>
      </c>
      <c r="G76" s="785" t="s">
        <v>62</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62</v>
      </c>
      <c r="E77" s="1651"/>
      <c r="F77" s="785" t="s">
        <v>61</v>
      </c>
      <c r="G77" s="785"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85" t="s">
        <v>62</v>
      </c>
      <c r="G78" s="785"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54.75" customHeight="1" thickBot="1">
      <c r="A80" s="1497" t="s">
        <v>105</v>
      </c>
      <c r="B80" s="1498"/>
      <c r="C80" s="1499"/>
      <c r="D80" s="1815" t="s">
        <v>1313</v>
      </c>
      <c r="E80" s="1816"/>
      <c r="F80" s="1816"/>
      <c r="G80" s="1816"/>
      <c r="H80" s="1817"/>
      <c r="I80" s="419"/>
      <c r="J80" s="437"/>
      <c r="K80" s="397" t="str">
        <f>A80</f>
        <v>C2. Please note any comments about the commodities offered.</v>
      </c>
      <c r="L80" s="396"/>
      <c r="M80" s="396"/>
      <c r="N80" s="396"/>
      <c r="O80" s="397" t="str">
        <f>D80</f>
        <v xml:space="preserve">MISAU is planning to introduce emergency contraceptive pills for public sector. UNFPA have ordered small quantities of Postinor 2 for 2014.  </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221"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818" t="s">
        <v>1314</v>
      </c>
      <c r="D85" s="1874" t="s">
        <v>1315</v>
      </c>
      <c r="E85" s="1875"/>
      <c r="F85" s="819" t="s">
        <v>61</v>
      </c>
      <c r="G85" s="1876" t="s">
        <v>61</v>
      </c>
      <c r="H85" s="1877"/>
      <c r="I85" s="458"/>
      <c r="J85" s="446" t="str">
        <f>G85</f>
        <v>Yes</v>
      </c>
      <c r="K85" s="397" t="str">
        <f>B85</f>
        <v>a</v>
      </c>
      <c r="L85" s="396"/>
      <c r="M85" s="426">
        <f>E85</f>
        <v>0</v>
      </c>
      <c r="N85" s="396"/>
      <c r="O85" s="396"/>
      <c r="P85" s="396"/>
      <c r="Q85" s="396"/>
      <c r="R85" s="397"/>
      <c r="S85" s="397" t="str">
        <f>D85</f>
        <v>2009-2013</v>
      </c>
      <c r="T85" s="406"/>
      <c r="U85" s="406"/>
      <c r="V85" s="406"/>
      <c r="W85" s="407"/>
      <c r="X85" s="407"/>
      <c r="Y85" s="424"/>
      <c r="Z85" s="425"/>
      <c r="AA85" s="409"/>
    </row>
    <row r="86" spans="1:28" s="111" customFormat="1" ht="28.5" customHeight="1">
      <c r="A86" s="1504" t="s">
        <v>71</v>
      </c>
      <c r="B86" s="1491"/>
      <c r="C86" s="1491"/>
      <c r="D86" s="1491"/>
      <c r="E86" s="1491"/>
      <c r="F86" s="1491"/>
      <c r="G86" s="1496"/>
      <c r="H86" s="621"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708" t="s">
        <v>1316</v>
      </c>
      <c r="F87" s="1709"/>
      <c r="G87" s="1709"/>
      <c r="H87" s="1710"/>
      <c r="I87" s="458"/>
      <c r="J87" s="446"/>
      <c r="K87" s="397"/>
      <c r="L87" s="396"/>
      <c r="M87" s="426"/>
      <c r="N87" s="426" t="str">
        <f>E87</f>
        <v>Only port handling fees.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708" t="s">
        <v>205</v>
      </c>
      <c r="F88" s="1709"/>
      <c r="G88" s="1709"/>
      <c r="H88" s="1710"/>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3"/>
      <c r="E90" s="1878"/>
      <c r="F90" s="1878"/>
      <c r="G90" s="1878"/>
      <c r="H90" s="1879"/>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211"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30" customHeight="1">
      <c r="A92" s="152"/>
      <c r="B92" s="1473" t="s">
        <v>22</v>
      </c>
      <c r="C92" s="1473"/>
      <c r="D92" s="1474"/>
      <c r="E92" s="820" t="s">
        <v>1317</v>
      </c>
      <c r="F92" s="821"/>
      <c r="G92" s="821"/>
      <c r="H92" s="822"/>
      <c r="I92" s="458"/>
      <c r="J92" s="446"/>
      <c r="K92" s="397" t="str">
        <f>B92</f>
        <v>a. If yes, describe the policies.</v>
      </c>
      <c r="L92" s="396"/>
      <c r="M92" s="396"/>
      <c r="N92" s="460"/>
      <c r="O92" s="398" t="str">
        <f>E92</f>
        <v xml:space="preserve">The Law for Private Medicine allows the private sector to import and prescribe all contraceptive methods. </v>
      </c>
      <c r="P92" s="397"/>
      <c r="Q92" s="396"/>
      <c r="R92" s="396"/>
      <c r="S92" s="396"/>
      <c r="T92" s="406"/>
      <c r="U92" s="406"/>
      <c r="V92" s="406"/>
      <c r="W92" s="407"/>
      <c r="X92" s="407"/>
      <c r="Y92" s="424"/>
      <c r="Z92" s="425"/>
      <c r="AA92" s="409"/>
    </row>
    <row r="93" spans="1:28" ht="45.75" thickBot="1">
      <c r="A93" s="1880" t="s">
        <v>212</v>
      </c>
      <c r="B93" s="1881"/>
      <c r="C93" s="1881"/>
      <c r="D93" s="1881"/>
      <c r="E93" s="1881"/>
      <c r="F93" s="1881"/>
      <c r="G93" s="1881"/>
      <c r="H93" s="1882"/>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823"/>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713" t="s">
        <v>202</v>
      </c>
      <c r="E95" s="1714"/>
      <c r="F95" s="1715"/>
      <c r="G95" s="1708" t="s">
        <v>202</v>
      </c>
      <c r="H95" s="1710"/>
      <c r="I95" s="465"/>
      <c r="J95" s="446" t="str">
        <f t="shared" si="3"/>
        <v>Nurse</v>
      </c>
      <c r="K95" s="397"/>
      <c r="L95" s="396"/>
      <c r="M95" s="426"/>
      <c r="N95" s="396"/>
      <c r="O95" s="397"/>
      <c r="P95" s="397"/>
      <c r="Q95" s="396"/>
      <c r="R95" s="396"/>
      <c r="S95" s="396"/>
      <c r="T95" s="463" t="str">
        <f>D95</f>
        <v>Nurse</v>
      </c>
      <c r="U95" s="464"/>
      <c r="V95" s="406"/>
      <c r="W95" s="407"/>
      <c r="X95" s="407"/>
      <c r="Y95" s="424"/>
      <c r="Z95" s="425"/>
      <c r="AA95" s="409"/>
    </row>
    <row r="96" spans="1:28" s="111" customFormat="1" ht="15" customHeight="1">
      <c r="A96" s="130"/>
      <c r="B96" s="95" t="s">
        <v>11</v>
      </c>
      <c r="C96" s="92" t="s">
        <v>188</v>
      </c>
      <c r="D96" s="1713" t="s">
        <v>202</v>
      </c>
      <c r="E96" s="1714"/>
      <c r="F96" s="1715"/>
      <c r="G96" s="1708" t="s">
        <v>202</v>
      </c>
      <c r="H96" s="1710"/>
      <c r="I96" s="465"/>
      <c r="J96" s="446" t="str">
        <f t="shared" si="3"/>
        <v>Nurse</v>
      </c>
      <c r="K96" s="397"/>
      <c r="L96" s="396"/>
      <c r="M96" s="426"/>
      <c r="N96" s="396"/>
      <c r="O96" s="397"/>
      <c r="P96" s="397"/>
      <c r="Q96" s="396"/>
      <c r="R96" s="396"/>
      <c r="S96" s="396"/>
      <c r="T96" s="463" t="str">
        <f t="shared" ref="T96:T102" si="4">D96</f>
        <v>Nurse</v>
      </c>
      <c r="U96" s="464"/>
      <c r="V96" s="406"/>
      <c r="W96" s="407"/>
      <c r="X96" s="407"/>
      <c r="Y96" s="424"/>
      <c r="Z96" s="425"/>
      <c r="AA96" s="409"/>
    </row>
    <row r="97" spans="1:27" s="111" customFormat="1" ht="15" customHeight="1">
      <c r="A97" s="130"/>
      <c r="B97" s="95" t="s">
        <v>12</v>
      </c>
      <c r="C97" s="92" t="s">
        <v>189</v>
      </c>
      <c r="D97" s="1713" t="s">
        <v>204</v>
      </c>
      <c r="E97" s="1714"/>
      <c r="F97" s="1715"/>
      <c r="G97" s="1708" t="s">
        <v>204</v>
      </c>
      <c r="H97" s="1710"/>
      <c r="I97" s="465"/>
      <c r="J97" s="446" t="str">
        <f t="shared" si="3"/>
        <v>Clinical Officer</v>
      </c>
      <c r="K97" s="397"/>
      <c r="L97" s="396"/>
      <c r="M97" s="426"/>
      <c r="N97" s="396"/>
      <c r="O97" s="397"/>
      <c r="P97" s="397"/>
      <c r="Q97" s="396"/>
      <c r="R97" s="396"/>
      <c r="S97" s="396"/>
      <c r="T97" s="463" t="str">
        <f t="shared" si="4"/>
        <v>Clinical Officer</v>
      </c>
      <c r="U97" s="464"/>
      <c r="V97" s="406"/>
      <c r="W97" s="407"/>
      <c r="X97" s="407"/>
      <c r="Y97" s="424"/>
      <c r="Z97" s="425"/>
      <c r="AA97" s="409"/>
    </row>
    <row r="98" spans="1:27" s="111" customFormat="1" ht="15" customHeight="1">
      <c r="A98" s="130"/>
      <c r="B98" s="94" t="s">
        <v>182</v>
      </c>
      <c r="C98" s="92" t="s">
        <v>190</v>
      </c>
      <c r="D98" s="1713" t="s">
        <v>204</v>
      </c>
      <c r="E98" s="1714"/>
      <c r="F98" s="1715"/>
      <c r="G98" s="1708" t="s">
        <v>204</v>
      </c>
      <c r="H98" s="1710"/>
      <c r="I98" s="465"/>
      <c r="J98" s="446" t="str">
        <f t="shared" si="3"/>
        <v>Clinical Officer</v>
      </c>
      <c r="K98" s="397"/>
      <c r="L98" s="396"/>
      <c r="M98" s="426"/>
      <c r="N98" s="396"/>
      <c r="O98" s="397"/>
      <c r="P98" s="397"/>
      <c r="Q98" s="396"/>
      <c r="R98" s="396"/>
      <c r="S98" s="396"/>
      <c r="T98" s="463" t="str">
        <f t="shared" si="4"/>
        <v>Clinical Officer</v>
      </c>
      <c r="U98" s="464"/>
      <c r="V98" s="406"/>
      <c r="W98" s="407"/>
      <c r="X98" s="407"/>
      <c r="Y98" s="424"/>
      <c r="Z98" s="425"/>
      <c r="AA98" s="409"/>
    </row>
    <row r="99" spans="1:27" s="111" customFormat="1" ht="15" customHeight="1">
      <c r="A99" s="130"/>
      <c r="B99" s="95" t="s">
        <v>183</v>
      </c>
      <c r="C99" s="92" t="s">
        <v>191</v>
      </c>
      <c r="D99" s="1713" t="s">
        <v>199</v>
      </c>
      <c r="E99" s="1714"/>
      <c r="F99" s="1715"/>
      <c r="G99" s="1708" t="s">
        <v>199</v>
      </c>
      <c r="H99" s="171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713" t="s">
        <v>205</v>
      </c>
      <c r="E100" s="1714"/>
      <c r="F100" s="1715"/>
      <c r="G100" s="1708" t="s">
        <v>66</v>
      </c>
      <c r="H100" s="1710"/>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713" t="s">
        <v>204</v>
      </c>
      <c r="E101" s="1714"/>
      <c r="F101" s="1715"/>
      <c r="G101" s="1708" t="s">
        <v>66</v>
      </c>
      <c r="H101" s="1710"/>
      <c r="I101" s="465"/>
      <c r="J101" s="446" t="str">
        <f t="shared" si="3"/>
        <v>Don't know</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741" t="s">
        <v>205</v>
      </c>
      <c r="E102" s="1742"/>
      <c r="F102" s="1743"/>
      <c r="G102" s="1744" t="s">
        <v>66</v>
      </c>
      <c r="H102" s="1745"/>
      <c r="I102" s="465"/>
      <c r="J102" s="446" t="str">
        <f t="shared" si="3"/>
        <v>Don't know</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t="s">
        <v>1318</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For IUDs and Jadelle trained nurses can do the insertions. </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85"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85"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86"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713" t="s">
        <v>62</v>
      </c>
      <c r="H111" s="173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713" t="s">
        <v>62</v>
      </c>
      <c r="H112" s="173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713" t="s">
        <v>205</v>
      </c>
      <c r="H113" s="173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708" t="s">
        <v>205</v>
      </c>
      <c r="E114" s="1709"/>
      <c r="F114" s="1709"/>
      <c r="G114" s="1709"/>
      <c r="H114" s="1710"/>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713" t="s">
        <v>61</v>
      </c>
      <c r="H116" s="173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713" t="s">
        <v>61</v>
      </c>
      <c r="H117" s="173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713" t="s">
        <v>61</v>
      </c>
      <c r="H118" s="173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713" t="s">
        <v>61</v>
      </c>
      <c r="H119" s="173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713" t="s">
        <v>61</v>
      </c>
      <c r="H120" s="173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713" t="s">
        <v>61</v>
      </c>
      <c r="H121" s="173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713" t="s">
        <v>61</v>
      </c>
      <c r="H122" s="173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713" t="s">
        <v>61</v>
      </c>
      <c r="H123" s="173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713" t="s">
        <v>62</v>
      </c>
      <c r="H124" s="173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713" t="s">
        <v>62</v>
      </c>
      <c r="H125" s="173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73" t="s">
        <v>112</v>
      </c>
      <c r="D126" s="1473"/>
      <c r="E126" s="1473"/>
      <c r="F126" s="1473"/>
      <c r="G126" s="1811" t="s">
        <v>205</v>
      </c>
      <c r="H126" s="1813"/>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811">
        <v>2007</v>
      </c>
      <c r="H127" s="1813"/>
      <c r="I127" s="421"/>
      <c r="J127" s="446">
        <f t="shared" si="5"/>
        <v>2007</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730" t="s">
        <v>1319</v>
      </c>
      <c r="E128" s="1731"/>
      <c r="F128" s="1731"/>
      <c r="G128" s="1731"/>
      <c r="H128" s="1732"/>
      <c r="I128" s="421"/>
      <c r="J128" s="473"/>
      <c r="K128" s="397" t="str">
        <f>A128</f>
        <v xml:space="preserve">D11. Name of the list(s)
</v>
      </c>
      <c r="L128" s="397"/>
      <c r="M128" s="396"/>
      <c r="N128" s="396"/>
      <c r="O128" s="397" t="str">
        <f>D128</f>
        <v>National Essential Medicine list</v>
      </c>
      <c r="P128" s="396"/>
      <c r="Q128" s="474"/>
      <c r="R128" s="396"/>
      <c r="S128" s="412"/>
      <c r="T128" s="413"/>
      <c r="U128" s="413"/>
      <c r="V128" s="413"/>
      <c r="W128" s="414"/>
      <c r="X128" s="414"/>
      <c r="Y128" s="474"/>
      <c r="Z128" s="475"/>
      <c r="AA128" s="409"/>
    </row>
    <row r="129" spans="1:27" s="132" customFormat="1" ht="30">
      <c r="A129" s="1493" t="s">
        <v>472</v>
      </c>
      <c r="B129" s="1473"/>
      <c r="C129" s="1474"/>
      <c r="D129" s="1730"/>
      <c r="E129" s="1731"/>
      <c r="F129" s="1731"/>
      <c r="G129" s="1731"/>
      <c r="H129" s="1732"/>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2011</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1320</v>
      </c>
      <c r="E136" s="1554"/>
      <c r="F136" s="1554"/>
      <c r="G136" s="1554"/>
      <c r="H136" s="1555"/>
      <c r="I136" s="421"/>
      <c r="J136" s="473"/>
      <c r="K136" s="397" t="str">
        <f>B136</f>
        <v>f. Notes about the Poverty Reduction Strategy Paper</v>
      </c>
      <c r="L136" s="397"/>
      <c r="M136" s="396"/>
      <c r="N136" s="396"/>
      <c r="O136" s="397" t="str">
        <f>D136</f>
        <v>No mention of reproductive health, family planning, maternal health, condoms, contraceptive, commodity or contraceptive security.</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73" t="s">
        <v>108</v>
      </c>
      <c r="C140" s="1473"/>
      <c r="D140" s="1473"/>
      <c r="E140" s="1473"/>
      <c r="F140" s="1474"/>
      <c r="G140" s="1540" t="s">
        <v>62</v>
      </c>
      <c r="H140" s="1542"/>
      <c r="I140" s="419"/>
      <c r="J140" s="446" t="str">
        <f t="shared" ref="J140:J149"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61</v>
      </c>
      <c r="H144" s="1542"/>
      <c r="I144" s="419"/>
      <c r="J144" s="446" t="str">
        <f t="shared" si="7"/>
        <v>Yes</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61</v>
      </c>
      <c r="H146" s="1542"/>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73" t="s">
        <v>717</v>
      </c>
      <c r="C149" s="1473"/>
      <c r="D149" s="1473"/>
      <c r="E149" s="1473"/>
      <c r="F149" s="1473"/>
      <c r="G149" s="1602" t="s">
        <v>538</v>
      </c>
      <c r="H149" s="16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396</v>
      </c>
      <c r="H150" s="16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75"/>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96" customHeight="1" thickBot="1">
      <c r="A154" s="1622" t="s">
        <v>473</v>
      </c>
      <c r="B154" s="1623"/>
      <c r="C154" s="1624"/>
      <c r="D154" s="1883"/>
      <c r="E154" s="1884"/>
      <c r="F154" s="1884"/>
      <c r="G154" s="1884"/>
      <c r="H154" s="1885"/>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9:H9"/>
    <mergeCell ref="A10:H10"/>
    <mergeCell ref="A11:G11"/>
    <mergeCell ref="A12:G12"/>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2">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1461</v>
      </c>
      <c r="B7" s="1655"/>
      <c r="C7" s="1655"/>
      <c r="D7" s="916"/>
      <c r="E7" s="916"/>
      <c r="F7" s="916"/>
      <c r="G7" s="917"/>
      <c r="H7" s="918"/>
      <c r="I7" s="906"/>
      <c r="J7" s="907"/>
      <c r="K7" s="908" t="str">
        <f>A7</f>
        <v>Country: Nepal</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ustomHeight="1">
      <c r="A12" s="1470" t="s">
        <v>255</v>
      </c>
      <c r="B12" s="1471"/>
      <c r="C12" s="1471"/>
      <c r="D12" s="1471"/>
      <c r="E12" s="1471"/>
      <c r="F12" s="1471"/>
      <c r="G12" s="1472"/>
      <c r="H12" s="389"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73" t="s">
        <v>13</v>
      </c>
      <c r="C13" s="1474"/>
      <c r="D13" s="1579" t="s">
        <v>475</v>
      </c>
      <c r="E13" s="1647"/>
      <c r="F13" s="1647"/>
      <c r="G13" s="1647"/>
      <c r="H13" s="1580"/>
      <c r="I13" s="6"/>
      <c r="J13" s="23"/>
      <c r="K13" s="7" t="str">
        <f>B13</f>
        <v>a. What is the name of the committee?</v>
      </c>
      <c r="L13" s="29" t="str">
        <f>D13</f>
        <v>Contraceptive Security Working Group</v>
      </c>
      <c r="M13" s="19"/>
      <c r="N13" s="19"/>
      <c r="O13" s="22" t="str">
        <f>D13</f>
        <v>Contraceptive Security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02" t="s">
        <v>61</v>
      </c>
      <c r="E15" s="151" t="s">
        <v>55</v>
      </c>
      <c r="F15" s="1886" t="s">
        <v>476</v>
      </c>
      <c r="G15" s="1886"/>
      <c r="H15" s="1887"/>
      <c r="I15" s="6"/>
      <c r="J15" s="23"/>
      <c r="K15" s="7" t="str">
        <f t="shared" ref="K15:K23" si="0">B15</f>
        <v>a. Social marketing</v>
      </c>
      <c r="L15" s="19"/>
      <c r="M15" s="19"/>
      <c r="N15" s="19"/>
      <c r="O15" s="7"/>
      <c r="P15" s="19"/>
      <c r="Q15" s="7" t="str">
        <f t="shared" ref="Q15:Q23" si="1">F15</f>
        <v>Contraceptives Retail Sales (CRS)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ustomHeight="1">
      <c r="A16" s="152"/>
      <c r="B16" s="1473" t="s">
        <v>258</v>
      </c>
      <c r="C16" s="1474"/>
      <c r="D16" s="602" t="s">
        <v>61</v>
      </c>
      <c r="E16" s="153" t="s">
        <v>55</v>
      </c>
      <c r="F16" s="1886" t="s">
        <v>477</v>
      </c>
      <c r="G16" s="1886"/>
      <c r="H16" s="1887"/>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Nepal (FPAN)/IPPF</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30" customHeight="1">
      <c r="A17" s="152"/>
      <c r="B17" s="1473" t="s">
        <v>259</v>
      </c>
      <c r="C17" s="1474"/>
      <c r="D17" s="602" t="s">
        <v>62</v>
      </c>
      <c r="E17" s="153" t="s">
        <v>55</v>
      </c>
      <c r="F17" s="1886"/>
      <c r="G17" s="1886"/>
      <c r="H17" s="1887"/>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02" t="s">
        <v>61</v>
      </c>
      <c r="E18" s="153" t="s">
        <v>56</v>
      </c>
      <c r="F18" s="1886" t="s">
        <v>478</v>
      </c>
      <c r="G18" s="1886"/>
      <c r="H18" s="1887"/>
      <c r="I18" s="6"/>
      <c r="J18" s="23"/>
      <c r="K18" s="7" t="str">
        <f t="shared" si="0"/>
        <v>d. Donors</v>
      </c>
      <c r="L18" s="19"/>
      <c r="M18" s="19"/>
      <c r="N18" s="19"/>
      <c r="O18" s="7"/>
      <c r="P18" s="19"/>
      <c r="Q18" s="7" t="str">
        <f t="shared" si="1"/>
        <v>DFID, KfW, USAID, World Bank, AusAID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02" t="s">
        <v>61</v>
      </c>
      <c r="E19" s="153" t="s">
        <v>57</v>
      </c>
      <c r="F19" s="1886" t="s">
        <v>441</v>
      </c>
      <c r="G19" s="1886"/>
      <c r="H19" s="1887"/>
      <c r="I19" s="6"/>
      <c r="J19" s="23"/>
      <c r="K19" s="7" t="str">
        <f t="shared" si="0"/>
        <v>e. UN agencies</v>
      </c>
      <c r="L19" s="19"/>
      <c r="M19" s="19"/>
      <c r="N19" s="19"/>
      <c r="O19" s="7"/>
      <c r="P19" s="19"/>
      <c r="Q19" s="7" t="str">
        <f t="shared" si="1"/>
        <v>UNFPA, UNICEF</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ustomHeight="1">
      <c r="A20" s="152"/>
      <c r="B20" s="1473" t="s">
        <v>262</v>
      </c>
      <c r="C20" s="1474"/>
      <c r="D20" s="602" t="s">
        <v>61</v>
      </c>
      <c r="E20" s="153" t="s">
        <v>58</v>
      </c>
      <c r="F20" s="1886" t="s">
        <v>479</v>
      </c>
      <c r="G20" s="1886"/>
      <c r="H20" s="1887"/>
      <c r="I20" s="6"/>
      <c r="J20" s="23"/>
      <c r="K20" s="7" t="str">
        <f t="shared" si="0"/>
        <v>f. Ministry of Health (for example: logistics, reproductive health, family planning, maternal and child health, HIV/AIDS, pharmacy units, etc.)</v>
      </c>
      <c r="L20" s="19"/>
      <c r="M20" s="19"/>
      <c r="N20" s="19"/>
      <c r="O20" s="7"/>
      <c r="P20" s="19"/>
      <c r="Q20" s="16" t="str">
        <f t="shared" si="1"/>
        <v>Department of Health Services (DoHS), Family Health Division (FHD), Logistics Management Division (LMD), National Center for AIDS and STD Control (NCASC)</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ustomHeight="1">
      <c r="A21" s="152"/>
      <c r="B21" s="1491" t="s">
        <v>17</v>
      </c>
      <c r="C21" s="1491"/>
      <c r="D21" s="602" t="s">
        <v>61</v>
      </c>
      <c r="E21" s="153" t="s">
        <v>59</v>
      </c>
      <c r="F21" s="1886" t="s">
        <v>607</v>
      </c>
      <c r="G21" s="1886"/>
      <c r="H21" s="1887"/>
      <c r="I21" s="6"/>
      <c r="J21" s="23"/>
      <c r="K21" s="7" t="str">
        <f t="shared" si="0"/>
        <v>g. Central Medical Store or Central Warehouse</v>
      </c>
      <c r="L21" s="19"/>
      <c r="M21" s="19"/>
      <c r="N21" s="19"/>
      <c r="O21" s="7"/>
      <c r="P21" s="19"/>
      <c r="Q21" s="7" t="str">
        <f t="shared" si="1"/>
        <v>Central Warehouse Teku and Pathalaiya/Logistics Management Division (LMD)</v>
      </c>
      <c r="R21" s="19"/>
      <c r="S21" s="19"/>
      <c r="T21" s="14"/>
      <c r="U21" s="14"/>
      <c r="V21" s="14"/>
      <c r="W21" s="41"/>
      <c r="X21" s="41"/>
      <c r="Y21" s="42"/>
      <c r="Z21" s="49"/>
      <c r="AA21"/>
    </row>
    <row r="22" spans="1:134" s="111" customFormat="1" ht="30" customHeight="1">
      <c r="A22" s="152"/>
      <c r="B22" s="1491" t="s">
        <v>39</v>
      </c>
      <c r="C22" s="1491"/>
      <c r="D22" s="602" t="s">
        <v>61</v>
      </c>
      <c r="E22" s="153" t="s">
        <v>59</v>
      </c>
      <c r="F22" s="1658" t="s">
        <v>480</v>
      </c>
      <c r="G22" s="1659"/>
      <c r="H22" s="1660"/>
      <c r="I22" s="6"/>
      <c r="J22" s="23"/>
      <c r="K22" s="7" t="str">
        <f t="shared" si="0"/>
        <v xml:space="preserve">h. Ministry of Finance or Ministry of Planning </v>
      </c>
      <c r="L22" s="19"/>
      <c r="M22" s="19"/>
      <c r="N22" s="19"/>
      <c r="O22" s="7"/>
      <c r="P22" s="19"/>
      <c r="Q22" s="7" t="str">
        <f t="shared" si="1"/>
        <v>National Planning Commission (NPC), Ministry of Finance (MoF)</v>
      </c>
      <c r="R22" s="19"/>
      <c r="S22" s="19"/>
      <c r="T22" s="14"/>
      <c r="U22" s="14"/>
      <c r="V22" s="14"/>
      <c r="W22" s="41"/>
      <c r="X22" s="41"/>
      <c r="Y22" s="42"/>
      <c r="Z22" s="49"/>
      <c r="AA22"/>
    </row>
    <row r="23" spans="1:134" s="114" customFormat="1">
      <c r="A23" s="152"/>
      <c r="B23" s="1491" t="s">
        <v>265</v>
      </c>
      <c r="C23" s="1491"/>
      <c r="D23" s="602" t="s">
        <v>62</v>
      </c>
      <c r="E23" s="153" t="s">
        <v>59</v>
      </c>
      <c r="F23" s="1658"/>
      <c r="G23" s="1659"/>
      <c r="H23" s="1660"/>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93" t="s">
        <v>266</v>
      </c>
      <c r="B24" s="1473"/>
      <c r="C24" s="1473"/>
      <c r="D24" s="1473"/>
      <c r="E24" s="1473"/>
      <c r="F24" s="1473"/>
      <c r="G24" s="1473"/>
      <c r="H24" s="98"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267</v>
      </c>
      <c r="B25" s="1495"/>
      <c r="C25" s="1495"/>
      <c r="D25" s="1491"/>
      <c r="E25" s="1491"/>
      <c r="F25" s="1491"/>
      <c r="G25" s="1496"/>
      <c r="H25" s="98"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customHeight="1" thickBot="1">
      <c r="A26" s="1497" t="s">
        <v>268</v>
      </c>
      <c r="B26" s="1498"/>
      <c r="C26" s="1499"/>
      <c r="D26" s="154" t="s">
        <v>61</v>
      </c>
      <c r="E26" s="155" t="s">
        <v>53</v>
      </c>
      <c r="F26" s="156" t="s">
        <v>481</v>
      </c>
      <c r="G26" s="157" t="s">
        <v>34</v>
      </c>
      <c r="H26" s="228" t="s">
        <v>342</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45" customHeight="1">
      <c r="A29" s="1493" t="s">
        <v>839</v>
      </c>
      <c r="B29" s="1473"/>
      <c r="C29" s="1473"/>
      <c r="D29" s="1473"/>
      <c r="E29" s="1473"/>
      <c r="F29" s="1474"/>
      <c r="G29" s="1892">
        <v>3575133</v>
      </c>
      <c r="H29" s="1893"/>
      <c r="I29" s="10"/>
      <c r="J29" s="36">
        <f>G29</f>
        <v>3575133</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30" customHeight="1">
      <c r="A30" s="1493" t="s">
        <v>270</v>
      </c>
      <c r="B30" s="1473"/>
      <c r="C30" s="1473"/>
      <c r="D30" s="1473"/>
      <c r="E30" s="161" t="s">
        <v>720</v>
      </c>
      <c r="F30" s="162" t="s">
        <v>271</v>
      </c>
      <c r="G30" s="1509" t="s">
        <v>481</v>
      </c>
      <c r="H30" s="1510"/>
      <c r="I30" s="10"/>
      <c r="J30" s="36" t="str">
        <f>G30</f>
        <v>Logistics Management Division/MoHP</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'11-'12)</v>
      </c>
      <c r="Z30" s="49"/>
      <c r="AA30"/>
    </row>
    <row r="31" spans="1:134" s="111" customFormat="1" ht="30" customHeight="1">
      <c r="A31" s="1493" t="s">
        <v>272</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216</v>
      </c>
      <c r="B32" s="1501"/>
      <c r="C32" s="1501"/>
      <c r="D32" s="1501"/>
      <c r="E32" s="1501"/>
      <c r="F32" s="1501"/>
      <c r="G32" s="1502"/>
      <c r="H32" s="163" t="s">
        <v>61</v>
      </c>
      <c r="I32" s="15"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thickBot="1">
      <c r="A33" s="1888" t="s">
        <v>273</v>
      </c>
      <c r="B33" s="1582"/>
      <c r="C33" s="1582"/>
      <c r="D33" s="1582"/>
      <c r="E33" s="1582"/>
      <c r="F33" s="1582"/>
      <c r="G33" s="1582"/>
      <c r="H33" s="1889"/>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45" customHeight="1">
      <c r="A34" s="516"/>
      <c r="B34" s="1890" t="s">
        <v>207</v>
      </c>
      <c r="C34" s="1890"/>
      <c r="D34" s="1891"/>
      <c r="E34" s="517" t="s">
        <v>274</v>
      </c>
      <c r="F34" s="518" t="s">
        <v>275</v>
      </c>
      <c r="G34" s="519" t="s">
        <v>276</v>
      </c>
      <c r="H34" s="520"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ustomHeight="1">
      <c r="A35" s="152"/>
      <c r="B35" s="1501" t="s">
        <v>208</v>
      </c>
      <c r="C35" s="1501"/>
      <c r="D35" s="1502"/>
      <c r="E35" s="121">
        <v>2736830</v>
      </c>
      <c r="F35" s="370" t="s">
        <v>720</v>
      </c>
      <c r="G35" s="178" t="s">
        <v>608</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ustomHeight="1">
      <c r="A36" s="152"/>
      <c r="B36" s="1501" t="s">
        <v>209</v>
      </c>
      <c r="C36" s="1501"/>
      <c r="D36" s="1502"/>
      <c r="E36" s="121">
        <f>SUM(G29-E35)</f>
        <v>838303</v>
      </c>
      <c r="F36" s="370" t="s">
        <v>720</v>
      </c>
      <c r="G36" s="178" t="s">
        <v>608</v>
      </c>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278</v>
      </c>
      <c r="C37" s="1498"/>
      <c r="D37" s="1499"/>
      <c r="E37" s="672">
        <f>E35+E36</f>
        <v>3575133</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279</v>
      </c>
      <c r="B38" s="1473"/>
      <c r="C38" s="1473"/>
      <c r="D38" s="1473"/>
      <c r="E38" s="1473"/>
      <c r="F38" s="1473"/>
      <c r="G38" s="1474"/>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280</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42"/>
      <c r="Z39" s="49"/>
      <c r="AA39"/>
    </row>
    <row r="40" spans="1:27" s="111" customFormat="1" ht="129.75">
      <c r="A40" s="164"/>
      <c r="B40" s="1512" t="s">
        <v>281</v>
      </c>
      <c r="C40" s="1513"/>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ustomHeight="1">
      <c r="A41" s="164"/>
      <c r="B41" s="1473" t="s">
        <v>286</v>
      </c>
      <c r="C41" s="1474"/>
      <c r="D41" s="613" t="s">
        <v>61</v>
      </c>
      <c r="E41" s="168">
        <v>2048987</v>
      </c>
      <c r="F41" s="370" t="s">
        <v>720</v>
      </c>
      <c r="G41" s="178" t="s">
        <v>608</v>
      </c>
      <c r="H41" s="17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ustomHeight="1">
      <c r="A42" s="164"/>
      <c r="B42" s="179"/>
      <c r="C42" s="180" t="s">
        <v>287</v>
      </c>
      <c r="D42" s="1475" t="s">
        <v>1669</v>
      </c>
      <c r="E42" s="1476"/>
      <c r="F42" s="1476"/>
      <c r="G42" s="1476"/>
      <c r="H42" s="1477"/>
      <c r="I42" s="27"/>
      <c r="J42" s="24"/>
      <c r="K42" s="7" t="str">
        <f>C42</f>
        <v>i. Specify source(s) of internally generated funds spent (for example, from taxes)</v>
      </c>
      <c r="L42" s="19"/>
      <c r="M42" s="19"/>
      <c r="N42" s="19"/>
      <c r="O42" s="22" t="str">
        <f>D42</f>
        <v>From taxes</v>
      </c>
      <c r="P42" s="19"/>
      <c r="Q42" s="19"/>
      <c r="R42" s="19"/>
      <c r="S42" s="19"/>
      <c r="T42" s="14"/>
      <c r="U42" s="14"/>
      <c r="V42" s="14"/>
      <c r="W42" s="41"/>
      <c r="X42" s="41"/>
      <c r="Y42" s="42"/>
      <c r="Z42" s="49"/>
      <c r="AA42"/>
    </row>
    <row r="43" spans="1:27" s="111" customFormat="1" ht="78.75" customHeight="1">
      <c r="A43" s="164"/>
      <c r="B43" s="1473" t="s">
        <v>288</v>
      </c>
      <c r="C43" s="1474"/>
      <c r="D43" s="613" t="s">
        <v>61</v>
      </c>
      <c r="E43" s="121">
        <v>716919</v>
      </c>
      <c r="F43" s="370" t="s">
        <v>720</v>
      </c>
      <c r="G43" s="178" t="s">
        <v>608</v>
      </c>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ustomHeight="1">
      <c r="A44" s="164"/>
      <c r="B44" s="179"/>
      <c r="C44" s="180" t="s">
        <v>289</v>
      </c>
      <c r="D44" s="1475" t="s">
        <v>482</v>
      </c>
      <c r="E44" s="1476"/>
      <c r="F44" s="1476"/>
      <c r="G44" s="1476"/>
      <c r="H44" s="1477"/>
      <c r="I44" s="27"/>
      <c r="J44" s="24"/>
      <c r="K44" s="7" t="str">
        <f>C44</f>
        <v>i. Specify source(s) of other government funds spent (for example: basket funding or specific donor)</v>
      </c>
      <c r="L44" s="19"/>
      <c r="M44" s="19"/>
      <c r="N44" s="19"/>
      <c r="O44" s="22" t="str">
        <f>D44</f>
        <v>Pooled funds (World Bank, DFID, AusAID)</v>
      </c>
      <c r="P44" s="19"/>
      <c r="Q44" s="19"/>
      <c r="R44" s="19"/>
      <c r="S44" s="19"/>
      <c r="T44" s="14"/>
      <c r="U44" s="14"/>
      <c r="V44" s="14"/>
      <c r="W44" s="41"/>
      <c r="X44" s="41"/>
      <c r="Y44" s="42"/>
      <c r="Z44" s="49"/>
      <c r="AA44"/>
    </row>
    <row r="45" spans="1:27" s="111" customFormat="1" ht="30" customHeight="1">
      <c r="A45" s="164"/>
      <c r="B45" s="1473" t="s">
        <v>290</v>
      </c>
      <c r="C45" s="1474"/>
      <c r="D45" s="181"/>
      <c r="E45" s="673">
        <f>E41+E43</f>
        <v>2765906</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291</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292</v>
      </c>
      <c r="C48" s="1474"/>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73" t="s">
        <v>99</v>
      </c>
      <c r="C49" s="1474"/>
      <c r="D49" s="613" t="s">
        <v>62</v>
      </c>
      <c r="E49" s="674"/>
      <c r="F49" s="169"/>
      <c r="G49" s="190"/>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c r="E50" s="1526"/>
      <c r="F50" s="1526"/>
      <c r="G50" s="1526"/>
      <c r="H50" s="1527"/>
      <c r="I50" s="127"/>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ht="60">
      <c r="A51" s="164"/>
      <c r="B51" s="1473" t="s">
        <v>297</v>
      </c>
      <c r="C51" s="1474"/>
      <c r="D51" s="613" t="s">
        <v>61</v>
      </c>
      <c r="E51" s="121">
        <v>144603</v>
      </c>
      <c r="F51" s="370" t="s">
        <v>720</v>
      </c>
      <c r="G51" s="190" t="s">
        <v>609</v>
      </c>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ustomHeight="1">
      <c r="A52" s="164"/>
      <c r="B52" s="1473" t="s">
        <v>298</v>
      </c>
      <c r="C52" s="1474"/>
      <c r="D52" s="613" t="s">
        <v>66</v>
      </c>
      <c r="E52" s="168">
        <v>0</v>
      </c>
      <c r="F52" s="169"/>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ustomHeight="1">
      <c r="A53" s="164"/>
      <c r="B53" s="1473" t="s">
        <v>299</v>
      </c>
      <c r="C53" s="1474"/>
      <c r="D53" s="181"/>
      <c r="E53" s="673">
        <f>E49+E51+E52</f>
        <v>144603</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20" customHeight="1">
      <c r="A56" s="1519" t="s">
        <v>300</v>
      </c>
      <c r="B56" s="1528"/>
      <c r="C56" s="1528"/>
      <c r="D56" s="1528"/>
      <c r="E56" s="1529"/>
      <c r="F56" s="193">
        <f>E45/(E45+E53)</f>
        <v>0.95031693769028025</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193">
        <f>E41/E45</f>
        <v>0.74080138659809847</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05" customHeight="1">
      <c r="A58" s="1519" t="s">
        <v>301</v>
      </c>
      <c r="B58" s="1520"/>
      <c r="C58" s="1520"/>
      <c r="D58" s="1520"/>
      <c r="E58" s="1521"/>
      <c r="F58" s="193">
        <f>(E45+E53)/G29</f>
        <v>0.81409810488169254</v>
      </c>
      <c r="G58" s="1517" t="s">
        <v>114</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45" customHeight="1">
      <c r="A59" s="1522" t="s">
        <v>211</v>
      </c>
      <c r="B59" s="1523"/>
      <c r="C59" s="1523"/>
      <c r="D59" s="1523"/>
      <c r="E59" s="1524"/>
      <c r="F59" s="612" t="s">
        <v>62</v>
      </c>
      <c r="G59" s="1517" t="s">
        <v>101</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ustomHeight="1">
      <c r="A61" s="1493" t="s">
        <v>302</v>
      </c>
      <c r="B61" s="1473"/>
      <c r="C61" s="1473"/>
      <c r="D61" s="1473"/>
      <c r="E61" s="1474"/>
      <c r="F61" s="1484" t="s">
        <v>481</v>
      </c>
      <c r="G61" s="1485"/>
      <c r="H61" s="1486"/>
      <c r="I61" s="11"/>
      <c r="J61" s="24"/>
      <c r="K61" s="7"/>
      <c r="L61" s="19"/>
      <c r="M61" s="19"/>
      <c r="N61" s="19"/>
      <c r="O61" s="19"/>
      <c r="P61" s="19"/>
      <c r="Q61" s="7" t="str">
        <f>F61</f>
        <v>Logistics Management Division/MoHP</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t="s">
        <v>481</v>
      </c>
      <c r="G62" s="1485"/>
      <c r="H62" s="1486"/>
      <c r="I62" s="10"/>
      <c r="J62" s="24"/>
      <c r="K62" s="7"/>
      <c r="L62" s="19"/>
      <c r="M62" s="35">
        <f>E62</f>
        <v>0</v>
      </c>
      <c r="N62" s="19"/>
      <c r="O62" s="19"/>
      <c r="P62" s="19"/>
      <c r="Q62" s="7" t="str">
        <f>F62</f>
        <v>Logistics Management Division/MoHP</v>
      </c>
      <c r="R62" s="22" t="str">
        <f>B62</f>
        <v>a. Specify entity</v>
      </c>
      <c r="S62" s="19"/>
      <c r="T62" s="14"/>
      <c r="U62" s="14"/>
      <c r="V62" s="14"/>
      <c r="W62" s="41"/>
      <c r="X62" s="41"/>
      <c r="Y62" s="42"/>
      <c r="Z62" s="49"/>
      <c r="AA62"/>
    </row>
    <row r="63" spans="1:27" s="111" customFormat="1" ht="30.75" customHeight="1">
      <c r="A63" s="604"/>
      <c r="B63" s="603"/>
      <c r="C63" s="1473" t="s">
        <v>178</v>
      </c>
      <c r="D63" s="1473"/>
      <c r="E63" s="1474"/>
      <c r="F63" s="1540" t="s">
        <v>61</v>
      </c>
      <c r="G63" s="1541"/>
      <c r="H63" s="1542"/>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30" customHeight="1">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303</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ustomHeight="1">
      <c r="A68" s="204"/>
      <c r="B68" s="1543" t="s">
        <v>304</v>
      </c>
      <c r="C68" s="1544"/>
      <c r="D68" s="1894" t="s">
        <v>61</v>
      </c>
      <c r="E68" s="1894"/>
      <c r="F68" s="611" t="s">
        <v>61</v>
      </c>
      <c r="G68" s="611" t="s">
        <v>61</v>
      </c>
      <c r="H68" s="390"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305</v>
      </c>
      <c r="C69" s="1544"/>
      <c r="D69" s="1894" t="s">
        <v>61</v>
      </c>
      <c r="E69" s="1894"/>
      <c r="F69" s="611" t="s">
        <v>62</v>
      </c>
      <c r="G69" s="611" t="s">
        <v>62</v>
      </c>
      <c r="H69" s="390"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306</v>
      </c>
      <c r="C70" s="1544"/>
      <c r="D70" s="1894" t="s">
        <v>61</v>
      </c>
      <c r="E70" s="1894"/>
      <c r="F70" s="611" t="s">
        <v>61</v>
      </c>
      <c r="G70" s="611" t="s">
        <v>61</v>
      </c>
      <c r="H70" s="390"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307</v>
      </c>
      <c r="C71" s="1544"/>
      <c r="D71" s="1894" t="s">
        <v>61</v>
      </c>
      <c r="E71" s="1894"/>
      <c r="F71" s="611" t="s">
        <v>61</v>
      </c>
      <c r="G71" s="611" t="s">
        <v>61</v>
      </c>
      <c r="H71" s="390"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308</v>
      </c>
      <c r="C72" s="1544"/>
      <c r="D72" s="1894" t="s">
        <v>61</v>
      </c>
      <c r="E72" s="1894"/>
      <c r="F72" s="611" t="s">
        <v>61</v>
      </c>
      <c r="G72" s="611" t="s">
        <v>61</v>
      </c>
      <c r="H72" s="390"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894" t="s">
        <v>61</v>
      </c>
      <c r="E73" s="1894"/>
      <c r="F73" s="611" t="s">
        <v>61</v>
      </c>
      <c r="G73" s="611" t="s">
        <v>61</v>
      </c>
      <c r="H73" s="390"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894" t="s">
        <v>61</v>
      </c>
      <c r="E74" s="1894"/>
      <c r="F74" s="611" t="s">
        <v>62</v>
      </c>
      <c r="G74" s="611" t="s">
        <v>62</v>
      </c>
      <c r="H74" s="390"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309</v>
      </c>
      <c r="C75" s="1544"/>
      <c r="D75" s="1894" t="s">
        <v>61</v>
      </c>
      <c r="E75" s="1894"/>
      <c r="F75" s="611" t="s">
        <v>62</v>
      </c>
      <c r="G75" s="611" t="s">
        <v>61</v>
      </c>
      <c r="H75" s="390"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310</v>
      </c>
      <c r="C76" s="1544"/>
      <c r="D76" s="1894" t="s">
        <v>61</v>
      </c>
      <c r="E76" s="1894"/>
      <c r="F76" s="611" t="s">
        <v>61</v>
      </c>
      <c r="G76" s="611" t="s">
        <v>61</v>
      </c>
      <c r="H76" s="390" t="s">
        <v>61</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311</v>
      </c>
      <c r="C77" s="1544"/>
      <c r="D77" s="1894" t="s">
        <v>61</v>
      </c>
      <c r="E77" s="1894"/>
      <c r="F77" s="611" t="s">
        <v>61</v>
      </c>
      <c r="G77" s="611" t="s">
        <v>61</v>
      </c>
      <c r="H77" s="390" t="s">
        <v>61</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894" t="s">
        <v>62</v>
      </c>
      <c r="E78" s="1894"/>
      <c r="F78" s="611" t="s">
        <v>62</v>
      </c>
      <c r="G78" s="611" t="s">
        <v>62</v>
      </c>
      <c r="H78" s="390"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30" customHeight="1">
      <c r="A79" s="206"/>
      <c r="B79" s="1546" t="s">
        <v>312</v>
      </c>
      <c r="C79" s="154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customHeight="1" thickBot="1">
      <c r="A80" s="1497" t="s">
        <v>105</v>
      </c>
      <c r="B80" s="1498"/>
      <c r="C80" s="1499"/>
      <c r="D80" s="1553"/>
      <c r="E80" s="1554"/>
      <c r="F80" s="1554"/>
      <c r="G80" s="1554"/>
      <c r="H80" s="1555"/>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313</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314</v>
      </c>
      <c r="E84" s="1563"/>
      <c r="F84" s="60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1"/>
      <c r="B85" s="210" t="s">
        <v>10</v>
      </c>
      <c r="C85" s="391" t="s">
        <v>483</v>
      </c>
      <c r="D85" s="1895" t="s">
        <v>484</v>
      </c>
      <c r="E85" s="1895"/>
      <c r="F85" s="392" t="s">
        <v>61</v>
      </c>
      <c r="G85" s="1896" t="s">
        <v>61</v>
      </c>
      <c r="H85" s="1897"/>
      <c r="I85" s="13"/>
      <c r="J85" s="28" t="str">
        <f>G85</f>
        <v>Yes</v>
      </c>
      <c r="K85" s="7" t="str">
        <f>B85</f>
        <v>a</v>
      </c>
      <c r="L85" s="19"/>
      <c r="M85" s="29">
        <f>E85</f>
        <v>0</v>
      </c>
      <c r="N85" s="19"/>
      <c r="O85" s="19"/>
      <c r="P85" s="19"/>
      <c r="Q85" s="19"/>
      <c r="R85" s="7"/>
      <c r="S85" s="7" t="str">
        <f>D85</f>
        <v>2007-2011</v>
      </c>
      <c r="T85" s="14"/>
      <c r="U85" s="14"/>
      <c r="V85" s="14"/>
      <c r="W85" s="41"/>
      <c r="X85" s="41"/>
      <c r="Y85" s="42"/>
      <c r="Z85" s="49"/>
      <c r="AA85"/>
    </row>
    <row r="86" spans="1:28" s="111" customFormat="1" ht="28.5" customHeight="1">
      <c r="A86" s="1494" t="s">
        <v>71</v>
      </c>
      <c r="B86" s="1495"/>
      <c r="C86" s="1495"/>
      <c r="D86" s="1495"/>
      <c r="E86" s="1495"/>
      <c r="F86" s="1765" t="s">
        <v>61</v>
      </c>
      <c r="G86" s="1766"/>
      <c r="H86" s="1767"/>
      <c r="I86" s="13"/>
      <c r="J86" s="28"/>
      <c r="K86" s="7"/>
      <c r="L86" s="19"/>
      <c r="M86" s="19"/>
      <c r="N86" s="19"/>
      <c r="O86" s="19"/>
      <c r="P86" s="19"/>
      <c r="Q86" s="22">
        <f>H86</f>
        <v>0</v>
      </c>
      <c r="R86" s="7" t="str">
        <f>A86</f>
        <v>D2. Are any family planning commodities subject to duties, import taxes, or other fees?</v>
      </c>
      <c r="S86" s="19"/>
      <c r="T86" s="14"/>
      <c r="U86" s="14"/>
      <c r="V86" s="14"/>
      <c r="W86" s="41"/>
      <c r="X86" s="41"/>
      <c r="Y86" s="42"/>
      <c r="Z86" s="49"/>
      <c r="AA86"/>
    </row>
    <row r="87" spans="1:28" s="111" customFormat="1" ht="30" customHeight="1">
      <c r="A87" s="152"/>
      <c r="B87" s="1473" t="s">
        <v>106</v>
      </c>
      <c r="C87" s="1473"/>
      <c r="D87" s="1474"/>
      <c r="E87" s="1579" t="s">
        <v>224</v>
      </c>
      <c r="F87" s="1647"/>
      <c r="G87" s="1647"/>
      <c r="H87" s="1580"/>
      <c r="I87" s="13"/>
      <c r="J87" s="28"/>
      <c r="K87" s="7"/>
      <c r="L87" s="19"/>
      <c r="M87" s="29"/>
      <c r="N87" s="29" t="str">
        <f>E87</f>
        <v>Commercial sector</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73" t="s">
        <v>21</v>
      </c>
      <c r="C88" s="1473"/>
      <c r="D88" s="1474"/>
      <c r="E88" s="1579" t="s">
        <v>485</v>
      </c>
      <c r="F88" s="1647"/>
      <c r="G88" s="1647"/>
      <c r="H88" s="1580"/>
      <c r="I88" s="13"/>
      <c r="J88" s="28"/>
      <c r="K88" s="7"/>
      <c r="L88" s="19"/>
      <c r="M88" s="29"/>
      <c r="N88" s="29" t="str">
        <f>E88</f>
        <v>About 1% tax is charged</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318</v>
      </c>
      <c r="B89" s="1473"/>
      <c r="C89" s="1473"/>
      <c r="D89" s="1473"/>
      <c r="E89" s="1473"/>
      <c r="F89" s="1473"/>
      <c r="G89" s="1474"/>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73" t="s">
        <v>22</v>
      </c>
      <c r="C90" s="1473"/>
      <c r="D90" s="1579" t="s">
        <v>205</v>
      </c>
      <c r="E90" s="1647"/>
      <c r="F90" s="1647"/>
      <c r="G90" s="1647"/>
      <c r="H90" s="1580"/>
      <c r="I90" s="13"/>
      <c r="J90" s="28"/>
      <c r="K90" s="7" t="e">
        <f>#REF!</f>
        <v>#REF!</v>
      </c>
      <c r="L90" s="19"/>
      <c r="M90" s="19"/>
      <c r="N90" s="21"/>
      <c r="O90" s="22" t="str">
        <f>D90</f>
        <v>Not applicable</v>
      </c>
      <c r="P90" s="7"/>
      <c r="Q90" s="19"/>
      <c r="R90" s="19"/>
      <c r="S90" s="19"/>
      <c r="T90" s="14"/>
      <c r="U90" s="14"/>
      <c r="V90" s="14"/>
      <c r="W90" s="41"/>
      <c r="X90" s="41"/>
      <c r="Y90" s="42"/>
      <c r="Z90" s="49"/>
      <c r="AA90"/>
    </row>
    <row r="91" spans="1:28" s="111" customFormat="1" ht="30" customHeight="1">
      <c r="A91" s="1493" t="s">
        <v>319</v>
      </c>
      <c r="B91" s="1473"/>
      <c r="C91" s="1473"/>
      <c r="D91" s="1473"/>
      <c r="E91" s="1473"/>
      <c r="F91" s="1473"/>
      <c r="G91" s="1474"/>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30" customHeight="1">
      <c r="A92" s="152"/>
      <c r="B92" s="1473" t="s">
        <v>22</v>
      </c>
      <c r="C92" s="1473"/>
      <c r="D92" s="1579" t="s">
        <v>486</v>
      </c>
      <c r="E92" s="1647"/>
      <c r="F92" s="1647"/>
      <c r="G92" s="1647"/>
      <c r="H92" s="1580"/>
      <c r="I92" s="13"/>
      <c r="J92" s="28"/>
      <c r="K92" s="7" t="str">
        <f>B92</f>
        <v>a. If yes, describe the policies.</v>
      </c>
      <c r="L92" s="19"/>
      <c r="M92" s="19"/>
      <c r="N92" s="21"/>
      <c r="O92" s="22">
        <f>E92</f>
        <v>0</v>
      </c>
      <c r="P92" s="7"/>
      <c r="Q92" s="19"/>
      <c r="R92" s="19"/>
      <c r="S92" s="19"/>
      <c r="T92" s="14"/>
      <c r="U92" s="14"/>
      <c r="V92" s="14"/>
      <c r="W92" s="41"/>
      <c r="X92" s="41"/>
      <c r="Y92" s="42"/>
      <c r="Z92" s="49"/>
      <c r="AA92"/>
    </row>
    <row r="93" spans="1:28" ht="45.75" customHeight="1"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ustomHeight="1">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487</v>
      </c>
      <c r="E95" s="1577"/>
      <c r="F95" s="1578"/>
      <c r="G95" s="1579" t="s">
        <v>488</v>
      </c>
      <c r="H95" s="1580"/>
      <c r="I95" s="12"/>
      <c r="J95" s="28" t="str">
        <f t="shared" si="3"/>
        <v>Pharmacies</v>
      </c>
      <c r="K95" s="7"/>
      <c r="L95" s="19"/>
      <c r="M95" s="29"/>
      <c r="N95" s="19"/>
      <c r="O95" s="7"/>
      <c r="P95" s="7"/>
      <c r="Q95" s="19"/>
      <c r="R95" s="19"/>
      <c r="S95" s="19"/>
      <c r="T95" s="90" t="str">
        <f>D95</f>
        <v>Trained Community health worker</v>
      </c>
      <c r="U95" s="48"/>
      <c r="V95" s="14"/>
      <c r="W95" s="41"/>
      <c r="X95" s="41"/>
      <c r="Y95" s="42"/>
      <c r="Z95" s="49"/>
      <c r="AA95"/>
    </row>
    <row r="96" spans="1:28" s="111" customFormat="1" ht="30" customHeight="1">
      <c r="A96" s="130"/>
      <c r="B96" s="95" t="s">
        <v>11</v>
      </c>
      <c r="C96" s="92" t="s">
        <v>188</v>
      </c>
      <c r="D96" s="1576" t="s">
        <v>840</v>
      </c>
      <c r="E96" s="1577"/>
      <c r="F96" s="1578"/>
      <c r="G96" s="1579" t="s">
        <v>551</v>
      </c>
      <c r="H96" s="1580"/>
      <c r="I96" s="12"/>
      <c r="J96" s="28" t="str">
        <f t="shared" si="3"/>
        <v>Trained Auxiliary nurse midwife in pharmacy</v>
      </c>
      <c r="K96" s="7"/>
      <c r="L96" s="19"/>
      <c r="M96" s="29"/>
      <c r="N96" s="19"/>
      <c r="O96" s="7"/>
      <c r="P96" s="7"/>
      <c r="Q96" s="19"/>
      <c r="R96" s="19"/>
      <c r="S96" s="19"/>
      <c r="T96" s="90" t="str">
        <f t="shared" ref="T96:T102" si="4">D96</f>
        <v xml:space="preserve">Trained Maternal and Child Health Worker/Trained Auxilary Nurse Midwife </v>
      </c>
      <c r="U96" s="48"/>
      <c r="V96" s="14"/>
      <c r="W96" s="41"/>
      <c r="X96" s="41"/>
      <c r="Y96" s="42"/>
      <c r="Z96" s="49"/>
      <c r="AA96"/>
    </row>
    <row r="97" spans="1:27" s="111" customFormat="1" ht="15" customHeight="1">
      <c r="A97" s="130"/>
      <c r="B97" s="95" t="s">
        <v>12</v>
      </c>
      <c r="C97" s="92" t="s">
        <v>189</v>
      </c>
      <c r="D97" s="1576" t="s">
        <v>489</v>
      </c>
      <c r="E97" s="1577"/>
      <c r="F97" s="1578"/>
      <c r="G97" s="1579" t="s">
        <v>489</v>
      </c>
      <c r="H97" s="1580"/>
      <c r="I97" s="12"/>
      <c r="J97" s="28" t="str">
        <f t="shared" si="3"/>
        <v>Trained Doctor/Nurse/Paramedics</v>
      </c>
      <c r="K97" s="7"/>
      <c r="L97" s="19"/>
      <c r="M97" s="29"/>
      <c r="N97" s="19"/>
      <c r="O97" s="7"/>
      <c r="P97" s="7"/>
      <c r="Q97" s="19"/>
      <c r="R97" s="19"/>
      <c r="S97" s="19"/>
      <c r="T97" s="90" t="str">
        <f t="shared" si="4"/>
        <v>Trained Doctor/Nurse/Paramedics</v>
      </c>
      <c r="U97" s="48"/>
      <c r="V97" s="14"/>
      <c r="W97" s="41"/>
      <c r="X97" s="41"/>
      <c r="Y97" s="42"/>
      <c r="Z97" s="49"/>
      <c r="AA97"/>
    </row>
    <row r="98" spans="1:27" s="111" customFormat="1" ht="15" customHeight="1">
      <c r="A98" s="130"/>
      <c r="B98" s="94" t="s">
        <v>182</v>
      </c>
      <c r="C98" s="92" t="s">
        <v>190</v>
      </c>
      <c r="D98" s="1576" t="s">
        <v>489</v>
      </c>
      <c r="E98" s="1577"/>
      <c r="F98" s="1578"/>
      <c r="G98" s="1579" t="s">
        <v>489</v>
      </c>
      <c r="H98" s="1580"/>
      <c r="I98" s="12"/>
      <c r="J98" s="28" t="str">
        <f t="shared" si="3"/>
        <v>Trained Doctor/Nurse/Paramedics</v>
      </c>
      <c r="K98" s="7"/>
      <c r="L98" s="19"/>
      <c r="M98" s="29"/>
      <c r="N98" s="19"/>
      <c r="O98" s="7"/>
      <c r="P98" s="7"/>
      <c r="Q98" s="19"/>
      <c r="R98" s="19"/>
      <c r="S98" s="19"/>
      <c r="T98" s="90" t="str">
        <f t="shared" si="4"/>
        <v>Trained Doctor/Nurse/Paramedics</v>
      </c>
      <c r="U98" s="48"/>
      <c r="V98" s="14"/>
      <c r="W98" s="41"/>
      <c r="X98" s="41"/>
      <c r="Y98" s="42"/>
      <c r="Z98" s="49"/>
      <c r="AA98"/>
    </row>
    <row r="99" spans="1:27" s="111" customFormat="1" ht="15" customHeight="1">
      <c r="A99" s="130"/>
      <c r="B99" s="95" t="s">
        <v>183</v>
      </c>
      <c r="C99" s="92" t="s">
        <v>191</v>
      </c>
      <c r="D99" s="1576" t="s">
        <v>841</v>
      </c>
      <c r="E99" s="1577"/>
      <c r="F99" s="1578"/>
      <c r="G99" s="1579" t="s">
        <v>488</v>
      </c>
      <c r="H99" s="1580"/>
      <c r="I99" s="12"/>
      <c r="J99" s="28" t="str">
        <f t="shared" si="3"/>
        <v>Pharmacies</v>
      </c>
      <c r="K99" s="7"/>
      <c r="L99" s="19"/>
      <c r="M99" s="29"/>
      <c r="N99" s="19"/>
      <c r="O99" s="7"/>
      <c r="P99" s="7"/>
      <c r="Q99" s="19"/>
      <c r="R99" s="19"/>
      <c r="S99" s="19"/>
      <c r="T99" s="90" t="str">
        <f t="shared" si="4"/>
        <v>Trained Community health worker (only male condom)</v>
      </c>
      <c r="U99" s="48"/>
      <c r="V99" s="14"/>
      <c r="W99" s="41"/>
      <c r="X99" s="41"/>
      <c r="Y99" s="42"/>
      <c r="Z99" s="49"/>
      <c r="AA99"/>
    </row>
    <row r="100" spans="1:27" s="111" customFormat="1" ht="15" customHeight="1">
      <c r="A100" s="130"/>
      <c r="B100" s="95" t="s">
        <v>184</v>
      </c>
      <c r="C100" s="92" t="s">
        <v>192</v>
      </c>
      <c r="D100" s="1576" t="s">
        <v>205</v>
      </c>
      <c r="E100" s="1577"/>
      <c r="F100" s="1578"/>
      <c r="G100" s="1579" t="s">
        <v>488</v>
      </c>
      <c r="H100" s="1580"/>
      <c r="I100" s="12"/>
      <c r="J100" s="28" t="str">
        <f t="shared" si="3"/>
        <v>Pharmacies</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76" t="s">
        <v>490</v>
      </c>
      <c r="E101" s="1577"/>
      <c r="F101" s="1578"/>
      <c r="G101" s="1579" t="s">
        <v>490</v>
      </c>
      <c r="H101" s="1580"/>
      <c r="I101" s="12"/>
      <c r="J101" s="28" t="str">
        <f t="shared" si="3"/>
        <v>Trained Doctor</v>
      </c>
      <c r="K101" s="7"/>
      <c r="L101" s="19"/>
      <c r="M101" s="29"/>
      <c r="N101" s="19"/>
      <c r="O101" s="7"/>
      <c r="P101" s="7"/>
      <c r="Q101" s="19"/>
      <c r="R101" s="19"/>
      <c r="S101" s="19"/>
      <c r="T101" s="90" t="str">
        <f t="shared" si="4"/>
        <v>Trained Doctor</v>
      </c>
      <c r="U101" s="48"/>
      <c r="V101" s="14"/>
      <c r="W101" s="41"/>
      <c r="X101" s="41"/>
      <c r="Y101" s="42"/>
      <c r="Z101" s="49"/>
      <c r="AA101"/>
    </row>
    <row r="102" spans="1:27" s="111" customFormat="1" ht="15" customHeight="1" thickBot="1">
      <c r="A102" s="130"/>
      <c r="B102" s="96" t="s">
        <v>186</v>
      </c>
      <c r="C102" s="93" t="s">
        <v>194</v>
      </c>
      <c r="D102" s="1586" t="s">
        <v>205</v>
      </c>
      <c r="E102" s="1587"/>
      <c r="F102" s="1588"/>
      <c r="G102" s="1589" t="s">
        <v>205</v>
      </c>
      <c r="H102" s="1590"/>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00" t="s">
        <v>206</v>
      </c>
      <c r="B103" s="1591"/>
      <c r="C103" s="1592"/>
      <c r="D103" s="1593" t="s">
        <v>388</v>
      </c>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19"/>
      <c r="M103" s="19"/>
      <c r="N103" s="19"/>
      <c r="O103" s="7" t="str">
        <f>D103</f>
        <v>None</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100"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131" t="s">
        <v>62</v>
      </c>
      <c r="E108" s="1583"/>
      <c r="F108" s="1584"/>
      <c r="G108" s="1585"/>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30" customHeight="1">
      <c r="A110" s="1493" t="s">
        <v>321</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79" t="s">
        <v>205</v>
      </c>
      <c r="E114" s="1647"/>
      <c r="F114" s="1647"/>
      <c r="G114" s="1647"/>
      <c r="H114" s="1580"/>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ustomHeight="1">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898" t="s">
        <v>61</v>
      </c>
      <c r="H116" s="1899"/>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898" t="s">
        <v>61</v>
      </c>
      <c r="H117" s="1899"/>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898" t="s">
        <v>61</v>
      </c>
      <c r="H118" s="1899"/>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898" t="s">
        <v>61</v>
      </c>
      <c r="H119" s="1899"/>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898" t="s">
        <v>61</v>
      </c>
      <c r="H120" s="1899"/>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898" t="s">
        <v>61</v>
      </c>
      <c r="H121" s="1899"/>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898" t="s">
        <v>61</v>
      </c>
      <c r="H122" s="1899"/>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898" t="s">
        <v>61</v>
      </c>
      <c r="H123" s="1899"/>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898" t="s">
        <v>62</v>
      </c>
      <c r="H124" s="1899"/>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73" t="s">
        <v>111</v>
      </c>
      <c r="C125" s="1473"/>
      <c r="D125" s="1473"/>
      <c r="E125" s="1473"/>
      <c r="F125" s="1474"/>
      <c r="G125" s="1898" t="s">
        <v>62</v>
      </c>
      <c r="H125" s="1899"/>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73" t="s">
        <v>112</v>
      </c>
      <c r="D126" s="1473"/>
      <c r="E126" s="1474"/>
      <c r="F126" s="1635" t="s">
        <v>205</v>
      </c>
      <c r="G126" s="1786"/>
      <c r="H126" s="1636"/>
      <c r="I126" s="31"/>
      <c r="J126" s="28">
        <f t="shared" si="5"/>
        <v>0</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7"/>
      <c r="E127" s="1608"/>
      <c r="F127" s="1787">
        <v>2011</v>
      </c>
      <c r="G127" s="1788"/>
      <c r="H127" s="1789"/>
      <c r="I127" s="31"/>
      <c r="J127" s="28">
        <f t="shared" si="5"/>
        <v>0</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491</v>
      </c>
      <c r="E128" s="1659"/>
      <c r="F128" s="1659"/>
      <c r="G128" s="1659"/>
      <c r="H128" s="1660"/>
      <c r="I128" s="31"/>
      <c r="J128" s="18"/>
      <c r="K128" s="7" t="str">
        <f>A128</f>
        <v xml:space="preserve">D11. Name of the list(s)
</v>
      </c>
      <c r="L128" s="7"/>
      <c r="M128" s="19"/>
      <c r="N128" s="19"/>
      <c r="O128" s="7" t="str">
        <f>D128</f>
        <v>National List of Essential Medicines Nepal</v>
      </c>
      <c r="P128" s="19"/>
      <c r="Q128" s="1"/>
      <c r="R128" s="19"/>
      <c r="S128" s="20"/>
      <c r="T128" s="2"/>
      <c r="U128" s="2"/>
      <c r="V128" s="2"/>
      <c r="W128" s="37"/>
      <c r="X128" s="37"/>
      <c r="Y128" s="1"/>
      <c r="Z128" s="53"/>
      <c r="AA128"/>
    </row>
    <row r="129" spans="1:27" s="132" customFormat="1" ht="30">
      <c r="A129" s="1493" t="s">
        <v>472</v>
      </c>
      <c r="B129" s="1473"/>
      <c r="C129" s="1474"/>
      <c r="D129" s="1484"/>
      <c r="E129" s="1485"/>
      <c r="F129" s="1485"/>
      <c r="G129" s="1485"/>
      <c r="H129" s="1486"/>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323</v>
      </c>
      <c r="C131" s="1613"/>
      <c r="D131" s="1613"/>
      <c r="E131" s="1614"/>
      <c r="F131" s="1615">
        <v>2003</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324</v>
      </c>
      <c r="B138" s="1471"/>
      <c r="C138" s="1471"/>
      <c r="D138" s="1471"/>
      <c r="E138" s="1471"/>
      <c r="F138" s="1472"/>
      <c r="G138" s="1620" t="s">
        <v>62</v>
      </c>
      <c r="H138" s="1621"/>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ustomHeight="1">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73" t="s">
        <v>108</v>
      </c>
      <c r="C140" s="1473"/>
      <c r="D140" s="1473"/>
      <c r="E140" s="1473"/>
      <c r="F140" s="1474"/>
      <c r="G140" s="1540" t="s">
        <v>62</v>
      </c>
      <c r="H140" s="1542"/>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73" t="s">
        <v>109</v>
      </c>
      <c r="C141" s="1473"/>
      <c r="D141" s="1473"/>
      <c r="E141" s="1473"/>
      <c r="F141" s="1474"/>
      <c r="G141" s="1540" t="s">
        <v>205</v>
      </c>
      <c r="H141" s="1542"/>
      <c r="I141" s="6"/>
      <c r="J141" s="28" t="str">
        <f t="shared" si="7"/>
        <v>Not applicable</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73" t="s">
        <v>171</v>
      </c>
      <c r="C143" s="1473"/>
      <c r="D143" s="1473"/>
      <c r="E143" s="1473"/>
      <c r="F143" s="1474"/>
      <c r="G143" s="1540" t="s">
        <v>62</v>
      </c>
      <c r="H143" s="1542"/>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73" t="s">
        <v>19</v>
      </c>
      <c r="C146" s="1473"/>
      <c r="D146" s="1473"/>
      <c r="E146" s="1473"/>
      <c r="F146" s="1474"/>
      <c r="G146" s="1540" t="s">
        <v>205</v>
      </c>
      <c r="H146" s="1542"/>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73" t="s">
        <v>110</v>
      </c>
      <c r="C147" s="1473"/>
      <c r="D147" s="1473"/>
      <c r="E147" s="1473"/>
      <c r="F147" s="1474"/>
      <c r="G147" s="1540" t="s">
        <v>205</v>
      </c>
      <c r="H147" s="1542"/>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73" t="s">
        <v>72</v>
      </c>
      <c r="C148" s="1473"/>
      <c r="D148" s="1473"/>
      <c r="E148" s="1473"/>
      <c r="F148" s="1474"/>
      <c r="G148" s="1540" t="s">
        <v>205</v>
      </c>
      <c r="H148" s="1542"/>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73" t="s">
        <v>325</v>
      </c>
      <c r="C149" s="1473"/>
      <c r="D149" s="1473"/>
      <c r="E149" s="1473"/>
      <c r="F149" s="1484" t="s">
        <v>720</v>
      </c>
      <c r="G149" s="1485"/>
      <c r="H149" s="1486"/>
      <c r="I149" s="6"/>
      <c r="J149" s="28"/>
      <c r="K149" s="7"/>
      <c r="L149" s="19"/>
      <c r="M149" s="7"/>
      <c r="N149" s="19"/>
      <c r="O149" s="19"/>
      <c r="P149" s="19"/>
      <c r="Q149" s="7" t="str">
        <f>F149</f>
        <v>07/12-06/13</v>
      </c>
      <c r="R149" s="7" t="str">
        <f>B149</f>
        <v xml:space="preserve">j. Time period covered by reports reviewed
(mm/yy - mm/yy) (for example, reports from 01/12-12/12) </v>
      </c>
      <c r="S149" s="19"/>
      <c r="T149" s="14"/>
      <c r="U149" s="14"/>
      <c r="V149" s="14"/>
      <c r="W149" s="41"/>
      <c r="X149" s="41"/>
      <c r="Y149" s="42"/>
      <c r="Z149" s="49"/>
      <c r="AA149"/>
    </row>
    <row r="150" spans="1:27" s="111" customFormat="1" ht="45" customHeight="1">
      <c r="A150" s="152"/>
      <c r="B150" s="1473" t="s">
        <v>326</v>
      </c>
      <c r="C150" s="1473"/>
      <c r="D150" s="1473"/>
      <c r="E150" s="1473"/>
      <c r="F150" s="1484" t="s">
        <v>610</v>
      </c>
      <c r="G150" s="1485"/>
      <c r="H150" s="1486"/>
      <c r="I150" s="6"/>
      <c r="J150" s="28"/>
      <c r="K150" s="7"/>
      <c r="L150" s="7"/>
      <c r="M150" s="19"/>
      <c r="N150" s="19"/>
      <c r="O150" s="19"/>
      <c r="P150" s="19"/>
      <c r="Q150" s="7" t="str">
        <f>F150</f>
        <v>Logistics management information system (LMIS), Logistics Management Division</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98" t="s">
        <v>327</v>
      </c>
      <c r="C152" s="1498"/>
      <c r="D152" s="1498"/>
      <c r="E152" s="1498"/>
      <c r="F152" s="1499"/>
      <c r="G152" s="1630" t="s">
        <v>62</v>
      </c>
      <c r="H152" s="1631"/>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73" t="s">
        <v>328</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0.75" customHeight="1" thickBot="1">
      <c r="A154" s="1622" t="s">
        <v>473</v>
      </c>
      <c r="B154" s="1623"/>
      <c r="C154" s="1624"/>
      <c r="D154" s="1625" t="s">
        <v>492</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The overall funding, procurement and supply chain mechanism is working well for contraceptive security in the country.</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prompt="Please select from the dropdown list." sqref="WLT983122 H82 H1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WVP98312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WVP983078 H3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WVL983123:WVN98312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D83:F83">
      <formula1>$N$1:$N$2</formula1>
    </dataValidation>
    <dataValidation type="list" allowBlank="1" showInputMessage="1" showErrorMessage="1" error="Please choose from the dropdown list." sqref="WVP98306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H2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WVN983101:WVP98310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formula1>$R$1:$R$4</formula1>
    </dataValidation>
    <dataValidation type="list" allowBlank="1" showInputMessage="1" showErrorMessage="1" errorTitle="Choose from dropdown" error="Please choose from the dropdown list." prompt="Please select from the dropdown list." sqref="WBT98310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WLP98310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VL98310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G138 D15 D68">
      <formula1>$W$1:$W$4</formula1>
    </dataValidation>
    <dataValidation type="list" allowBlank="1" showErrorMessage="1" errorTitle="Choose from dropdown" error="Please choose from the dropdown list." sqref="WVN98306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F28">
      <formula1>$Y$1:$Y$11</formula1>
    </dataValidation>
    <dataValidation type="list" allowBlank="1" showInputMessage="1" showErrorMessage="1" errorTitle="Choose from dropdown" error="Please choose from the dropdown list." sqref="WVP98306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4"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90" zoomScaleNormal="9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1686</v>
      </c>
      <c r="B7" s="1655"/>
      <c r="C7" s="1655"/>
      <c r="D7" s="916"/>
      <c r="E7" s="916"/>
      <c r="F7" s="916"/>
      <c r="G7" s="917"/>
      <c r="H7" s="918"/>
      <c r="I7" s="906"/>
      <c r="J7" s="907"/>
      <c r="K7" s="908" t="str">
        <f>A7</f>
        <v>Country: Nicaragua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900" t="s">
        <v>1687</v>
      </c>
      <c r="E13" s="1647"/>
      <c r="F13" s="1647"/>
      <c r="G13" s="1647"/>
      <c r="H13" s="1580"/>
      <c r="I13" s="419"/>
      <c r="J13" s="404"/>
      <c r="K13" s="397" t="str">
        <f>B13</f>
        <v>a. What is the name of the committee?</v>
      </c>
      <c r="L13" s="426" t="str">
        <f>D13</f>
        <v>Sexual and Reproductive Health Commodity Security Comittee (DAISSR)</v>
      </c>
      <c r="M13" s="396"/>
      <c r="N13" s="396"/>
      <c r="O13" s="398" t="str">
        <f>D13</f>
        <v>Sexual and Reproductive Health Commodity Security Comittee (DAISSR)</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971" t="s">
        <v>61</v>
      </c>
      <c r="E15" s="151" t="s">
        <v>55</v>
      </c>
      <c r="F15" s="1658" t="s">
        <v>1688</v>
      </c>
      <c r="G15" s="1659"/>
      <c r="H15" s="1660"/>
      <c r="I15" s="419"/>
      <c r="J15" s="404"/>
      <c r="K15" s="397" t="str">
        <f t="shared" ref="K15:K23" si="0">B15</f>
        <v>a. Social marketing</v>
      </c>
      <c r="L15" s="396"/>
      <c r="M15" s="396"/>
      <c r="N15" s="396"/>
      <c r="O15" s="397"/>
      <c r="P15" s="396"/>
      <c r="Q15" s="397" t="str">
        <f t="shared" ref="Q15:Q23" si="1">F15</f>
        <v>Population Services International (PSI) Affiliate (PASMO)</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971" t="s">
        <v>62</v>
      </c>
      <c r="E16" s="153" t="s">
        <v>55</v>
      </c>
      <c r="F16" s="1722"/>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971" t="s">
        <v>62</v>
      </c>
      <c r="E17" s="153" t="s">
        <v>55</v>
      </c>
      <c r="F17" s="1658" t="s">
        <v>428</v>
      </c>
      <c r="G17" s="1659"/>
      <c r="H17" s="1660"/>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971" t="s">
        <v>61</v>
      </c>
      <c r="E18" s="153" t="s">
        <v>56</v>
      </c>
      <c r="F18" s="1658" t="s">
        <v>232</v>
      </c>
      <c r="G18" s="1659"/>
      <c r="H18" s="1660"/>
      <c r="I18" s="419"/>
      <c r="J18" s="404"/>
      <c r="K18" s="397" t="str">
        <f t="shared" si="0"/>
        <v>d. Donors</v>
      </c>
      <c r="L18" s="396"/>
      <c r="M18" s="396"/>
      <c r="N18" s="396"/>
      <c r="O18" s="397"/>
      <c r="P18" s="396"/>
      <c r="Q18" s="397" t="str">
        <f t="shared" si="1"/>
        <v>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971" t="s">
        <v>61</v>
      </c>
      <c r="E19" s="153" t="s">
        <v>57</v>
      </c>
      <c r="F19" s="1658" t="s">
        <v>1689</v>
      </c>
      <c r="G19" s="1659"/>
      <c r="H19" s="1660"/>
      <c r="I19" s="419"/>
      <c r="J19" s="404"/>
      <c r="K19" s="397" t="str">
        <f t="shared" si="0"/>
        <v>e. UN agencies</v>
      </c>
      <c r="L19" s="396"/>
      <c r="M19" s="396"/>
      <c r="N19" s="396"/>
      <c r="O19" s="397"/>
      <c r="P19" s="396"/>
      <c r="Q19" s="397" t="str">
        <f t="shared" si="1"/>
        <v>UNFPA, UNOPS</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ustomHeight="1">
      <c r="A20" s="152"/>
      <c r="B20" s="1473" t="s">
        <v>120</v>
      </c>
      <c r="C20" s="1474"/>
      <c r="D20" s="971" t="s">
        <v>61</v>
      </c>
      <c r="E20" s="153" t="s">
        <v>58</v>
      </c>
      <c r="F20" s="1658" t="s">
        <v>1690</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General Directorate of Medical Supplies, General Directorate for the Extension of Quality of Care, Planning and Development Division</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15" customHeight="1">
      <c r="A21" s="152"/>
      <c r="B21" s="1491" t="s">
        <v>17</v>
      </c>
      <c r="C21" s="1491"/>
      <c r="D21" s="971" t="s">
        <v>61</v>
      </c>
      <c r="E21" s="153" t="s">
        <v>59</v>
      </c>
      <c r="F21" s="1658" t="s">
        <v>337</v>
      </c>
      <c r="G21" s="1659"/>
      <c r="H21" s="1660"/>
      <c r="I21" s="419"/>
      <c r="J21" s="404"/>
      <c r="K21" s="397" t="str">
        <f t="shared" si="0"/>
        <v>g. Central Medical Store or Central Warehouse</v>
      </c>
      <c r="L21" s="396"/>
      <c r="M21" s="396"/>
      <c r="N21" s="396"/>
      <c r="O21" s="397"/>
      <c r="P21" s="396"/>
      <c r="Q21" s="397" t="str">
        <f t="shared" si="1"/>
        <v>Central Medical Store</v>
      </c>
      <c r="R21" s="396"/>
      <c r="S21" s="396"/>
      <c r="T21" s="406"/>
      <c r="U21" s="406"/>
      <c r="V21" s="406"/>
      <c r="W21" s="407"/>
      <c r="X21" s="407"/>
      <c r="Y21" s="424"/>
      <c r="Z21" s="425"/>
      <c r="AA21" s="409"/>
    </row>
    <row r="22" spans="1:134" s="111" customFormat="1">
      <c r="A22" s="152"/>
      <c r="B22" s="1491" t="s">
        <v>39</v>
      </c>
      <c r="C22" s="1491"/>
      <c r="D22" s="971"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15" customHeight="1">
      <c r="A23" s="152"/>
      <c r="B23" s="1491" t="s">
        <v>121</v>
      </c>
      <c r="C23" s="1491"/>
      <c r="D23" s="971" t="s">
        <v>61</v>
      </c>
      <c r="E23" s="153" t="s">
        <v>59</v>
      </c>
      <c r="F23" s="1658" t="s">
        <v>1691</v>
      </c>
      <c r="G23" s="1659"/>
      <c r="H23" s="1660"/>
      <c r="I23" s="419"/>
      <c r="J23" s="404"/>
      <c r="K23" s="403" t="str">
        <f t="shared" si="0"/>
        <v>i. Other (for example: partners)</v>
      </c>
      <c r="L23" s="404"/>
      <c r="M23" s="404"/>
      <c r="N23" s="404"/>
      <c r="O23" s="403"/>
      <c r="P23" s="404"/>
      <c r="Q23" s="403" t="str">
        <f t="shared" si="1"/>
        <v xml:space="preserve"> USAID / DELIVER Project</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60.75" thickBot="1">
      <c r="A26" s="1497" t="s">
        <v>124</v>
      </c>
      <c r="B26" s="1498"/>
      <c r="C26" s="1499"/>
      <c r="D26" s="759" t="s">
        <v>61</v>
      </c>
      <c r="E26" s="155" t="s">
        <v>53</v>
      </c>
      <c r="F26" s="760" t="s">
        <v>1692</v>
      </c>
      <c r="G26" s="157" t="s">
        <v>34</v>
      </c>
      <c r="H26" s="817" t="s">
        <v>1693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125</v>
      </c>
      <c r="B29" s="1473"/>
      <c r="C29" s="1473"/>
      <c r="D29" s="1473"/>
      <c r="E29" s="1473"/>
      <c r="F29" s="1474"/>
      <c r="G29" s="1781" t="s">
        <v>66</v>
      </c>
      <c r="H29" s="1782"/>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126</v>
      </c>
      <c r="B30" s="1473"/>
      <c r="C30" s="1473"/>
      <c r="D30" s="1473"/>
      <c r="E30" s="991" t="s">
        <v>66</v>
      </c>
      <c r="F30" s="162" t="s">
        <v>127</v>
      </c>
      <c r="G30" s="1509" t="s">
        <v>1694</v>
      </c>
      <c r="H30" s="1510"/>
      <c r="I30" s="438"/>
      <c r="J30" s="403" t="str">
        <f>G30</f>
        <v xml:space="preserve"> Ministry of Health</v>
      </c>
      <c r="K30" s="397"/>
      <c r="L30" s="396"/>
      <c r="M30" s="439" t="str">
        <f>E30</f>
        <v>Don't know</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979470</v>
      </c>
      <c r="F35" s="169" t="s">
        <v>538</v>
      </c>
      <c r="G35" s="625" t="s">
        <v>1695</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190000</v>
      </c>
      <c r="F36" s="169" t="s">
        <v>538</v>
      </c>
      <c r="G36" s="625" t="s">
        <v>428</v>
      </c>
      <c r="H36" s="171" t="s">
        <v>1696</v>
      </c>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180</v>
      </c>
      <c r="C37" s="1498"/>
      <c r="D37" s="1499"/>
      <c r="E37" s="173">
        <f>E35+E36</f>
        <v>1169470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975" t="s">
        <v>61</v>
      </c>
      <c r="E41" s="168">
        <v>742173</v>
      </c>
      <c r="F41" s="177" t="s">
        <v>538</v>
      </c>
      <c r="G41" s="178" t="s">
        <v>524</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530</v>
      </c>
      <c r="E42" s="1476"/>
      <c r="F42" s="1476"/>
      <c r="G42" s="1476"/>
      <c r="H42" s="1477"/>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73" t="s">
        <v>140</v>
      </c>
      <c r="C43" s="1474"/>
      <c r="D43" s="975" t="s">
        <v>62</v>
      </c>
      <c r="E43" s="168">
        <v>712987</v>
      </c>
      <c r="F43" s="177" t="s">
        <v>538</v>
      </c>
      <c r="G43" s="170" t="s">
        <v>524</v>
      </c>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1455160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975"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975" t="s">
        <v>61</v>
      </c>
      <c r="E51" s="168">
        <v>91822</v>
      </c>
      <c r="F51" s="482" t="s">
        <v>538</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975"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91822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0.94064442895909584</v>
      </c>
      <c r="G56" s="1517"/>
      <c r="H56" s="1518"/>
      <c r="I56" s="438"/>
      <c r="J56" s="446">
        <f>G56</f>
        <v>0</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0.51002845047967238</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t="s">
        <v>66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992" t="s">
        <v>66</v>
      </c>
      <c r="G59" s="1517" t="s">
        <v>760</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695" t="s">
        <v>65</v>
      </c>
      <c r="G61" s="1696"/>
      <c r="H61" s="1697"/>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730" t="s">
        <v>220</v>
      </c>
      <c r="G62" s="1731"/>
      <c r="H62" s="1732"/>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968"/>
      <c r="B63" s="967"/>
      <c r="C63" s="1473" t="s">
        <v>178</v>
      </c>
      <c r="D63" s="1473"/>
      <c r="E63" s="1474"/>
      <c r="F63" s="1695" t="s">
        <v>205</v>
      </c>
      <c r="G63" s="1696"/>
      <c r="H63" s="1697"/>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730" t="s">
        <v>428</v>
      </c>
      <c r="E64" s="1731"/>
      <c r="F64" s="1731"/>
      <c r="G64" s="1731"/>
      <c r="H64" s="1732"/>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973" t="s">
        <v>61</v>
      </c>
      <c r="G68" s="973"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973" t="s">
        <v>62</v>
      </c>
      <c r="G69" s="973"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973" t="s">
        <v>61</v>
      </c>
      <c r="G70" s="973"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973" t="s">
        <v>62</v>
      </c>
      <c r="G71" s="973"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973" t="s">
        <v>61</v>
      </c>
      <c r="G72" s="973"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973" t="s">
        <v>61</v>
      </c>
      <c r="G73" s="973"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62</v>
      </c>
      <c r="E74" s="1651"/>
      <c r="F74" s="973" t="s">
        <v>62</v>
      </c>
      <c r="G74" s="973"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973" t="s">
        <v>62</v>
      </c>
      <c r="G75" s="973"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973" t="s">
        <v>61</v>
      </c>
      <c r="G76" s="973" t="s">
        <v>61</v>
      </c>
      <c r="H76" s="99" t="s">
        <v>61</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973" t="s">
        <v>61</v>
      </c>
      <c r="G77" s="973"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973" t="s">
        <v>61</v>
      </c>
      <c r="G78" s="973"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428</v>
      </c>
      <c r="E79" s="1651"/>
      <c r="F79" s="973"/>
      <c r="G79" s="973"/>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t="s">
        <v>428</v>
      </c>
      <c r="E80" s="1554"/>
      <c r="F80" s="1554"/>
      <c r="G80" s="1554"/>
      <c r="H80" s="1555"/>
      <c r="I80" s="419"/>
      <c r="J80" s="437"/>
      <c r="K80" s="397" t="str">
        <f>A80</f>
        <v>C2. Please note any comments about the commodities offered.</v>
      </c>
      <c r="L80" s="396"/>
      <c r="M80" s="396"/>
      <c r="N80" s="396"/>
      <c r="O80" s="397" t="str">
        <f>D80</f>
        <v xml:space="preserve">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167</v>
      </c>
      <c r="E84" s="1563"/>
      <c r="F84" s="970"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974" t="s">
        <v>1697</v>
      </c>
      <c r="D85" s="1723" t="s">
        <v>66</v>
      </c>
      <c r="E85" s="1724"/>
      <c r="F85" s="972" t="s">
        <v>61</v>
      </c>
      <c r="G85" s="1586" t="s">
        <v>61</v>
      </c>
      <c r="H85" s="1664"/>
      <c r="I85" s="458"/>
      <c r="J85" s="446" t="str">
        <f>G85</f>
        <v>Yes</v>
      </c>
      <c r="K85" s="397" t="str">
        <f>B85</f>
        <v>a</v>
      </c>
      <c r="L85" s="396"/>
      <c r="M85" s="426">
        <f>E85</f>
        <v>0</v>
      </c>
      <c r="N85" s="396"/>
      <c r="O85" s="396"/>
      <c r="P85" s="396"/>
      <c r="Q85" s="396"/>
      <c r="R85" s="397"/>
      <c r="S85" s="397" t="str">
        <f>D85</f>
        <v>Don't know</v>
      </c>
      <c r="T85" s="406"/>
      <c r="U85" s="406"/>
      <c r="V85" s="406"/>
      <c r="W85" s="407"/>
      <c r="X85" s="407"/>
      <c r="Y85" s="424"/>
      <c r="Z85" s="425"/>
      <c r="AA85" s="409"/>
    </row>
    <row r="86" spans="1:28" s="111" customFormat="1" ht="30">
      <c r="A86" s="1494" t="s">
        <v>71</v>
      </c>
      <c r="B86" s="1495"/>
      <c r="C86" s="1495"/>
      <c r="D86" s="1495"/>
      <c r="E86" s="1495"/>
      <c r="F86" s="1765" t="s">
        <v>61</v>
      </c>
      <c r="G86" s="1766"/>
      <c r="H86" s="176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45">
      <c r="A87" s="152"/>
      <c r="B87" s="1473" t="s">
        <v>106</v>
      </c>
      <c r="C87" s="1473"/>
      <c r="D87" s="1474"/>
      <c r="E87" s="1579" t="s">
        <v>1698</v>
      </c>
      <c r="F87" s="1647"/>
      <c r="G87" s="1647"/>
      <c r="H87" s="1580"/>
      <c r="I87" s="458"/>
      <c r="J87" s="446"/>
      <c r="K87" s="397"/>
      <c r="L87" s="396"/>
      <c r="M87" s="426"/>
      <c r="N87" s="426" t="str">
        <f>E87</f>
        <v xml:space="preserve">Commercial and social marketing sectors pay condom taxes. For condoms,  import taxes must be paid as they are classified as periodic resupply medical supplies.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66</v>
      </c>
      <c r="F88" s="1647"/>
      <c r="G88" s="1647"/>
      <c r="H88" s="1580"/>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168</v>
      </c>
      <c r="B89" s="1473"/>
      <c r="C89" s="1473"/>
      <c r="D89" s="1473"/>
      <c r="E89" s="1473"/>
      <c r="F89" s="1473"/>
      <c r="G89" s="1474"/>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t="s">
        <v>428</v>
      </c>
      <c r="E90" s="1476"/>
      <c r="F90" s="1476"/>
      <c r="G90" s="1476"/>
      <c r="H90" s="1477"/>
      <c r="I90" s="458"/>
      <c r="J90" s="446"/>
      <c r="K90" s="397" t="str">
        <f>B90</f>
        <v>a. If yes, describe the policies.</v>
      </c>
      <c r="L90" s="396"/>
      <c r="M90" s="396"/>
      <c r="N90" s="460"/>
      <c r="O90" s="398" t="str">
        <f>D90</f>
        <v xml:space="preserve"> </v>
      </c>
      <c r="P90" s="397"/>
      <c r="Q90" s="396"/>
      <c r="R90" s="396"/>
      <c r="S90" s="396"/>
      <c r="T90" s="406"/>
      <c r="U90" s="406"/>
      <c r="V90" s="406"/>
      <c r="W90" s="407"/>
      <c r="X90" s="407"/>
      <c r="Y90" s="424"/>
      <c r="Z90" s="425"/>
      <c r="AA90" s="409"/>
    </row>
    <row r="91" spans="1:28" s="111" customFormat="1" ht="30">
      <c r="A91" s="1493" t="s">
        <v>169</v>
      </c>
      <c r="B91" s="1473"/>
      <c r="C91" s="1473"/>
      <c r="D91" s="1473"/>
      <c r="E91" s="1473"/>
      <c r="F91" s="1473"/>
      <c r="G91" s="1474"/>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75">
      <c r="A92" s="152"/>
      <c r="B92" s="1473" t="s">
        <v>22</v>
      </c>
      <c r="C92" s="1473"/>
      <c r="D92" s="1475" t="s">
        <v>1699</v>
      </c>
      <c r="E92" s="1476"/>
      <c r="F92" s="1476"/>
      <c r="G92" s="1476"/>
      <c r="H92" s="1477"/>
      <c r="I92" s="458"/>
      <c r="J92" s="446"/>
      <c r="K92" s="397" t="str">
        <f>B92</f>
        <v>a. If yes, describe the policies.</v>
      </c>
      <c r="L92" s="396"/>
      <c r="M92" s="396"/>
      <c r="N92" s="460"/>
      <c r="O92" s="398" t="str">
        <f>D92</f>
        <v>The private sector is part of the commodity security plan and also provides health services through the social security institution (IPSS) that provides services through their own clinics as well as through private providers. They offer all  family planning methods (hormonals, IUD, condoms, implants and tubal ligations).</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713" t="s">
        <v>199</v>
      </c>
      <c r="E95" s="1714"/>
      <c r="F95" s="1715"/>
      <c r="G95" s="1708" t="s">
        <v>202</v>
      </c>
      <c r="H95" s="1710"/>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c r="A96" s="130"/>
      <c r="B96" s="95" t="s">
        <v>11</v>
      </c>
      <c r="C96" s="92" t="s">
        <v>188</v>
      </c>
      <c r="D96" s="1713" t="s">
        <v>199</v>
      </c>
      <c r="E96" s="1714"/>
      <c r="F96" s="1715"/>
      <c r="G96" s="1708" t="s">
        <v>202</v>
      </c>
      <c r="H96" s="1710"/>
      <c r="I96" s="465"/>
      <c r="J96" s="446" t="str">
        <f t="shared" si="3"/>
        <v>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c r="A97" s="130"/>
      <c r="B97" s="95" t="s">
        <v>12</v>
      </c>
      <c r="C97" s="92" t="s">
        <v>189</v>
      </c>
      <c r="D97" s="1713" t="s">
        <v>205</v>
      </c>
      <c r="E97" s="1714"/>
      <c r="F97" s="1715"/>
      <c r="G97" s="1708" t="s">
        <v>66</v>
      </c>
      <c r="H97" s="1710"/>
      <c r="I97" s="465"/>
      <c r="J97" s="446" t="str">
        <f t="shared" si="3"/>
        <v>Don't know</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c r="A98" s="130"/>
      <c r="B98" s="94" t="s">
        <v>182</v>
      </c>
      <c r="C98" s="92" t="s">
        <v>190</v>
      </c>
      <c r="D98" s="1713" t="s">
        <v>200</v>
      </c>
      <c r="E98" s="1714"/>
      <c r="F98" s="1715"/>
      <c r="G98" s="1708" t="s">
        <v>202</v>
      </c>
      <c r="H98" s="1710"/>
      <c r="I98" s="465"/>
      <c r="J98" s="446" t="str">
        <f t="shared" si="3"/>
        <v>Nurse</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713" t="s">
        <v>199</v>
      </c>
      <c r="E99" s="1714"/>
      <c r="F99" s="1715"/>
      <c r="G99" s="1708" t="s">
        <v>200</v>
      </c>
      <c r="H99" s="171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713" t="s">
        <v>205</v>
      </c>
      <c r="E100" s="1714"/>
      <c r="F100" s="1715"/>
      <c r="G100" s="1708" t="s">
        <v>66</v>
      </c>
      <c r="H100" s="1710"/>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c r="A101" s="130"/>
      <c r="B101" s="95" t="s">
        <v>185</v>
      </c>
      <c r="C101" s="92" t="s">
        <v>193</v>
      </c>
      <c r="D101" s="1713" t="s">
        <v>187</v>
      </c>
      <c r="E101" s="1714"/>
      <c r="F101" s="1715"/>
      <c r="G101" s="1708" t="s">
        <v>187</v>
      </c>
      <c r="H101" s="1710"/>
      <c r="I101" s="465"/>
      <c r="J101" s="446" t="str">
        <f t="shared" si="3"/>
        <v>Auxiliary nurse midwife</v>
      </c>
      <c r="K101" s="397"/>
      <c r="L101" s="396"/>
      <c r="M101" s="426"/>
      <c r="N101" s="396"/>
      <c r="O101" s="397"/>
      <c r="P101" s="397"/>
      <c r="Q101" s="396"/>
      <c r="R101" s="396"/>
      <c r="S101" s="396"/>
      <c r="T101" s="463" t="str">
        <f t="shared" si="4"/>
        <v>Auxiliary nurse midwife</v>
      </c>
      <c r="U101" s="464"/>
      <c r="V101" s="406"/>
      <c r="W101" s="407"/>
      <c r="X101" s="407"/>
      <c r="Y101" s="424"/>
      <c r="Z101" s="425"/>
      <c r="AA101" s="409"/>
    </row>
    <row r="102" spans="1:27" s="111" customFormat="1" ht="15.75" thickBot="1">
      <c r="A102" s="130"/>
      <c r="B102" s="96" t="s">
        <v>186</v>
      </c>
      <c r="C102" s="93" t="s">
        <v>194</v>
      </c>
      <c r="D102" s="1741" t="s">
        <v>199</v>
      </c>
      <c r="E102" s="1742"/>
      <c r="F102" s="1743"/>
      <c r="G102" s="1744" t="s">
        <v>205</v>
      </c>
      <c r="H102" s="1745"/>
      <c r="I102" s="465"/>
      <c r="J102" s="446" t="str">
        <f t="shared" si="3"/>
        <v>Not applicable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75">
      <c r="A103" s="1500" t="s">
        <v>206</v>
      </c>
      <c r="B103" s="1591"/>
      <c r="C103" s="1592"/>
      <c r="D103" s="1593" t="s">
        <v>1700</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No coutry restrictions.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62</v>
      </c>
      <c r="H116" s="1643"/>
      <c r="I116" s="421"/>
      <c r="J116" s="446" t="str">
        <f t="shared" ref="J116:J127" si="5">G116</f>
        <v>No</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62</v>
      </c>
      <c r="H123" s="1643"/>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61</v>
      </c>
      <c r="H124" s="164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205</v>
      </c>
      <c r="H126" s="16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2011</v>
      </c>
      <c r="H127" s="16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1701</v>
      </c>
      <c r="E128" s="1659"/>
      <c r="F128" s="1659"/>
      <c r="G128" s="1659"/>
      <c r="H128" s="1660"/>
      <c r="I128" s="421"/>
      <c r="J128" s="473"/>
      <c r="K128" s="397" t="str">
        <f>A128</f>
        <v xml:space="preserve">D11. Name of the list(s)
</v>
      </c>
      <c r="L128" s="397"/>
      <c r="M128" s="396"/>
      <c r="N128" s="396"/>
      <c r="O128" s="397" t="str">
        <f>D128</f>
        <v>Official Essential Medicines List</v>
      </c>
      <c r="P128" s="396"/>
      <c r="Q128" s="474"/>
      <c r="R128" s="396"/>
      <c r="S128" s="412"/>
      <c r="T128" s="413"/>
      <c r="U128" s="413"/>
      <c r="V128" s="413"/>
      <c r="W128" s="414"/>
      <c r="X128" s="414"/>
      <c r="Y128" s="474"/>
      <c r="Z128" s="475"/>
      <c r="AA128" s="409"/>
    </row>
    <row r="129" spans="1:27" s="132" customFormat="1" ht="30">
      <c r="A129" s="1493" t="s">
        <v>472</v>
      </c>
      <c r="B129" s="1473"/>
      <c r="C129" s="1474"/>
      <c r="D129" s="1658" t="s">
        <v>1702</v>
      </c>
      <c r="E129" s="1659"/>
      <c r="F129" s="1659"/>
      <c r="G129" s="1659"/>
      <c r="H129" s="1660"/>
      <c r="I129" s="421"/>
      <c r="J129" s="473"/>
      <c r="K129" s="397" t="str">
        <f>A129</f>
        <v xml:space="preserve">D12. Notes about the list(s)
</v>
      </c>
      <c r="L129" s="397"/>
      <c r="M129" s="396"/>
      <c r="N129" s="396"/>
      <c r="O129" s="397" t="str">
        <f>D129</f>
        <v xml:space="preserve"> It's updated every two years, with support of the pharmacology committee, specialists and universities.</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1784</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62</v>
      </c>
      <c r="H134" s="1542"/>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60.75" thickBot="1">
      <c r="A136" s="152" t="s">
        <v>42</v>
      </c>
      <c r="B136" s="1473" t="s">
        <v>43</v>
      </c>
      <c r="C136" s="1474"/>
      <c r="D136" s="1553" t="s">
        <v>1785</v>
      </c>
      <c r="E136" s="1554"/>
      <c r="F136" s="1554"/>
      <c r="G136" s="1554"/>
      <c r="H136" s="1555"/>
      <c r="I136" s="31"/>
      <c r="J136" s="18"/>
      <c r="K136" s="7" t="str">
        <f>B136</f>
        <v>f. Notes about the Poverty Reduction Strategy Paper</v>
      </c>
      <c r="L136" s="7"/>
      <c r="M136" s="19"/>
      <c r="N136" s="19"/>
      <c r="O136" s="7" t="str">
        <f>D136</f>
        <v>While contraceptive prevalance and contraceptive security is not mentioned, increasing family planning use is mentioned throughout and report is included on number of new users.</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70" t="s">
        <v>324</v>
      </c>
      <c r="B138" s="1471"/>
      <c r="C138" s="1471"/>
      <c r="D138" s="1471"/>
      <c r="E138" s="1471"/>
      <c r="F138" s="1472"/>
      <c r="G138" s="1620" t="s">
        <v>62</v>
      </c>
      <c r="H138" s="1621"/>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3" t="s">
        <v>1791</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966"/>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969"/>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966"/>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966"/>
      <c r="B143" s="1473" t="s">
        <v>171</v>
      </c>
      <c r="C143" s="1473"/>
      <c r="D143" s="1473"/>
      <c r="E143" s="1473"/>
      <c r="F143" s="1474"/>
      <c r="G143" s="1540" t="s">
        <v>205</v>
      </c>
      <c r="H143" s="1542"/>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966"/>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966"/>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966"/>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966"/>
      <c r="B147" s="1473" t="s">
        <v>110</v>
      </c>
      <c r="C147" s="1473"/>
      <c r="D147" s="1473"/>
      <c r="E147" s="1473"/>
      <c r="F147" s="1474"/>
      <c r="G147" s="1695" t="s">
        <v>205</v>
      </c>
      <c r="H147" s="1697"/>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966"/>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966"/>
      <c r="B149" s="1473" t="s">
        <v>174</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175</v>
      </c>
      <c r="C150" s="1473"/>
      <c r="D150" s="1473"/>
      <c r="E150" s="1473"/>
      <c r="F150" s="1484" t="s">
        <v>1694</v>
      </c>
      <c r="G150" s="1485"/>
      <c r="H150" s="1486"/>
      <c r="I150" s="419"/>
      <c r="J150" s="446"/>
      <c r="K150" s="397"/>
      <c r="L150" s="397"/>
      <c r="M150" s="396"/>
      <c r="N150" s="396"/>
      <c r="O150" s="396"/>
      <c r="P150" s="396"/>
      <c r="Q150" s="397" t="str">
        <f>F150</f>
        <v xml:space="preserve"> Ministry of Health</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968"/>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966"/>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622" t="s">
        <v>473</v>
      </c>
      <c r="B154" s="1623"/>
      <c r="C154" s="1624"/>
      <c r="D154" s="1716"/>
      <c r="E154" s="1717"/>
      <c r="F154" s="1717"/>
      <c r="G154" s="1717"/>
      <c r="H154" s="1718"/>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0">
    <mergeCell ref="A1:H1"/>
    <mergeCell ref="A2:C2"/>
    <mergeCell ref="D2:E2"/>
    <mergeCell ref="A130:H130"/>
    <mergeCell ref="B131:E131"/>
    <mergeCell ref="F131:H131"/>
    <mergeCell ref="A10:H10"/>
    <mergeCell ref="A11:G11"/>
    <mergeCell ref="A12:G12"/>
    <mergeCell ref="B13:C13"/>
    <mergeCell ref="D13:H13"/>
    <mergeCell ref="A14:C14"/>
    <mergeCell ref="D14:H14"/>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A127:E127"/>
    <mergeCell ref="A128:C128"/>
    <mergeCell ref="D128:H128"/>
    <mergeCell ref="B123:F123"/>
    <mergeCell ref="G123:H123"/>
    <mergeCell ref="B124:F124"/>
    <mergeCell ref="G124:H124"/>
    <mergeCell ref="B125:F125"/>
    <mergeCell ref="G125:H125"/>
    <mergeCell ref="G126:H126"/>
    <mergeCell ref="G127:H127"/>
    <mergeCell ref="A129:C129"/>
    <mergeCell ref="D129:H129"/>
    <mergeCell ref="A137:G137"/>
    <mergeCell ref="A139:H139"/>
    <mergeCell ref="B140:F140"/>
    <mergeCell ref="G140:H140"/>
    <mergeCell ref="B132:F132"/>
    <mergeCell ref="G132:H132"/>
    <mergeCell ref="B133:F133"/>
    <mergeCell ref="G133:H133"/>
    <mergeCell ref="B134:F134"/>
    <mergeCell ref="G134:H134"/>
    <mergeCell ref="B135:F135"/>
    <mergeCell ref="G135:H135"/>
    <mergeCell ref="B136:C136"/>
    <mergeCell ref="D136:H136"/>
    <mergeCell ref="A138:F138"/>
    <mergeCell ref="G138:H138"/>
    <mergeCell ref="B145:F145"/>
    <mergeCell ref="G145:H145"/>
    <mergeCell ref="B146:F146"/>
    <mergeCell ref="G146:H146"/>
    <mergeCell ref="B141:F141"/>
    <mergeCell ref="G141:H141"/>
    <mergeCell ref="B142:F142"/>
    <mergeCell ref="G142:H142"/>
    <mergeCell ref="B143:F143"/>
    <mergeCell ref="G143:H143"/>
    <mergeCell ref="D3:E3"/>
    <mergeCell ref="F3:H3"/>
    <mergeCell ref="A7:C7"/>
    <mergeCell ref="A8:H8"/>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s>
  <dataValidations count="9">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G132:G135 H106:H108 D69:D78 F68:H78 G152:G153 F63 G148 G140:G146 D26 G147:H147 D16:D23 H25 G111:G113 G116:H125 F59 D106:D108 H91 H89 F85:H86 D51:D52 D49 D43 D41">
      <formula1>$W$1:$W$4</formula1>
    </dataValidation>
    <dataValidation type="list" allowBlank="1" showInputMessage="1" showErrorMessage="1" errorTitle="Choose from dropdown" error="Please choose from the dropdown list." prompt="Please select from the dropdown list." sqref="H12 D68 D15 G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activeCell="AD8" sqref="AD8"/>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c r="AA1" s="402"/>
    </row>
    <row r="2" spans="1:134" s="102" customFormat="1" ht="15.75">
      <c r="A2" s="1479"/>
      <c r="B2" s="1479"/>
      <c r="C2" s="1479"/>
      <c r="D2" s="1480"/>
      <c r="E2" s="1480"/>
      <c r="F2" s="1118"/>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c r="AA2" s="409"/>
    </row>
    <row r="3" spans="1:134" s="102" customFormat="1" ht="30">
      <c r="A3" s="1481"/>
      <c r="B3" s="1481"/>
      <c r="C3" s="1481"/>
      <c r="D3" s="1481"/>
      <c r="E3" s="1481"/>
      <c r="F3" s="1481"/>
      <c r="G3" s="1481"/>
      <c r="H3" s="1481"/>
      <c r="I3" s="403"/>
      <c r="J3" s="404"/>
      <c r="K3" s="397"/>
      <c r="L3" s="396"/>
      <c r="M3" s="396"/>
      <c r="N3" s="397"/>
      <c r="O3" s="102" t="s">
        <v>64</v>
      </c>
      <c r="P3" s="396"/>
      <c r="Q3" s="88" t="s">
        <v>187</v>
      </c>
      <c r="R3" s="7" t="s">
        <v>47</v>
      </c>
      <c r="S3" s="396"/>
      <c r="T3" s="405"/>
      <c r="U3" s="406"/>
      <c r="V3" s="406"/>
      <c r="W3" s="41" t="s">
        <v>66</v>
      </c>
      <c r="X3" s="407"/>
      <c r="Y3" s="408" t="s">
        <v>87</v>
      </c>
      <c r="Z3" s="401"/>
      <c r="AA3" s="409"/>
    </row>
    <row r="4" spans="1:134" s="102" customFormat="1" ht="30">
      <c r="A4" s="1119"/>
      <c r="B4" s="1119"/>
      <c r="C4" s="1119"/>
      <c r="D4" s="1119"/>
      <c r="E4" s="1119"/>
      <c r="F4" s="1119"/>
      <c r="G4" s="1119"/>
      <c r="H4" s="1119"/>
      <c r="I4" s="403"/>
      <c r="J4" s="404"/>
      <c r="K4" s="397"/>
      <c r="L4" s="396"/>
      <c r="M4" s="396"/>
      <c r="N4" s="397"/>
      <c r="O4" s="398" t="s">
        <v>64</v>
      </c>
      <c r="P4" s="396"/>
      <c r="Q4" s="88" t="s">
        <v>201</v>
      </c>
      <c r="R4" s="41" t="s">
        <v>48</v>
      </c>
      <c r="S4" s="396"/>
      <c r="T4" s="405"/>
      <c r="U4" s="406"/>
      <c r="V4" s="406"/>
      <c r="W4" s="41" t="s">
        <v>205</v>
      </c>
      <c r="X4" s="407"/>
      <c r="Y4" s="408"/>
      <c r="Z4" s="401"/>
      <c r="AA4" s="409"/>
    </row>
    <row r="5" spans="1:134" s="102" customFormat="1" ht="15.75">
      <c r="A5" s="1119"/>
      <c r="B5" s="1119"/>
      <c r="C5" s="1119"/>
      <c r="D5" s="1119"/>
      <c r="E5" s="1119"/>
      <c r="F5" s="1119"/>
      <c r="G5" s="1119"/>
      <c r="H5" s="1119"/>
      <c r="I5" s="403"/>
      <c r="J5" s="404"/>
      <c r="K5" s="397"/>
      <c r="L5" s="396"/>
      <c r="M5" s="396"/>
      <c r="N5" s="397"/>
      <c r="O5" s="398"/>
      <c r="P5" s="396"/>
      <c r="Q5" s="88" t="s">
        <v>202</v>
      </c>
      <c r="R5" s="7" t="s">
        <v>66</v>
      </c>
      <c r="S5" s="396"/>
      <c r="T5" s="405"/>
      <c r="U5" s="406"/>
      <c r="V5" s="406"/>
      <c r="W5" s="407"/>
      <c r="X5" s="407"/>
      <c r="Y5" s="408" t="s">
        <v>88</v>
      </c>
      <c r="Z5" s="401"/>
      <c r="AA5" s="409"/>
    </row>
    <row r="6" spans="1:134" s="102" customFormat="1" ht="30">
      <c r="A6" s="144"/>
      <c r="B6" s="144"/>
      <c r="C6" s="144"/>
      <c r="D6" s="1482"/>
      <c r="E6" s="1482"/>
      <c r="F6" s="1483"/>
      <c r="G6" s="1483"/>
      <c r="H6" s="1483"/>
      <c r="I6" s="410"/>
      <c r="J6" s="404"/>
      <c r="K6" s="397"/>
      <c r="L6" s="396"/>
      <c r="M6" s="396"/>
      <c r="N6" s="397"/>
      <c r="O6" s="397" t="s">
        <v>63</v>
      </c>
      <c r="P6" s="396"/>
      <c r="Q6" s="19" t="s">
        <v>204</v>
      </c>
      <c r="R6" s="7" t="s">
        <v>205</v>
      </c>
      <c r="S6" s="396"/>
      <c r="T6" s="405"/>
      <c r="U6" s="406"/>
      <c r="V6" s="406"/>
      <c r="W6" s="407" t="s">
        <v>205</v>
      </c>
      <c r="X6" s="407"/>
      <c r="Y6" s="102" t="s">
        <v>90</v>
      </c>
      <c r="Z6" s="401"/>
      <c r="AA6" s="409"/>
    </row>
    <row r="7" spans="1:134" s="102" customFormat="1" ht="34.5" customHeight="1">
      <c r="A7" s="145" t="s">
        <v>1012</v>
      </c>
      <c r="B7" s="525"/>
      <c r="C7" s="525"/>
      <c r="D7" s="526"/>
      <c r="E7" s="527"/>
      <c r="F7" s="526"/>
      <c r="G7" s="528"/>
      <c r="H7" s="529"/>
      <c r="I7" s="410"/>
      <c r="J7" s="404"/>
      <c r="K7" s="397"/>
      <c r="L7" s="396"/>
      <c r="M7" s="396"/>
      <c r="N7" s="397"/>
      <c r="O7" s="397" t="s">
        <v>205</v>
      </c>
      <c r="P7" s="396"/>
      <c r="Q7" s="88" t="s">
        <v>203</v>
      </c>
      <c r="R7" s="397" t="s">
        <v>205</v>
      </c>
      <c r="S7" s="396"/>
      <c r="T7" s="405"/>
      <c r="U7" s="406"/>
      <c r="V7" s="406"/>
      <c r="X7" s="407"/>
      <c r="Z7" s="401"/>
      <c r="AA7" s="409"/>
    </row>
    <row r="8" spans="1:134" s="102" customFormat="1" ht="34.5" customHeight="1">
      <c r="A8" s="145"/>
      <c r="C8" s="753" t="s">
        <v>1976</v>
      </c>
      <c r="D8" s="526"/>
      <c r="E8" s="527"/>
      <c r="F8" s="526"/>
      <c r="G8" s="528"/>
      <c r="H8" s="529"/>
      <c r="I8" s="410"/>
      <c r="J8" s="404"/>
      <c r="K8" s="397"/>
      <c r="L8" s="396"/>
      <c r="M8" s="396"/>
      <c r="N8" s="397"/>
      <c r="O8" s="397"/>
      <c r="P8" s="396"/>
      <c r="Q8" s="88" t="s">
        <v>66</v>
      </c>
      <c r="R8" s="397"/>
      <c r="S8" s="396"/>
      <c r="T8" s="405"/>
      <c r="U8" s="406"/>
      <c r="V8" s="406"/>
      <c r="X8" s="407"/>
      <c r="Y8" s="422" t="s">
        <v>94</v>
      </c>
      <c r="Z8" s="401"/>
      <c r="AA8" s="409"/>
    </row>
    <row r="9" spans="1:134" s="102" customFormat="1" ht="39.75" customHeight="1">
      <c r="A9" s="1465" t="s">
        <v>672</v>
      </c>
      <c r="B9" s="1465"/>
      <c r="C9" s="1465"/>
      <c r="D9" s="1465"/>
      <c r="E9" s="1465"/>
      <c r="F9" s="1465"/>
      <c r="G9" s="1465"/>
      <c r="H9" s="1465"/>
      <c r="I9" s="410"/>
      <c r="J9" s="404"/>
      <c r="K9" s="397"/>
      <c r="L9" s="396"/>
      <c r="M9" s="396"/>
      <c r="N9" s="397"/>
      <c r="O9" s="397"/>
      <c r="P9" s="396"/>
      <c r="Q9" s="88" t="s">
        <v>205</v>
      </c>
      <c r="R9" s="397"/>
      <c r="S9" s="396"/>
      <c r="T9" s="405"/>
      <c r="U9" s="406"/>
      <c r="V9" s="406"/>
      <c r="X9" s="754" t="str">
        <f>A9</f>
        <v>The CS Indicators are presented in the following sections:
               A. leadership &amp; coordination               B. finance &amp; procurement               C. commodities               D. policies               E. supply chain</v>
      </c>
      <c r="Y9" s="424" t="s">
        <v>96</v>
      </c>
      <c r="Z9" s="401"/>
      <c r="AA9" s="409"/>
    </row>
    <row r="10" spans="1:134" ht="166.5" customHeight="1" thickBot="1">
      <c r="A10" s="1466" t="s">
        <v>1014</v>
      </c>
      <c r="B10" s="1467"/>
      <c r="C10" s="1467"/>
      <c r="D10" s="1467"/>
      <c r="E10" s="1467"/>
      <c r="F10" s="1467"/>
      <c r="G10" s="1467"/>
      <c r="H10" s="1467"/>
      <c r="O10" s="397" t="s">
        <v>51</v>
      </c>
      <c r="X10" s="755"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255</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1757</v>
      </c>
      <c r="E13" s="1476"/>
      <c r="F13" s="1476"/>
      <c r="G13" s="1476"/>
      <c r="H13" s="1477"/>
      <c r="I13" s="419"/>
      <c r="J13" s="404"/>
      <c r="K13" s="397" t="str">
        <f>B13</f>
        <v>a. What is the name of the committee?</v>
      </c>
      <c r="L13" s="548" t="str">
        <f>D13</f>
        <v>Monitoring committee of reproductive health commodity security</v>
      </c>
      <c r="M13" s="396"/>
      <c r="N13" s="396"/>
      <c r="O13" s="398" t="str">
        <f>D13</f>
        <v>Monitoring committee of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1109" t="s">
        <v>61</v>
      </c>
      <c r="E15" s="151" t="s">
        <v>55</v>
      </c>
      <c r="F15" s="1484" t="s">
        <v>1758</v>
      </c>
      <c r="G15" s="1485"/>
      <c r="H15" s="1486"/>
      <c r="I15" s="419"/>
      <c r="J15" s="404"/>
      <c r="K15" s="397" t="str">
        <f t="shared" ref="K15:K23" si="0">B15</f>
        <v>a. Social marketing</v>
      </c>
      <c r="L15" s="396"/>
      <c r="M15" s="396"/>
      <c r="N15" s="396"/>
      <c r="O15" s="397"/>
      <c r="P15" s="396"/>
      <c r="Q15" s="397" t="str">
        <f t="shared" ref="Q15:Q23" si="1">F15</f>
        <v>ANIMAS Sutura (Social Marketing)</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258</v>
      </c>
      <c r="C16" s="1474"/>
      <c r="D16" s="1109" t="s">
        <v>61</v>
      </c>
      <c r="E16" s="153" t="s">
        <v>55</v>
      </c>
      <c r="F16" s="1484" t="s">
        <v>1864</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IPPF Affiliate- ANBEF (Association Nigerienne pour le bien etre familial) </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259</v>
      </c>
      <c r="C17" s="1474"/>
      <c r="D17" s="1109" t="s">
        <v>61</v>
      </c>
      <c r="E17" s="153" t="s">
        <v>55</v>
      </c>
      <c r="F17" s="1484" t="s">
        <v>1759</v>
      </c>
      <c r="G17" s="1485"/>
      <c r="H17" s="1486"/>
      <c r="I17" s="419"/>
      <c r="J17" s="404"/>
      <c r="K17" s="397" t="str">
        <f t="shared" si="0"/>
        <v>c. Commercial sector (for example: pharmacy associations, manufacturers, etc.)</v>
      </c>
      <c r="L17" s="396"/>
      <c r="M17" s="396"/>
      <c r="N17" s="396"/>
      <c r="O17" s="397"/>
      <c r="P17" s="396"/>
      <c r="Q17" s="397" t="str">
        <f t="shared" si="1"/>
        <v>Representatives of private clinics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1109" t="s">
        <v>61</v>
      </c>
      <c r="E18" s="153" t="s">
        <v>56</v>
      </c>
      <c r="F18" s="1484" t="s">
        <v>1760</v>
      </c>
      <c r="G18" s="1485"/>
      <c r="H18" s="1486"/>
      <c r="I18" s="419"/>
      <c r="J18" s="404"/>
      <c r="K18" s="397" t="str">
        <f t="shared" si="0"/>
        <v>d. Donors</v>
      </c>
      <c r="L18" s="396"/>
      <c r="M18" s="396"/>
      <c r="N18" s="396"/>
      <c r="O18" s="397"/>
      <c r="P18" s="396"/>
      <c r="Q18" s="397" t="str">
        <f t="shared" si="1"/>
        <v>UNFPA (United Nations Fund for Population and Deveoppement) WAHO (West African Organization for Health)</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1109" t="s">
        <v>61</v>
      </c>
      <c r="E19" s="153" t="s">
        <v>57</v>
      </c>
      <c r="F19" s="1484" t="s">
        <v>1761</v>
      </c>
      <c r="G19" s="1485"/>
      <c r="H19" s="1486"/>
      <c r="I19" s="419"/>
      <c r="J19" s="404"/>
      <c r="K19" s="397" t="str">
        <f t="shared" si="0"/>
        <v>e. UN agencies</v>
      </c>
      <c r="L19" s="396"/>
      <c r="M19" s="396"/>
      <c r="N19" s="396"/>
      <c r="O19" s="397"/>
      <c r="P19" s="396"/>
      <c r="Q19" s="397" t="str">
        <f t="shared" si="1"/>
        <v>WHO (World Health Organization), UNICEF (United Nations Children's Fund)</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210">
      <c r="A20" s="152"/>
      <c r="B20" s="1473" t="s">
        <v>262</v>
      </c>
      <c r="C20" s="1474"/>
      <c r="D20" s="1109" t="s">
        <v>61</v>
      </c>
      <c r="E20" s="153" t="s">
        <v>58</v>
      </c>
      <c r="F20" s="1484" t="s">
        <v>1762</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Mother and Child Health (DSME), Directorate of Pharmacies and Laboratories / Traditional Medicine (DPHL / MT), National Office of Pharmaceutical and Chemicals (ONPPC), Directorate of Healthcare Organization (DOS ) Directorate for the Fight against Disease and Endemic Diseases (tithe), Directorate of Legislation, Unit for the Fight against AIDS (ULS), Directorate of Public Health / Health Education (DHP / EPS), Maternity Issaka Gazoby (MIG ) General Inspection of Services (IGS), Department of Studies and Programming (DEP), Department of Archives, Information / Documentation and Public Relations (DAI / DRP), National Centre for Reproductive Health (NCRP)</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1109" t="s">
        <v>61</v>
      </c>
      <c r="E21" s="153" t="s">
        <v>59</v>
      </c>
      <c r="F21" s="1484" t="s">
        <v>1763</v>
      </c>
      <c r="G21" s="1485"/>
      <c r="H21" s="1486"/>
      <c r="I21" s="419"/>
      <c r="J21" s="404"/>
      <c r="K21" s="397" t="str">
        <f t="shared" si="0"/>
        <v>g. Central Medical Store or Central Warehouse</v>
      </c>
      <c r="L21" s="396"/>
      <c r="M21" s="396"/>
      <c r="N21" s="396"/>
      <c r="O21" s="397"/>
      <c r="P21" s="396"/>
      <c r="Q21" s="397" t="str">
        <f t="shared" si="1"/>
        <v>ONPPC (National Office for Pharmaceuticals and Chemicals)</v>
      </c>
      <c r="R21" s="396"/>
      <c r="S21" s="396"/>
      <c r="T21" s="406"/>
      <c r="U21" s="406"/>
      <c r="V21" s="406"/>
      <c r="W21" s="407"/>
      <c r="X21" s="407"/>
      <c r="Y21" s="424"/>
      <c r="Z21" s="425"/>
      <c r="AA21" s="409"/>
    </row>
    <row r="22" spans="1:134" s="111" customFormat="1">
      <c r="A22" s="152"/>
      <c r="B22" s="1491" t="s">
        <v>39</v>
      </c>
      <c r="C22" s="1491"/>
      <c r="D22" s="1109" t="s">
        <v>61</v>
      </c>
      <c r="E22" s="153" t="s">
        <v>59</v>
      </c>
      <c r="F22" s="1484" t="s">
        <v>1764</v>
      </c>
      <c r="G22" s="1485"/>
      <c r="H22" s="1486"/>
      <c r="I22" s="419"/>
      <c r="J22" s="404"/>
      <c r="K22" s="397" t="str">
        <f t="shared" si="0"/>
        <v xml:space="preserve">h. Ministry of Finance or Ministry of Planning </v>
      </c>
      <c r="L22" s="396"/>
      <c r="M22" s="396"/>
      <c r="N22" s="396"/>
      <c r="O22" s="397"/>
      <c r="P22" s="396"/>
      <c r="Q22" s="397" t="str">
        <f t="shared" si="1"/>
        <v>1 Representative of the Ministry of Finance</v>
      </c>
      <c r="R22" s="396"/>
      <c r="S22" s="396"/>
      <c r="T22" s="406"/>
      <c r="U22" s="406"/>
      <c r="V22" s="406"/>
      <c r="W22" s="407"/>
      <c r="X22" s="407"/>
      <c r="Y22" s="424"/>
      <c r="Z22" s="425"/>
      <c r="AA22" s="409"/>
    </row>
    <row r="23" spans="1:134" s="114" customFormat="1" ht="30">
      <c r="A23" s="152"/>
      <c r="B23" s="1491" t="s">
        <v>265</v>
      </c>
      <c r="C23" s="1491"/>
      <c r="D23" s="1109" t="s">
        <v>61</v>
      </c>
      <c r="E23" s="153" t="s">
        <v>59</v>
      </c>
      <c r="F23" s="1484" t="s">
        <v>1765</v>
      </c>
      <c r="G23" s="1485"/>
      <c r="H23" s="1486"/>
      <c r="I23" s="419"/>
      <c r="J23" s="404"/>
      <c r="K23" s="403" t="str">
        <f t="shared" si="0"/>
        <v>i. Other (for example: partners)</v>
      </c>
      <c r="L23" s="404"/>
      <c r="M23" s="404"/>
      <c r="N23" s="404"/>
      <c r="O23" s="403"/>
      <c r="P23" s="404"/>
      <c r="Q23" s="403" t="str">
        <f t="shared" si="1"/>
        <v>One representative of the National Assembly, one representing Population Department, Ministry of Youth</v>
      </c>
      <c r="R23" s="404"/>
      <c r="S23" s="404"/>
      <c r="T23" s="404"/>
      <c r="U23" s="404"/>
      <c r="V23" s="404"/>
      <c r="W23" s="428"/>
      <c r="X23" s="428"/>
      <c r="Y23" s="429"/>
      <c r="Z23" s="429"/>
      <c r="AA23" s="409"/>
    </row>
    <row r="24" spans="1:134" s="111" customFormat="1">
      <c r="A24" s="1493" t="s">
        <v>266</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267</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268</v>
      </c>
      <c r="B26" s="1498"/>
      <c r="C26" s="1499"/>
      <c r="D26" s="1109" t="s">
        <v>61</v>
      </c>
      <c r="E26" s="155" t="s">
        <v>53</v>
      </c>
      <c r="F26" s="156" t="s">
        <v>220</v>
      </c>
      <c r="G26" s="157" t="s">
        <v>34</v>
      </c>
      <c r="H26" s="228" t="s">
        <v>1766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839</v>
      </c>
      <c r="B29" s="1473"/>
      <c r="C29" s="1473"/>
      <c r="D29" s="1473"/>
      <c r="E29" s="1473"/>
      <c r="F29" s="1474"/>
      <c r="G29" s="1507">
        <v>2314404</v>
      </c>
      <c r="H29" s="1508"/>
      <c r="I29" s="438"/>
      <c r="J29" s="403">
        <f>G29</f>
        <v>2314404</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5">
      <c r="A30" s="1493" t="s">
        <v>733</v>
      </c>
      <c r="B30" s="1473"/>
      <c r="C30" s="1473"/>
      <c r="D30" s="1473"/>
      <c r="E30" s="161" t="s">
        <v>538</v>
      </c>
      <c r="F30" s="162" t="s">
        <v>271</v>
      </c>
      <c r="G30" s="1509" t="s">
        <v>1767</v>
      </c>
      <c r="H30" s="1510"/>
      <c r="I30" s="438"/>
      <c r="J30" s="403" t="str">
        <f>G30</f>
        <v>DSME (Directorate of Mother and Child Health), DPHL / MT (Directorate of Pharmacies, Laboratories and Traditional Medicine) ONPPC and 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272</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273</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180">
      <c r="A35" s="152"/>
      <c r="B35" s="1501" t="s">
        <v>208</v>
      </c>
      <c r="C35" s="1501"/>
      <c r="D35" s="1502"/>
      <c r="E35" s="168">
        <v>88000</v>
      </c>
      <c r="F35" s="169"/>
      <c r="G35" s="170"/>
      <c r="H35" s="1122" t="s">
        <v>1768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278</v>
      </c>
      <c r="C37" s="1498"/>
      <c r="D37" s="1499"/>
      <c r="E37" s="173">
        <f>E35+E36</f>
        <v>88000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279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736</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281</v>
      </c>
      <c r="C40" s="1513"/>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90">
      <c r="A41" s="164"/>
      <c r="B41" s="1473" t="s">
        <v>286</v>
      </c>
      <c r="C41" s="1474"/>
      <c r="D41" s="1121" t="s">
        <v>62</v>
      </c>
      <c r="E41" s="168">
        <v>0</v>
      </c>
      <c r="F41" s="177"/>
      <c r="G41" s="178"/>
      <c r="H41" s="163" t="s">
        <v>1783</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288</v>
      </c>
      <c r="C43" s="1474"/>
      <c r="D43" s="1121"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290</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880</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292</v>
      </c>
      <c r="C48" s="1474"/>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73" t="s">
        <v>99</v>
      </c>
      <c r="C49" s="1474"/>
      <c r="D49" s="1121" t="s">
        <v>61</v>
      </c>
      <c r="E49" s="168">
        <v>2540000</v>
      </c>
      <c r="F49" s="177" t="s">
        <v>538</v>
      </c>
      <c r="G49" s="178" t="s">
        <v>1769</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1770</v>
      </c>
      <c r="E50" s="1526"/>
      <c r="F50" s="1526"/>
      <c r="G50" s="1526"/>
      <c r="H50" s="1527"/>
      <c r="I50" s="127"/>
      <c r="J50" s="437"/>
      <c r="K50" s="397" t="str">
        <f>C50</f>
        <v xml:space="preserve">i. Specify source(s) of in-kind donations </v>
      </c>
      <c r="L50" s="396"/>
      <c r="M50" s="396"/>
      <c r="N50" s="396"/>
      <c r="O50" s="398" t="str">
        <f>D50</f>
        <v>WAHO and UNFPA</v>
      </c>
      <c r="P50" s="396"/>
      <c r="Q50" s="396"/>
      <c r="R50" s="396"/>
      <c r="S50" s="396"/>
      <c r="T50" s="406"/>
      <c r="U50" s="406"/>
      <c r="V50" s="406"/>
      <c r="W50" s="407"/>
      <c r="X50" s="407"/>
      <c r="Y50" s="424"/>
      <c r="Z50" s="425"/>
      <c r="AA50" s="409"/>
    </row>
    <row r="51" spans="1:27" s="111" customFormat="1">
      <c r="A51" s="164"/>
      <c r="B51" s="1473" t="s">
        <v>297</v>
      </c>
      <c r="C51" s="1474"/>
      <c r="D51" s="1121"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298</v>
      </c>
      <c r="C52" s="1474"/>
      <c r="D52" s="1121"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299</v>
      </c>
      <c r="C53" s="1474"/>
      <c r="D53" s="181"/>
      <c r="E53" s="182">
        <f>E49+E51+E52</f>
        <v>2540000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300</v>
      </c>
      <c r="B56" s="1528"/>
      <c r="C56" s="1528"/>
      <c r="D56" s="1528"/>
      <c r="E56" s="1529"/>
      <c r="F56" s="193">
        <f>E45/(E45+E53)</f>
        <v>0</v>
      </c>
      <c r="G56" s="1517" t="s">
        <v>1771</v>
      </c>
      <c r="H56" s="1518"/>
      <c r="I56" s="438"/>
      <c r="J56" s="446" t="str">
        <f>G56</f>
        <v xml:space="preserve">Comments: Contraceptives are essentially bought by donors (WAHO and UNFPA)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v>0</v>
      </c>
      <c r="G57" s="1517" t="s">
        <v>1772</v>
      </c>
      <c r="H57" s="1518"/>
      <c r="I57" s="438"/>
      <c r="J57" s="446" t="str">
        <f>G57</f>
        <v xml:space="preserve">Comments: There was no expenditure of public funds in 2013.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301</v>
      </c>
      <c r="B58" s="1520"/>
      <c r="C58" s="1520"/>
      <c r="D58" s="1520"/>
      <c r="E58" s="1521"/>
      <c r="F58" s="193">
        <f>(E45+E53)/G29</f>
        <v>1.0974747710425665</v>
      </c>
      <c r="G58" s="1517" t="s">
        <v>1773</v>
      </c>
      <c r="H58" s="1518"/>
      <c r="I58" s="438"/>
      <c r="J58" s="446" t="str">
        <f>G58</f>
        <v>Comments: 100% of contraceptives were bought by donors.</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1120"/>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302</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1113"/>
      <c r="B63" s="1112"/>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303</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304</v>
      </c>
      <c r="C68" s="1544"/>
      <c r="D68" s="1679" t="s">
        <v>61</v>
      </c>
      <c r="E68" s="1679"/>
      <c r="F68" s="1117" t="s">
        <v>61</v>
      </c>
      <c r="G68" s="1117"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305</v>
      </c>
      <c r="C69" s="1544"/>
      <c r="D69" s="1679" t="s">
        <v>61</v>
      </c>
      <c r="E69" s="1679"/>
      <c r="F69" s="1117" t="s">
        <v>61</v>
      </c>
      <c r="G69" s="1117"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306</v>
      </c>
      <c r="C70" s="1544"/>
      <c r="D70" s="1679" t="s">
        <v>61</v>
      </c>
      <c r="E70" s="1679"/>
      <c r="F70" s="1117" t="s">
        <v>61</v>
      </c>
      <c r="G70" s="1117"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307</v>
      </c>
      <c r="C71" s="1544"/>
      <c r="D71" s="1679" t="s">
        <v>62</v>
      </c>
      <c r="E71" s="1679"/>
      <c r="F71" s="1117" t="s">
        <v>61</v>
      </c>
      <c r="G71" s="1117" t="s">
        <v>61</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308</v>
      </c>
      <c r="C72" s="1544"/>
      <c r="D72" s="1679" t="s">
        <v>61</v>
      </c>
      <c r="E72" s="1679"/>
      <c r="F72" s="1117" t="s">
        <v>61</v>
      </c>
      <c r="G72" s="1117" t="s">
        <v>61</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1117" t="s">
        <v>61</v>
      </c>
      <c r="G73" s="1117"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1117" t="s">
        <v>61</v>
      </c>
      <c r="G74" s="1117"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309</v>
      </c>
      <c r="C75" s="1544"/>
      <c r="D75" s="1679" t="s">
        <v>61</v>
      </c>
      <c r="E75" s="1679"/>
      <c r="F75" s="1117" t="s">
        <v>62</v>
      </c>
      <c r="G75" s="1117" t="s">
        <v>66</v>
      </c>
      <c r="H75" s="365" t="s">
        <v>944</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310</v>
      </c>
      <c r="C76" s="1544"/>
      <c r="D76" s="1679" t="s">
        <v>66</v>
      </c>
      <c r="E76" s="1679"/>
      <c r="F76" s="1117" t="s">
        <v>61</v>
      </c>
      <c r="G76" s="1117"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311</v>
      </c>
      <c r="C77" s="1544"/>
      <c r="D77" s="1679" t="s">
        <v>61</v>
      </c>
      <c r="E77" s="1679"/>
      <c r="F77" s="1117" t="s">
        <v>61</v>
      </c>
      <c r="G77" s="1117"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66</v>
      </c>
      <c r="E78" s="1679"/>
      <c r="F78" s="1117" t="s">
        <v>62</v>
      </c>
      <c r="G78" s="1117" t="s">
        <v>61</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312</v>
      </c>
      <c r="C79" s="1547"/>
      <c r="D79" s="1679"/>
      <c r="E79" s="1679"/>
      <c r="F79" s="1117"/>
      <c r="G79" s="1117"/>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313</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314</v>
      </c>
      <c r="E84" s="1563"/>
      <c r="F84" s="1115"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1116" t="s">
        <v>498</v>
      </c>
      <c r="D85" s="1565" t="s">
        <v>1774</v>
      </c>
      <c r="E85" s="1566"/>
      <c r="F85" s="1111" t="s">
        <v>61</v>
      </c>
      <c r="G85" s="1548" t="s">
        <v>61</v>
      </c>
      <c r="H85" s="1549"/>
      <c r="I85" s="458"/>
      <c r="J85" s="446" t="str">
        <f>G85</f>
        <v>Yes</v>
      </c>
      <c r="K85" s="397" t="str">
        <f>B85</f>
        <v>a</v>
      </c>
      <c r="L85" s="396"/>
      <c r="M85" s="426">
        <f>E85</f>
        <v>0</v>
      </c>
      <c r="N85" s="396"/>
      <c r="O85" s="396"/>
      <c r="P85" s="396"/>
      <c r="Q85" s="396"/>
      <c r="R85" s="397"/>
      <c r="S85" s="397" t="str">
        <f>D85</f>
        <v>2012-2020</v>
      </c>
      <c r="T85" s="406"/>
      <c r="U85" s="406"/>
      <c r="V85" s="406"/>
      <c r="W85" s="407"/>
      <c r="X85" s="407"/>
      <c r="Y85" s="424"/>
      <c r="Z85" s="425"/>
      <c r="AA85" s="409"/>
    </row>
    <row r="86" spans="1:28" s="111" customFormat="1" ht="28.5" customHeight="1">
      <c r="A86" s="1494" t="s">
        <v>71</v>
      </c>
      <c r="B86" s="1495"/>
      <c r="C86" s="1495"/>
      <c r="D86" s="1495"/>
      <c r="E86" s="1495"/>
      <c r="F86" s="1550" t="s">
        <v>62</v>
      </c>
      <c r="G86" s="1551"/>
      <c r="H86" s="1552"/>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c r="F87" s="1476"/>
      <c r="G87" s="1476"/>
      <c r="H87" s="1477"/>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c r="F88" s="1476"/>
      <c r="G88" s="1476"/>
      <c r="H88" s="1477"/>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318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319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1680</v>
      </c>
      <c r="E95" s="1577"/>
      <c r="F95" s="1578"/>
      <c r="G95" s="1579" t="s">
        <v>199</v>
      </c>
      <c r="H95" s="1580"/>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199</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76" t="s">
        <v>200</v>
      </c>
      <c r="E97" s="1577"/>
      <c r="F97" s="1578"/>
      <c r="G97" s="1579" t="s">
        <v>1775</v>
      </c>
      <c r="H97" s="1580"/>
      <c r="I97" s="465"/>
      <c r="J97" s="446" t="str">
        <f t="shared" si="3"/>
        <v>Mid-wife</v>
      </c>
      <c r="K97" s="397"/>
      <c r="L97" s="396"/>
      <c r="M97" s="426"/>
      <c r="N97" s="396"/>
      <c r="O97" s="397"/>
      <c r="P97" s="397"/>
      <c r="Q97" s="396"/>
      <c r="R97" s="396"/>
      <c r="S97" s="396"/>
      <c r="T97" s="463" t="str">
        <f t="shared" si="4"/>
        <v>Auxiliary nurse</v>
      </c>
      <c r="U97" s="464"/>
      <c r="V97" s="406"/>
      <c r="W97" s="407"/>
      <c r="X97" s="407"/>
      <c r="Y97" s="424"/>
      <c r="Z97" s="425"/>
      <c r="AA97" s="409"/>
    </row>
    <row r="98" spans="1:27" s="111" customFormat="1" ht="15" customHeight="1">
      <c r="A98" s="130"/>
      <c r="B98" s="94" t="s">
        <v>182</v>
      </c>
      <c r="C98" s="92" t="s">
        <v>190</v>
      </c>
      <c r="D98" s="1576" t="s">
        <v>202</v>
      </c>
      <c r="E98" s="1577"/>
      <c r="F98" s="1578"/>
      <c r="G98" s="1579" t="s">
        <v>1775</v>
      </c>
      <c r="H98" s="1580"/>
      <c r="I98" s="465"/>
      <c r="J98" s="446" t="str">
        <f t="shared" si="3"/>
        <v>Mid-wife</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806</v>
      </c>
      <c r="E100" s="1577"/>
      <c r="F100" s="1578"/>
      <c r="G100" s="1579" t="s">
        <v>1028</v>
      </c>
      <c r="H100" s="1580"/>
      <c r="I100" s="465"/>
      <c r="J100" s="446" t="str">
        <f t="shared" si="3"/>
        <v>Clinical Manager</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1028</v>
      </c>
      <c r="E101" s="1577"/>
      <c r="F101" s="1578"/>
      <c r="G101" s="1579" t="s">
        <v>1028</v>
      </c>
      <c r="H101" s="1580"/>
      <c r="I101" s="465"/>
      <c r="J101" s="446" t="str">
        <f t="shared" si="3"/>
        <v>Clinical Manager</v>
      </c>
      <c r="K101" s="397"/>
      <c r="L101" s="396"/>
      <c r="M101" s="426"/>
      <c r="N101" s="396"/>
      <c r="O101" s="397"/>
      <c r="P101" s="397"/>
      <c r="Q101" s="396"/>
      <c r="R101" s="396"/>
      <c r="S101" s="396"/>
      <c r="T101" s="463" t="str">
        <f t="shared" si="4"/>
        <v>Clinical Manager</v>
      </c>
      <c r="U101" s="464"/>
      <c r="V101" s="406"/>
      <c r="W101" s="407"/>
      <c r="X101" s="407"/>
      <c r="Y101" s="424"/>
      <c r="Z101" s="425"/>
      <c r="AA101" s="409"/>
    </row>
    <row r="102" spans="1:27" s="111" customFormat="1" ht="15" customHeight="1" thickBot="1">
      <c r="A102" s="130"/>
      <c r="B102" s="96" t="s">
        <v>186</v>
      </c>
      <c r="C102" s="93" t="s">
        <v>194</v>
      </c>
      <c r="D102" s="1586" t="s">
        <v>66</v>
      </c>
      <c r="E102" s="1587"/>
      <c r="F102" s="1588"/>
      <c r="G102" s="1589" t="s">
        <v>350</v>
      </c>
      <c r="H102" s="1590"/>
      <c r="I102" s="465"/>
      <c r="J102" s="446" t="str">
        <f t="shared" si="3"/>
        <v>Don’t know</v>
      </c>
      <c r="K102" s="397"/>
      <c r="L102" s="396"/>
      <c r="M102" s="426"/>
      <c r="N102" s="396"/>
      <c r="O102" s="397"/>
      <c r="P102" s="397"/>
      <c r="Q102" s="396"/>
      <c r="R102" s="396"/>
      <c r="S102" s="396"/>
      <c r="T102" s="463" t="str">
        <f t="shared" si="4"/>
        <v>Don't know</v>
      </c>
      <c r="U102" s="464"/>
      <c r="V102" s="406"/>
      <c r="W102" s="407"/>
      <c r="X102" s="407"/>
      <c r="Y102" s="424"/>
      <c r="Z102" s="425"/>
      <c r="AA102" s="409"/>
    </row>
    <row r="103" spans="1:27" s="111" customFormat="1" ht="90">
      <c r="A103" s="1500" t="s">
        <v>684</v>
      </c>
      <c r="B103" s="1591"/>
      <c r="C103" s="1592"/>
      <c r="D103" s="1593" t="s">
        <v>1793</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The policies that exist do not actually allow certain levels to provide certain methods such as IUDs and implants; but in practice, the opposite is happening. These policies are being revised. (The integrated health centers with a nurse and midwife are not authorized to provide these methods based on the old policies).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321</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62</v>
      </c>
      <c r="H112" s="1542"/>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c r="H113" s="1542"/>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08"/>
      <c r="C126" s="1473" t="s">
        <v>112</v>
      </c>
      <c r="D126" s="1473"/>
      <c r="E126" s="1474"/>
      <c r="F126" s="1602"/>
      <c r="G126" s="1603"/>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609">
        <v>2006</v>
      </c>
      <c r="G127" s="1610"/>
      <c r="H127" s="16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t="s">
        <v>546</v>
      </c>
      <c r="E128" s="1485"/>
      <c r="F128" s="1485"/>
      <c r="G128" s="1485"/>
      <c r="H128" s="1486"/>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t="s">
        <v>1776</v>
      </c>
      <c r="E129" s="1485"/>
      <c r="F129" s="1485"/>
      <c r="G129" s="1485"/>
      <c r="H129" s="1486"/>
      <c r="I129" s="421"/>
      <c r="J129" s="473"/>
      <c r="K129" s="397" t="str">
        <f>A129</f>
        <v xml:space="preserve">D12. Notes about the list(s)
</v>
      </c>
      <c r="L129" s="397"/>
      <c r="M129" s="396"/>
      <c r="N129" s="396"/>
      <c r="O129" s="397" t="str">
        <f>D129</f>
        <v>The list is currently under revision, amendments are being made, the DPHL / MT will soon convene a validation workshop in the second quarter.</v>
      </c>
      <c r="P129" s="396"/>
      <c r="Q129" s="474"/>
      <c r="R129" s="396"/>
      <c r="S129" s="412"/>
      <c r="T129" s="413"/>
      <c r="U129" s="413"/>
      <c r="V129" s="413"/>
      <c r="W129" s="414"/>
      <c r="X129" s="414"/>
      <c r="Y129" s="474"/>
      <c r="Z129" s="475"/>
      <c r="AA129" s="409"/>
    </row>
    <row r="130" spans="1:27" s="111" customFormat="1" ht="21.75" customHeight="1">
      <c r="A130" s="1493" t="s">
        <v>1777</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612" t="s">
        <v>323</v>
      </c>
      <c r="C131" s="1613"/>
      <c r="D131" s="1613"/>
      <c r="E131" s="1614"/>
      <c r="F131" s="1615" t="s">
        <v>1344</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1778</v>
      </c>
      <c r="E136" s="1554"/>
      <c r="F136" s="1554"/>
      <c r="G136" s="1554"/>
      <c r="H136" s="1555"/>
      <c r="I136" s="421"/>
      <c r="J136" s="473"/>
      <c r="K136" s="397" t="str">
        <f>B136</f>
        <v>f. Notes about the Poverty Reduction Strategy Paper</v>
      </c>
      <c r="L136" s="397"/>
      <c r="M136" s="396"/>
      <c r="N136" s="396"/>
      <c r="O136" s="397" t="str">
        <f>D136</f>
        <v>CPR as well as condom use (for HIV prevention) noted in MDG targets; supplying health units w/condoms and contraceptives is mentioned under strengthening family planning programs, but is not an indicator.</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1779</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1780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10"/>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14"/>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10"/>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10"/>
      <c r="B143" s="1473" t="s">
        <v>171</v>
      </c>
      <c r="C143" s="1473"/>
      <c r="D143" s="1473"/>
      <c r="E143" s="1473"/>
      <c r="F143" s="1474"/>
      <c r="G143" s="1540" t="s">
        <v>61</v>
      </c>
      <c r="H143" s="1542"/>
      <c r="I143" s="419"/>
      <c r="J143" s="446" t="str">
        <f t="shared" si="7"/>
        <v>Yes</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10"/>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10"/>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10"/>
      <c r="B146" s="1473" t="s">
        <v>19</v>
      </c>
      <c r="C146" s="1473"/>
      <c r="D146" s="1473"/>
      <c r="E146" s="1473"/>
      <c r="F146" s="1474"/>
      <c r="G146" s="1540" t="s">
        <v>61</v>
      </c>
      <c r="H146" s="1542"/>
      <c r="I146" s="419"/>
      <c r="J146" s="446" t="str">
        <f t="shared" si="7"/>
        <v>Yes</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10"/>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10"/>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10"/>
      <c r="B149" s="1473" t="s">
        <v>685</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326</v>
      </c>
      <c r="C150" s="1473"/>
      <c r="D150" s="1473"/>
      <c r="E150" s="1473"/>
      <c r="F150" s="1484" t="s">
        <v>1781</v>
      </c>
      <c r="G150" s="1485"/>
      <c r="H150" s="1486"/>
      <c r="I150" s="419"/>
      <c r="J150" s="446"/>
      <c r="K150" s="397"/>
      <c r="L150" s="397"/>
      <c r="M150" s="396"/>
      <c r="N150" s="396"/>
      <c r="O150" s="396"/>
      <c r="P150" s="396"/>
      <c r="Q150" s="397" t="str">
        <f>F150</f>
        <v>Supervision reports, regular physical inventory.</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13"/>
      <c r="B152" s="1498" t="s">
        <v>327</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10"/>
      <c r="B153" s="1473" t="s">
        <v>328</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A3:H3"/>
    <mergeCell ref="D6:E6"/>
    <mergeCell ref="F6:H6"/>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"January, February, March, April, May, June, July, August, September, October, November, December"</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"January, February, March, April, May, June, July, August, September, October, November, December"</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$Q$1:$Q$9</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$Q$1:$Q$9</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$R$1:$R$7</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D23 IZ15:IZ23 SV15:SV23 ACR15:ACR23 AMN15:AMN23 AWJ15:AWJ23 BGF15:BGF23 BQB15:BQB23 BZX15:BZX23 CJT15:CJT23 CTP15:CTP23 DDL15:DDL23 DNH15:DNH23 DXD15:DXD23 EGZ15:EGZ23 EQV15:EQV23 FAR15:FAR23 FKN15:FKN23 FUJ15:FUJ23 GEF15:GEF23 GOB15:GOB23 GXX15:GXX23 HHT15:HHT23 HRP15:HRP23 IBL15:IBL23 ILH15:ILH23 IVD15:IVD23 JEZ15:JEZ23 JOV15:JOV23 JYR15:JYR23 KIN15:KIN23 KSJ15:KSJ23 LCF15:LCF23 LMB15:LMB23 LVX15:LVX23 MFT15:MFT23 MPP15:MPP23 MZL15:MZL23 NJH15:NJH23 NTD15:NTD23 OCZ15:OCZ23 OMV15:OMV23 OWR15:OWR23 PGN15:PGN23 PQJ15:PQJ23 QAF15:QAF23 QKB15:QKB23 QTX15:QTX23 RDT15:RDT23 RNP15:RNP23 RXL15:RXL23 SHH15:SHH23 SRD15:SRD23 TAZ15:TAZ23 TKV15:TKV23 TUR15:TUR23 UEN15:UEN23 UOJ15:UOJ23 UYF15:UYF23 VIB15:VIB23 VRX15:VRX23 WBT15:WBT23 WLP15:WLP23 WVL15:WVL23 D65551:D65559 IZ65551:IZ65559 SV65551:SV65559 ACR65551:ACR65559 AMN65551:AMN65559 AWJ65551:AWJ65559 BGF65551:BGF65559 BQB65551:BQB65559 BZX65551:BZX65559 CJT65551:CJT65559 CTP65551:CTP65559 DDL65551:DDL65559 DNH65551:DNH65559 DXD65551:DXD65559 EGZ65551:EGZ65559 EQV65551:EQV65559 FAR65551:FAR65559 FKN65551:FKN65559 FUJ65551:FUJ65559 GEF65551:GEF65559 GOB65551:GOB65559 GXX65551:GXX65559 HHT65551:HHT65559 HRP65551:HRP65559 IBL65551:IBL65559 ILH65551:ILH65559 IVD65551:IVD65559 JEZ65551:JEZ65559 JOV65551:JOV65559 JYR65551:JYR65559 KIN65551:KIN65559 KSJ65551:KSJ65559 LCF65551:LCF65559 LMB65551:LMB65559 LVX65551:LVX65559 MFT65551:MFT65559 MPP65551:MPP65559 MZL65551:MZL65559 NJH65551:NJH65559 NTD65551:NTD65559 OCZ65551:OCZ65559 OMV65551:OMV65559 OWR65551:OWR65559 PGN65551:PGN65559 PQJ65551:PQJ65559 QAF65551:QAF65559 QKB65551:QKB65559 QTX65551:QTX65559 RDT65551:RDT65559 RNP65551:RNP65559 RXL65551:RXL65559 SHH65551:SHH65559 SRD65551:SRD65559 TAZ65551:TAZ65559 TKV65551:TKV65559 TUR65551:TUR65559 UEN65551:UEN65559 UOJ65551:UOJ65559 UYF65551:UYF65559 VIB65551:VIB65559 VRX65551:VRX65559 WBT65551:WBT65559 WLP65551:WLP65559 WVL65551:WVL65559 D131087:D131095 IZ131087:IZ131095 SV131087:SV131095 ACR131087:ACR131095 AMN131087:AMN131095 AWJ131087:AWJ131095 BGF131087:BGF131095 BQB131087:BQB131095 BZX131087:BZX131095 CJT131087:CJT131095 CTP131087:CTP131095 DDL131087:DDL131095 DNH131087:DNH131095 DXD131087:DXD131095 EGZ131087:EGZ131095 EQV131087:EQV131095 FAR131087:FAR131095 FKN131087:FKN131095 FUJ131087:FUJ131095 GEF131087:GEF131095 GOB131087:GOB131095 GXX131087:GXX131095 HHT131087:HHT131095 HRP131087:HRP131095 IBL131087:IBL131095 ILH131087:ILH131095 IVD131087:IVD131095 JEZ131087:JEZ131095 JOV131087:JOV131095 JYR131087:JYR131095 KIN131087:KIN131095 KSJ131087:KSJ131095 LCF131087:LCF131095 LMB131087:LMB131095 LVX131087:LVX131095 MFT131087:MFT131095 MPP131087:MPP131095 MZL131087:MZL131095 NJH131087:NJH131095 NTD131087:NTD131095 OCZ131087:OCZ131095 OMV131087:OMV131095 OWR131087:OWR131095 PGN131087:PGN131095 PQJ131087:PQJ131095 QAF131087:QAF131095 QKB131087:QKB131095 QTX131087:QTX131095 RDT131087:RDT131095 RNP131087:RNP131095 RXL131087:RXL131095 SHH131087:SHH131095 SRD131087:SRD131095 TAZ131087:TAZ131095 TKV131087:TKV131095 TUR131087:TUR131095 UEN131087:UEN131095 UOJ131087:UOJ131095 UYF131087:UYF131095 VIB131087:VIB131095 VRX131087:VRX131095 WBT131087:WBT131095 WLP131087:WLP131095 WVL131087:WVL131095 D196623:D196631 IZ196623:IZ196631 SV196623:SV196631 ACR196623:ACR196631 AMN196623:AMN196631 AWJ196623:AWJ196631 BGF196623:BGF196631 BQB196623:BQB196631 BZX196623:BZX196631 CJT196623:CJT196631 CTP196623:CTP196631 DDL196623:DDL196631 DNH196623:DNH196631 DXD196623:DXD196631 EGZ196623:EGZ196631 EQV196623:EQV196631 FAR196623:FAR196631 FKN196623:FKN196631 FUJ196623:FUJ196631 GEF196623:GEF196631 GOB196623:GOB196631 GXX196623:GXX196631 HHT196623:HHT196631 HRP196623:HRP196631 IBL196623:IBL196631 ILH196623:ILH196631 IVD196623:IVD196631 JEZ196623:JEZ196631 JOV196623:JOV196631 JYR196623:JYR196631 KIN196623:KIN196631 KSJ196623:KSJ196631 LCF196623:LCF196631 LMB196623:LMB196631 LVX196623:LVX196631 MFT196623:MFT196631 MPP196623:MPP196631 MZL196623:MZL196631 NJH196623:NJH196631 NTD196623:NTD196631 OCZ196623:OCZ196631 OMV196623:OMV196631 OWR196623:OWR196631 PGN196623:PGN196631 PQJ196623:PQJ196631 QAF196623:QAF196631 QKB196623:QKB196631 QTX196623:QTX196631 RDT196623:RDT196631 RNP196623:RNP196631 RXL196623:RXL196631 SHH196623:SHH196631 SRD196623:SRD196631 TAZ196623:TAZ196631 TKV196623:TKV196631 TUR196623:TUR196631 UEN196623:UEN196631 UOJ196623:UOJ196631 UYF196623:UYF196631 VIB196623:VIB196631 VRX196623:VRX196631 WBT196623:WBT196631 WLP196623:WLP196631 WVL196623:WVL196631 D262159:D262167 IZ262159:IZ262167 SV262159:SV262167 ACR262159:ACR262167 AMN262159:AMN262167 AWJ262159:AWJ262167 BGF262159:BGF262167 BQB262159:BQB262167 BZX262159:BZX262167 CJT262159:CJT262167 CTP262159:CTP262167 DDL262159:DDL262167 DNH262159:DNH262167 DXD262159:DXD262167 EGZ262159:EGZ262167 EQV262159:EQV262167 FAR262159:FAR262167 FKN262159:FKN262167 FUJ262159:FUJ262167 GEF262159:GEF262167 GOB262159:GOB262167 GXX262159:GXX262167 HHT262159:HHT262167 HRP262159:HRP262167 IBL262159:IBL262167 ILH262159:ILH262167 IVD262159:IVD262167 JEZ262159:JEZ262167 JOV262159:JOV262167 JYR262159:JYR262167 KIN262159:KIN262167 KSJ262159:KSJ262167 LCF262159:LCF262167 LMB262159:LMB262167 LVX262159:LVX262167 MFT262159:MFT262167 MPP262159:MPP262167 MZL262159:MZL262167 NJH262159:NJH262167 NTD262159:NTD262167 OCZ262159:OCZ262167 OMV262159:OMV262167 OWR262159:OWR262167 PGN262159:PGN262167 PQJ262159:PQJ262167 QAF262159:QAF262167 QKB262159:QKB262167 QTX262159:QTX262167 RDT262159:RDT262167 RNP262159:RNP262167 RXL262159:RXL262167 SHH262159:SHH262167 SRD262159:SRD262167 TAZ262159:TAZ262167 TKV262159:TKV262167 TUR262159:TUR262167 UEN262159:UEN262167 UOJ262159:UOJ262167 UYF262159:UYF262167 VIB262159:VIB262167 VRX262159:VRX262167 WBT262159:WBT262167 WLP262159:WLP262167 WVL262159:WVL262167 D327695:D327703 IZ327695:IZ327703 SV327695:SV327703 ACR327695:ACR327703 AMN327695:AMN327703 AWJ327695:AWJ327703 BGF327695:BGF327703 BQB327695:BQB327703 BZX327695:BZX327703 CJT327695:CJT327703 CTP327695:CTP327703 DDL327695:DDL327703 DNH327695:DNH327703 DXD327695:DXD327703 EGZ327695:EGZ327703 EQV327695:EQV327703 FAR327695:FAR327703 FKN327695:FKN327703 FUJ327695:FUJ327703 GEF327695:GEF327703 GOB327695:GOB327703 GXX327695:GXX327703 HHT327695:HHT327703 HRP327695:HRP327703 IBL327695:IBL327703 ILH327695:ILH327703 IVD327695:IVD327703 JEZ327695:JEZ327703 JOV327695:JOV327703 JYR327695:JYR327703 KIN327695:KIN327703 KSJ327695:KSJ327703 LCF327695:LCF327703 LMB327695:LMB327703 LVX327695:LVX327703 MFT327695:MFT327703 MPP327695:MPP327703 MZL327695:MZL327703 NJH327695:NJH327703 NTD327695:NTD327703 OCZ327695:OCZ327703 OMV327695:OMV327703 OWR327695:OWR327703 PGN327695:PGN327703 PQJ327695:PQJ327703 QAF327695:QAF327703 QKB327695:QKB327703 QTX327695:QTX327703 RDT327695:RDT327703 RNP327695:RNP327703 RXL327695:RXL327703 SHH327695:SHH327703 SRD327695:SRD327703 TAZ327695:TAZ327703 TKV327695:TKV327703 TUR327695:TUR327703 UEN327695:UEN327703 UOJ327695:UOJ327703 UYF327695:UYF327703 VIB327695:VIB327703 VRX327695:VRX327703 WBT327695:WBT327703 WLP327695:WLP327703 WVL327695:WVL327703 D393231:D393239 IZ393231:IZ393239 SV393231:SV393239 ACR393231:ACR393239 AMN393231:AMN393239 AWJ393231:AWJ393239 BGF393231:BGF393239 BQB393231:BQB393239 BZX393231:BZX393239 CJT393231:CJT393239 CTP393231:CTP393239 DDL393231:DDL393239 DNH393231:DNH393239 DXD393231:DXD393239 EGZ393231:EGZ393239 EQV393231:EQV393239 FAR393231:FAR393239 FKN393231:FKN393239 FUJ393231:FUJ393239 GEF393231:GEF393239 GOB393231:GOB393239 GXX393231:GXX393239 HHT393231:HHT393239 HRP393231:HRP393239 IBL393231:IBL393239 ILH393231:ILH393239 IVD393231:IVD393239 JEZ393231:JEZ393239 JOV393231:JOV393239 JYR393231:JYR393239 KIN393231:KIN393239 KSJ393231:KSJ393239 LCF393231:LCF393239 LMB393231:LMB393239 LVX393231:LVX393239 MFT393231:MFT393239 MPP393231:MPP393239 MZL393231:MZL393239 NJH393231:NJH393239 NTD393231:NTD393239 OCZ393231:OCZ393239 OMV393231:OMV393239 OWR393231:OWR393239 PGN393231:PGN393239 PQJ393231:PQJ393239 QAF393231:QAF393239 QKB393231:QKB393239 QTX393231:QTX393239 RDT393231:RDT393239 RNP393231:RNP393239 RXL393231:RXL393239 SHH393231:SHH393239 SRD393231:SRD393239 TAZ393231:TAZ393239 TKV393231:TKV393239 TUR393231:TUR393239 UEN393231:UEN393239 UOJ393231:UOJ393239 UYF393231:UYF393239 VIB393231:VIB393239 VRX393231:VRX393239 WBT393231:WBT393239 WLP393231:WLP393239 WVL393231:WVL393239 D458767:D458775 IZ458767:IZ458775 SV458767:SV458775 ACR458767:ACR458775 AMN458767:AMN458775 AWJ458767:AWJ458775 BGF458767:BGF458775 BQB458767:BQB458775 BZX458767:BZX458775 CJT458767:CJT458775 CTP458767:CTP458775 DDL458767:DDL458775 DNH458767:DNH458775 DXD458767:DXD458775 EGZ458767:EGZ458775 EQV458767:EQV458775 FAR458767:FAR458775 FKN458767:FKN458775 FUJ458767:FUJ458775 GEF458767:GEF458775 GOB458767:GOB458775 GXX458767:GXX458775 HHT458767:HHT458775 HRP458767:HRP458775 IBL458767:IBL458775 ILH458767:ILH458775 IVD458767:IVD458775 JEZ458767:JEZ458775 JOV458767:JOV458775 JYR458767:JYR458775 KIN458767:KIN458775 KSJ458767:KSJ458775 LCF458767:LCF458775 LMB458767:LMB458775 LVX458767:LVX458775 MFT458767:MFT458775 MPP458767:MPP458775 MZL458767:MZL458775 NJH458767:NJH458775 NTD458767:NTD458775 OCZ458767:OCZ458775 OMV458767:OMV458775 OWR458767:OWR458775 PGN458767:PGN458775 PQJ458767:PQJ458775 QAF458767:QAF458775 QKB458767:QKB458775 QTX458767:QTX458775 RDT458767:RDT458775 RNP458767:RNP458775 RXL458767:RXL458775 SHH458767:SHH458775 SRD458767:SRD458775 TAZ458767:TAZ458775 TKV458767:TKV458775 TUR458767:TUR458775 UEN458767:UEN458775 UOJ458767:UOJ458775 UYF458767:UYF458775 VIB458767:VIB458775 VRX458767:VRX458775 WBT458767:WBT458775 WLP458767:WLP458775 WVL458767:WVL458775 D524303:D524311 IZ524303:IZ524311 SV524303:SV524311 ACR524303:ACR524311 AMN524303:AMN524311 AWJ524303:AWJ524311 BGF524303:BGF524311 BQB524303:BQB524311 BZX524303:BZX524311 CJT524303:CJT524311 CTP524303:CTP524311 DDL524303:DDL524311 DNH524303:DNH524311 DXD524303:DXD524311 EGZ524303:EGZ524311 EQV524303:EQV524311 FAR524303:FAR524311 FKN524303:FKN524311 FUJ524303:FUJ524311 GEF524303:GEF524311 GOB524303:GOB524311 GXX524303:GXX524311 HHT524303:HHT524311 HRP524303:HRP524311 IBL524303:IBL524311 ILH524303:ILH524311 IVD524303:IVD524311 JEZ524303:JEZ524311 JOV524303:JOV524311 JYR524303:JYR524311 KIN524303:KIN524311 KSJ524303:KSJ524311 LCF524303:LCF524311 LMB524303:LMB524311 LVX524303:LVX524311 MFT524303:MFT524311 MPP524303:MPP524311 MZL524303:MZL524311 NJH524303:NJH524311 NTD524303:NTD524311 OCZ524303:OCZ524311 OMV524303:OMV524311 OWR524303:OWR524311 PGN524303:PGN524311 PQJ524303:PQJ524311 QAF524303:QAF524311 QKB524303:QKB524311 QTX524303:QTX524311 RDT524303:RDT524311 RNP524303:RNP524311 RXL524303:RXL524311 SHH524303:SHH524311 SRD524303:SRD524311 TAZ524303:TAZ524311 TKV524303:TKV524311 TUR524303:TUR524311 UEN524303:UEN524311 UOJ524303:UOJ524311 UYF524303:UYF524311 VIB524303:VIB524311 VRX524303:VRX524311 WBT524303:WBT524311 WLP524303:WLP524311 WVL524303:WVL524311 D589839:D589847 IZ589839:IZ589847 SV589839:SV589847 ACR589839:ACR589847 AMN589839:AMN589847 AWJ589839:AWJ589847 BGF589839:BGF589847 BQB589839:BQB589847 BZX589839:BZX589847 CJT589839:CJT589847 CTP589839:CTP589847 DDL589839:DDL589847 DNH589839:DNH589847 DXD589839:DXD589847 EGZ589839:EGZ589847 EQV589839:EQV589847 FAR589839:FAR589847 FKN589839:FKN589847 FUJ589839:FUJ589847 GEF589839:GEF589847 GOB589839:GOB589847 GXX589839:GXX589847 HHT589839:HHT589847 HRP589839:HRP589847 IBL589839:IBL589847 ILH589839:ILH589847 IVD589839:IVD589847 JEZ589839:JEZ589847 JOV589839:JOV589847 JYR589839:JYR589847 KIN589839:KIN589847 KSJ589839:KSJ589847 LCF589839:LCF589847 LMB589839:LMB589847 LVX589839:LVX589847 MFT589839:MFT589847 MPP589839:MPP589847 MZL589839:MZL589847 NJH589839:NJH589847 NTD589839:NTD589847 OCZ589839:OCZ589847 OMV589839:OMV589847 OWR589839:OWR589847 PGN589839:PGN589847 PQJ589839:PQJ589847 QAF589839:QAF589847 QKB589839:QKB589847 QTX589839:QTX589847 RDT589839:RDT589847 RNP589839:RNP589847 RXL589839:RXL589847 SHH589839:SHH589847 SRD589839:SRD589847 TAZ589839:TAZ589847 TKV589839:TKV589847 TUR589839:TUR589847 UEN589839:UEN589847 UOJ589839:UOJ589847 UYF589839:UYF589847 VIB589839:VIB589847 VRX589839:VRX589847 WBT589839:WBT589847 WLP589839:WLP589847 WVL589839:WVL589847 D655375:D655383 IZ655375:IZ655383 SV655375:SV655383 ACR655375:ACR655383 AMN655375:AMN655383 AWJ655375:AWJ655383 BGF655375:BGF655383 BQB655375:BQB655383 BZX655375:BZX655383 CJT655375:CJT655383 CTP655375:CTP655383 DDL655375:DDL655383 DNH655375:DNH655383 DXD655375:DXD655383 EGZ655375:EGZ655383 EQV655375:EQV655383 FAR655375:FAR655383 FKN655375:FKN655383 FUJ655375:FUJ655383 GEF655375:GEF655383 GOB655375:GOB655383 GXX655375:GXX655383 HHT655375:HHT655383 HRP655375:HRP655383 IBL655375:IBL655383 ILH655375:ILH655383 IVD655375:IVD655383 JEZ655375:JEZ655383 JOV655375:JOV655383 JYR655375:JYR655383 KIN655375:KIN655383 KSJ655375:KSJ655383 LCF655375:LCF655383 LMB655375:LMB655383 LVX655375:LVX655383 MFT655375:MFT655383 MPP655375:MPP655383 MZL655375:MZL655383 NJH655375:NJH655383 NTD655375:NTD655383 OCZ655375:OCZ655383 OMV655375:OMV655383 OWR655375:OWR655383 PGN655375:PGN655383 PQJ655375:PQJ655383 QAF655375:QAF655383 QKB655375:QKB655383 QTX655375:QTX655383 RDT655375:RDT655383 RNP655375:RNP655383 RXL655375:RXL655383 SHH655375:SHH655383 SRD655375:SRD655383 TAZ655375:TAZ655383 TKV655375:TKV655383 TUR655375:TUR655383 UEN655375:UEN655383 UOJ655375:UOJ655383 UYF655375:UYF655383 VIB655375:VIB655383 VRX655375:VRX655383 WBT655375:WBT655383 WLP655375:WLP655383 WVL655375:WVL655383 D720911:D720919 IZ720911:IZ720919 SV720911:SV720919 ACR720911:ACR720919 AMN720911:AMN720919 AWJ720911:AWJ720919 BGF720911:BGF720919 BQB720911:BQB720919 BZX720911:BZX720919 CJT720911:CJT720919 CTP720911:CTP720919 DDL720911:DDL720919 DNH720911:DNH720919 DXD720911:DXD720919 EGZ720911:EGZ720919 EQV720911:EQV720919 FAR720911:FAR720919 FKN720911:FKN720919 FUJ720911:FUJ720919 GEF720911:GEF720919 GOB720911:GOB720919 GXX720911:GXX720919 HHT720911:HHT720919 HRP720911:HRP720919 IBL720911:IBL720919 ILH720911:ILH720919 IVD720911:IVD720919 JEZ720911:JEZ720919 JOV720911:JOV720919 JYR720911:JYR720919 KIN720911:KIN720919 KSJ720911:KSJ720919 LCF720911:LCF720919 LMB720911:LMB720919 LVX720911:LVX720919 MFT720911:MFT720919 MPP720911:MPP720919 MZL720911:MZL720919 NJH720911:NJH720919 NTD720911:NTD720919 OCZ720911:OCZ720919 OMV720911:OMV720919 OWR720911:OWR720919 PGN720911:PGN720919 PQJ720911:PQJ720919 QAF720911:QAF720919 QKB720911:QKB720919 QTX720911:QTX720919 RDT720911:RDT720919 RNP720911:RNP720919 RXL720911:RXL720919 SHH720911:SHH720919 SRD720911:SRD720919 TAZ720911:TAZ720919 TKV720911:TKV720919 TUR720911:TUR720919 UEN720911:UEN720919 UOJ720911:UOJ720919 UYF720911:UYF720919 VIB720911:VIB720919 VRX720911:VRX720919 WBT720911:WBT720919 WLP720911:WLP720919 WVL720911:WVL720919 D786447:D786455 IZ786447:IZ786455 SV786447:SV786455 ACR786447:ACR786455 AMN786447:AMN786455 AWJ786447:AWJ786455 BGF786447:BGF786455 BQB786447:BQB786455 BZX786447:BZX786455 CJT786447:CJT786455 CTP786447:CTP786455 DDL786447:DDL786455 DNH786447:DNH786455 DXD786447:DXD786455 EGZ786447:EGZ786455 EQV786447:EQV786455 FAR786447:FAR786455 FKN786447:FKN786455 FUJ786447:FUJ786455 GEF786447:GEF786455 GOB786447:GOB786455 GXX786447:GXX786455 HHT786447:HHT786455 HRP786447:HRP786455 IBL786447:IBL786455 ILH786447:ILH786455 IVD786447:IVD786455 JEZ786447:JEZ786455 JOV786447:JOV786455 JYR786447:JYR786455 KIN786447:KIN786455 KSJ786447:KSJ786455 LCF786447:LCF786455 LMB786447:LMB786455 LVX786447:LVX786455 MFT786447:MFT786455 MPP786447:MPP786455 MZL786447:MZL786455 NJH786447:NJH786455 NTD786447:NTD786455 OCZ786447:OCZ786455 OMV786447:OMV786455 OWR786447:OWR786455 PGN786447:PGN786455 PQJ786447:PQJ786455 QAF786447:QAF786455 QKB786447:QKB786455 QTX786447:QTX786455 RDT786447:RDT786455 RNP786447:RNP786455 RXL786447:RXL786455 SHH786447:SHH786455 SRD786447:SRD786455 TAZ786447:TAZ786455 TKV786447:TKV786455 TUR786447:TUR786455 UEN786447:UEN786455 UOJ786447:UOJ786455 UYF786447:UYF786455 VIB786447:VIB786455 VRX786447:VRX786455 WBT786447:WBT786455 WLP786447:WLP786455 WVL786447:WVL786455 D851983:D851991 IZ851983:IZ851991 SV851983:SV851991 ACR851983:ACR851991 AMN851983:AMN851991 AWJ851983:AWJ851991 BGF851983:BGF851991 BQB851983:BQB851991 BZX851983:BZX851991 CJT851983:CJT851991 CTP851983:CTP851991 DDL851983:DDL851991 DNH851983:DNH851991 DXD851983:DXD851991 EGZ851983:EGZ851991 EQV851983:EQV851991 FAR851983:FAR851991 FKN851983:FKN851991 FUJ851983:FUJ851991 GEF851983:GEF851991 GOB851983:GOB851991 GXX851983:GXX851991 HHT851983:HHT851991 HRP851983:HRP851991 IBL851983:IBL851991 ILH851983:ILH851991 IVD851983:IVD851991 JEZ851983:JEZ851991 JOV851983:JOV851991 JYR851983:JYR851991 KIN851983:KIN851991 KSJ851983:KSJ851991 LCF851983:LCF851991 LMB851983:LMB851991 LVX851983:LVX851991 MFT851983:MFT851991 MPP851983:MPP851991 MZL851983:MZL851991 NJH851983:NJH851991 NTD851983:NTD851991 OCZ851983:OCZ851991 OMV851983:OMV851991 OWR851983:OWR851991 PGN851983:PGN851991 PQJ851983:PQJ851991 QAF851983:QAF851991 QKB851983:QKB851991 QTX851983:QTX851991 RDT851983:RDT851991 RNP851983:RNP851991 RXL851983:RXL851991 SHH851983:SHH851991 SRD851983:SRD851991 TAZ851983:TAZ851991 TKV851983:TKV851991 TUR851983:TUR851991 UEN851983:UEN851991 UOJ851983:UOJ851991 UYF851983:UYF851991 VIB851983:VIB851991 VRX851983:VRX851991 WBT851983:WBT851991 WLP851983:WLP851991 WVL851983:WVL851991 D917519:D917527 IZ917519:IZ917527 SV917519:SV917527 ACR917519:ACR917527 AMN917519:AMN917527 AWJ917519:AWJ917527 BGF917519:BGF917527 BQB917519:BQB917527 BZX917519:BZX917527 CJT917519:CJT917527 CTP917519:CTP917527 DDL917519:DDL917527 DNH917519:DNH917527 DXD917519:DXD917527 EGZ917519:EGZ917527 EQV917519:EQV917527 FAR917519:FAR917527 FKN917519:FKN917527 FUJ917519:FUJ917527 GEF917519:GEF917527 GOB917519:GOB917527 GXX917519:GXX917527 HHT917519:HHT917527 HRP917519:HRP917527 IBL917519:IBL917527 ILH917519:ILH917527 IVD917519:IVD917527 JEZ917519:JEZ917527 JOV917519:JOV917527 JYR917519:JYR917527 KIN917519:KIN917527 KSJ917519:KSJ917527 LCF917519:LCF917527 LMB917519:LMB917527 LVX917519:LVX917527 MFT917519:MFT917527 MPP917519:MPP917527 MZL917519:MZL917527 NJH917519:NJH917527 NTD917519:NTD917527 OCZ917519:OCZ917527 OMV917519:OMV917527 OWR917519:OWR917527 PGN917519:PGN917527 PQJ917519:PQJ917527 QAF917519:QAF917527 QKB917519:QKB917527 QTX917519:QTX917527 RDT917519:RDT917527 RNP917519:RNP917527 RXL917519:RXL917527 SHH917519:SHH917527 SRD917519:SRD917527 TAZ917519:TAZ917527 TKV917519:TKV917527 TUR917519:TUR917527 UEN917519:UEN917527 UOJ917519:UOJ917527 UYF917519:UYF917527 VIB917519:VIB917527 VRX917519:VRX917527 WBT917519:WBT917527 WLP917519:WLP917527 WVL917519:WVL917527 D983055:D983063 IZ983055:IZ983063 SV983055:SV983063 ACR983055:ACR983063 AMN983055:AMN983063 AWJ983055:AWJ983063 BGF983055:BGF983063 BQB983055:BQB983063 BZX983055:BZX983063 CJT983055:CJT983063 CTP983055:CTP983063 DDL983055:DDL983063 DNH983055:DNH983063 DXD983055:DXD983063 EGZ983055:EGZ983063 EQV983055:EQV983063 FAR983055:FAR983063 FKN983055:FKN983063 FUJ983055:FUJ983063 GEF983055:GEF983063 GOB983055:GOB983063 GXX983055:GXX983063 HHT983055:HHT983063 HRP983055:HRP983063 IBL983055:IBL983063 ILH983055:ILH983063 IVD983055:IVD983063 JEZ983055:JEZ983063 JOV983055:JOV983063 JYR983055:JYR983063 KIN983055:KIN983063 KSJ983055:KSJ983063 LCF983055:LCF983063 LMB983055:LMB983063 LVX983055:LVX983063 MFT983055:MFT983063 MPP983055:MPP983063 MZL983055:MZL983063 NJH983055:NJH983063 NTD983055:NTD983063 OCZ983055:OCZ983063 OMV983055:OMV983063 OWR983055:OWR983063 PGN983055:PGN983063 PQJ983055:PQJ983063 QAF983055:QAF983063 QKB983055:QKB983063 QTX983055:QTX983063 RDT983055:RDT983063 RNP983055:RNP983063 RXL983055:RXL983063 SHH983055:SHH983063 SRD983055:SRD983063 TAZ983055:TAZ983063 TKV983055:TKV983063 TUR983055:TUR983063 UEN983055:UEN983063 UOJ983055:UOJ983063 UYF983055:UYF983063 VIB983055:VIB983063 VRX983055:VRX983063 WBT983055:WBT983063 WLP983055:WLP983063 WVL983055:WVL983063 D68:D70 IZ68:IZ70 SV68:SV70 ACR68:ACR70 AMN68:AMN70 AWJ68:AWJ70 BGF68:BGF70 BQB68:BQB70 BZX68:BZX70 CJT68:CJT70 CTP68:CTP70 DDL68:DDL70 DNH68:DNH70 DXD68:DXD70 EGZ68:EGZ70 EQV68:EQV70 FAR68:FAR70 FKN68:FKN70 FUJ68:FUJ70 GEF68:GEF70 GOB68:GOB70 GXX68:GXX70 HHT68:HHT70 HRP68:HRP70 IBL68:IBL70 ILH68:ILH70 IVD68:IVD70 JEZ68:JEZ70 JOV68:JOV70 JYR68:JYR70 KIN68:KIN70 KSJ68:KSJ70 LCF68:LCF70 LMB68:LMB70 LVX68:LVX70 MFT68:MFT70 MPP68:MPP70 MZL68:MZL70 NJH68:NJH70 NTD68:NTD70 OCZ68:OCZ70 OMV68:OMV70 OWR68:OWR70 PGN68:PGN70 PQJ68:PQJ70 QAF68:QAF70 QKB68:QKB70 QTX68:QTX70 RDT68:RDT70 RNP68:RNP70 RXL68:RXL70 SHH68:SHH70 SRD68:SRD70 TAZ68:TAZ70 TKV68:TKV70 TUR68:TUR70 UEN68:UEN70 UOJ68:UOJ70 UYF68:UYF70 VIB68:VIB70 VRX68:VRX70 WBT68:WBT70 WLP68:WLP70 WVL68:WVL70 D65604:D65606 IZ65604:IZ65606 SV65604:SV65606 ACR65604:ACR65606 AMN65604:AMN65606 AWJ65604:AWJ65606 BGF65604:BGF65606 BQB65604:BQB65606 BZX65604:BZX65606 CJT65604:CJT65606 CTP65604:CTP65606 DDL65604:DDL65606 DNH65604:DNH65606 DXD65604:DXD65606 EGZ65604:EGZ65606 EQV65604:EQV65606 FAR65604:FAR65606 FKN65604:FKN65606 FUJ65604:FUJ65606 GEF65604:GEF65606 GOB65604:GOB65606 GXX65604:GXX65606 HHT65604:HHT65606 HRP65604:HRP65606 IBL65604:IBL65606 ILH65604:ILH65606 IVD65604:IVD65606 JEZ65604:JEZ65606 JOV65604:JOV65606 JYR65604:JYR65606 KIN65604:KIN65606 KSJ65604:KSJ65606 LCF65604:LCF65606 LMB65604:LMB65606 LVX65604:LVX65606 MFT65604:MFT65606 MPP65604:MPP65606 MZL65604:MZL65606 NJH65604:NJH65606 NTD65604:NTD65606 OCZ65604:OCZ65606 OMV65604:OMV65606 OWR65604:OWR65606 PGN65604:PGN65606 PQJ65604:PQJ65606 QAF65604:QAF65606 QKB65604:QKB65606 QTX65604:QTX65606 RDT65604:RDT65606 RNP65604:RNP65606 RXL65604:RXL65606 SHH65604:SHH65606 SRD65604:SRD65606 TAZ65604:TAZ65606 TKV65604:TKV65606 TUR65604:TUR65606 UEN65604:UEN65606 UOJ65604:UOJ65606 UYF65604:UYF65606 VIB65604:VIB65606 VRX65604:VRX65606 WBT65604:WBT65606 WLP65604:WLP65606 WVL65604:WVL65606 D131140:D131142 IZ131140:IZ131142 SV131140:SV131142 ACR131140:ACR131142 AMN131140:AMN131142 AWJ131140:AWJ131142 BGF131140:BGF131142 BQB131140:BQB131142 BZX131140:BZX131142 CJT131140:CJT131142 CTP131140:CTP131142 DDL131140:DDL131142 DNH131140:DNH131142 DXD131140:DXD131142 EGZ131140:EGZ131142 EQV131140:EQV131142 FAR131140:FAR131142 FKN131140:FKN131142 FUJ131140:FUJ131142 GEF131140:GEF131142 GOB131140:GOB131142 GXX131140:GXX131142 HHT131140:HHT131142 HRP131140:HRP131142 IBL131140:IBL131142 ILH131140:ILH131142 IVD131140:IVD131142 JEZ131140:JEZ131142 JOV131140:JOV131142 JYR131140:JYR131142 KIN131140:KIN131142 KSJ131140:KSJ131142 LCF131140:LCF131142 LMB131140:LMB131142 LVX131140:LVX131142 MFT131140:MFT131142 MPP131140:MPP131142 MZL131140:MZL131142 NJH131140:NJH131142 NTD131140:NTD131142 OCZ131140:OCZ131142 OMV131140:OMV131142 OWR131140:OWR131142 PGN131140:PGN131142 PQJ131140:PQJ131142 QAF131140:QAF131142 QKB131140:QKB131142 QTX131140:QTX131142 RDT131140:RDT131142 RNP131140:RNP131142 RXL131140:RXL131142 SHH131140:SHH131142 SRD131140:SRD131142 TAZ131140:TAZ131142 TKV131140:TKV131142 TUR131140:TUR131142 UEN131140:UEN131142 UOJ131140:UOJ131142 UYF131140:UYF131142 VIB131140:VIB131142 VRX131140:VRX131142 WBT131140:WBT131142 WLP131140:WLP131142 WVL131140:WVL131142 D196676:D196678 IZ196676:IZ196678 SV196676:SV196678 ACR196676:ACR196678 AMN196676:AMN196678 AWJ196676:AWJ196678 BGF196676:BGF196678 BQB196676:BQB196678 BZX196676:BZX196678 CJT196676:CJT196678 CTP196676:CTP196678 DDL196676:DDL196678 DNH196676:DNH196678 DXD196676:DXD196678 EGZ196676:EGZ196678 EQV196676:EQV196678 FAR196676:FAR196678 FKN196676:FKN196678 FUJ196676:FUJ196678 GEF196676:GEF196678 GOB196676:GOB196678 GXX196676:GXX196678 HHT196676:HHT196678 HRP196676:HRP196678 IBL196676:IBL196678 ILH196676:ILH196678 IVD196676:IVD196678 JEZ196676:JEZ196678 JOV196676:JOV196678 JYR196676:JYR196678 KIN196676:KIN196678 KSJ196676:KSJ196678 LCF196676:LCF196678 LMB196676:LMB196678 LVX196676:LVX196678 MFT196676:MFT196678 MPP196676:MPP196678 MZL196676:MZL196678 NJH196676:NJH196678 NTD196676:NTD196678 OCZ196676:OCZ196678 OMV196676:OMV196678 OWR196676:OWR196678 PGN196676:PGN196678 PQJ196676:PQJ196678 QAF196676:QAF196678 QKB196676:QKB196678 QTX196676:QTX196678 RDT196676:RDT196678 RNP196676:RNP196678 RXL196676:RXL196678 SHH196676:SHH196678 SRD196676:SRD196678 TAZ196676:TAZ196678 TKV196676:TKV196678 TUR196676:TUR196678 UEN196676:UEN196678 UOJ196676:UOJ196678 UYF196676:UYF196678 VIB196676:VIB196678 VRX196676:VRX196678 WBT196676:WBT196678 WLP196676:WLP196678 WVL196676:WVL196678 D262212:D262214 IZ262212:IZ262214 SV262212:SV262214 ACR262212:ACR262214 AMN262212:AMN262214 AWJ262212:AWJ262214 BGF262212:BGF262214 BQB262212:BQB262214 BZX262212:BZX262214 CJT262212:CJT262214 CTP262212:CTP262214 DDL262212:DDL262214 DNH262212:DNH262214 DXD262212:DXD262214 EGZ262212:EGZ262214 EQV262212:EQV262214 FAR262212:FAR262214 FKN262212:FKN262214 FUJ262212:FUJ262214 GEF262212:GEF262214 GOB262212:GOB262214 GXX262212:GXX262214 HHT262212:HHT262214 HRP262212:HRP262214 IBL262212:IBL262214 ILH262212:ILH262214 IVD262212:IVD262214 JEZ262212:JEZ262214 JOV262212:JOV262214 JYR262212:JYR262214 KIN262212:KIN262214 KSJ262212:KSJ262214 LCF262212:LCF262214 LMB262212:LMB262214 LVX262212:LVX262214 MFT262212:MFT262214 MPP262212:MPP262214 MZL262212:MZL262214 NJH262212:NJH262214 NTD262212:NTD262214 OCZ262212:OCZ262214 OMV262212:OMV262214 OWR262212:OWR262214 PGN262212:PGN262214 PQJ262212:PQJ262214 QAF262212:QAF262214 QKB262212:QKB262214 QTX262212:QTX262214 RDT262212:RDT262214 RNP262212:RNP262214 RXL262212:RXL262214 SHH262212:SHH262214 SRD262212:SRD262214 TAZ262212:TAZ262214 TKV262212:TKV262214 TUR262212:TUR262214 UEN262212:UEN262214 UOJ262212:UOJ262214 UYF262212:UYF262214 VIB262212:VIB262214 VRX262212:VRX262214 WBT262212:WBT262214 WLP262212:WLP262214 WVL262212:WVL262214 D327748:D327750 IZ327748:IZ327750 SV327748:SV327750 ACR327748:ACR327750 AMN327748:AMN327750 AWJ327748:AWJ327750 BGF327748:BGF327750 BQB327748:BQB327750 BZX327748:BZX327750 CJT327748:CJT327750 CTP327748:CTP327750 DDL327748:DDL327750 DNH327748:DNH327750 DXD327748:DXD327750 EGZ327748:EGZ327750 EQV327748:EQV327750 FAR327748:FAR327750 FKN327748:FKN327750 FUJ327748:FUJ327750 GEF327748:GEF327750 GOB327748:GOB327750 GXX327748:GXX327750 HHT327748:HHT327750 HRP327748:HRP327750 IBL327748:IBL327750 ILH327748:ILH327750 IVD327748:IVD327750 JEZ327748:JEZ327750 JOV327748:JOV327750 JYR327748:JYR327750 KIN327748:KIN327750 KSJ327748:KSJ327750 LCF327748:LCF327750 LMB327748:LMB327750 LVX327748:LVX327750 MFT327748:MFT327750 MPP327748:MPP327750 MZL327748:MZL327750 NJH327748:NJH327750 NTD327748:NTD327750 OCZ327748:OCZ327750 OMV327748:OMV327750 OWR327748:OWR327750 PGN327748:PGN327750 PQJ327748:PQJ327750 QAF327748:QAF327750 QKB327748:QKB327750 QTX327748:QTX327750 RDT327748:RDT327750 RNP327748:RNP327750 RXL327748:RXL327750 SHH327748:SHH327750 SRD327748:SRD327750 TAZ327748:TAZ327750 TKV327748:TKV327750 TUR327748:TUR327750 UEN327748:UEN327750 UOJ327748:UOJ327750 UYF327748:UYF327750 VIB327748:VIB327750 VRX327748:VRX327750 WBT327748:WBT327750 WLP327748:WLP327750 WVL327748:WVL327750 D393284:D393286 IZ393284:IZ393286 SV393284:SV393286 ACR393284:ACR393286 AMN393284:AMN393286 AWJ393284:AWJ393286 BGF393284:BGF393286 BQB393284:BQB393286 BZX393284:BZX393286 CJT393284:CJT393286 CTP393284:CTP393286 DDL393284:DDL393286 DNH393284:DNH393286 DXD393284:DXD393286 EGZ393284:EGZ393286 EQV393284:EQV393286 FAR393284:FAR393286 FKN393284:FKN393286 FUJ393284:FUJ393286 GEF393284:GEF393286 GOB393284:GOB393286 GXX393284:GXX393286 HHT393284:HHT393286 HRP393284:HRP393286 IBL393284:IBL393286 ILH393284:ILH393286 IVD393284:IVD393286 JEZ393284:JEZ393286 JOV393284:JOV393286 JYR393284:JYR393286 KIN393284:KIN393286 KSJ393284:KSJ393286 LCF393284:LCF393286 LMB393284:LMB393286 LVX393284:LVX393286 MFT393284:MFT393286 MPP393284:MPP393286 MZL393284:MZL393286 NJH393284:NJH393286 NTD393284:NTD393286 OCZ393284:OCZ393286 OMV393284:OMV393286 OWR393284:OWR393286 PGN393284:PGN393286 PQJ393284:PQJ393286 QAF393284:QAF393286 QKB393284:QKB393286 QTX393284:QTX393286 RDT393284:RDT393286 RNP393284:RNP393286 RXL393284:RXL393286 SHH393284:SHH393286 SRD393284:SRD393286 TAZ393284:TAZ393286 TKV393284:TKV393286 TUR393284:TUR393286 UEN393284:UEN393286 UOJ393284:UOJ393286 UYF393284:UYF393286 VIB393284:VIB393286 VRX393284:VRX393286 WBT393284:WBT393286 WLP393284:WLP393286 WVL393284:WVL393286 D458820:D458822 IZ458820:IZ458822 SV458820:SV458822 ACR458820:ACR458822 AMN458820:AMN458822 AWJ458820:AWJ458822 BGF458820:BGF458822 BQB458820:BQB458822 BZX458820:BZX458822 CJT458820:CJT458822 CTP458820:CTP458822 DDL458820:DDL458822 DNH458820:DNH458822 DXD458820:DXD458822 EGZ458820:EGZ458822 EQV458820:EQV458822 FAR458820:FAR458822 FKN458820:FKN458822 FUJ458820:FUJ458822 GEF458820:GEF458822 GOB458820:GOB458822 GXX458820:GXX458822 HHT458820:HHT458822 HRP458820:HRP458822 IBL458820:IBL458822 ILH458820:ILH458822 IVD458820:IVD458822 JEZ458820:JEZ458822 JOV458820:JOV458822 JYR458820:JYR458822 KIN458820:KIN458822 KSJ458820:KSJ458822 LCF458820:LCF458822 LMB458820:LMB458822 LVX458820:LVX458822 MFT458820:MFT458822 MPP458820:MPP458822 MZL458820:MZL458822 NJH458820:NJH458822 NTD458820:NTD458822 OCZ458820:OCZ458822 OMV458820:OMV458822 OWR458820:OWR458822 PGN458820:PGN458822 PQJ458820:PQJ458822 QAF458820:QAF458822 QKB458820:QKB458822 QTX458820:QTX458822 RDT458820:RDT458822 RNP458820:RNP458822 RXL458820:RXL458822 SHH458820:SHH458822 SRD458820:SRD458822 TAZ458820:TAZ458822 TKV458820:TKV458822 TUR458820:TUR458822 UEN458820:UEN458822 UOJ458820:UOJ458822 UYF458820:UYF458822 VIB458820:VIB458822 VRX458820:VRX458822 WBT458820:WBT458822 WLP458820:WLP458822 WVL458820:WVL458822 D524356:D524358 IZ524356:IZ524358 SV524356:SV524358 ACR524356:ACR524358 AMN524356:AMN524358 AWJ524356:AWJ524358 BGF524356:BGF524358 BQB524356:BQB524358 BZX524356:BZX524358 CJT524356:CJT524358 CTP524356:CTP524358 DDL524356:DDL524358 DNH524356:DNH524358 DXD524356:DXD524358 EGZ524356:EGZ524358 EQV524356:EQV524358 FAR524356:FAR524358 FKN524356:FKN524358 FUJ524356:FUJ524358 GEF524356:GEF524358 GOB524356:GOB524358 GXX524356:GXX524358 HHT524356:HHT524358 HRP524356:HRP524358 IBL524356:IBL524358 ILH524356:ILH524358 IVD524356:IVD524358 JEZ524356:JEZ524358 JOV524356:JOV524358 JYR524356:JYR524358 KIN524356:KIN524358 KSJ524356:KSJ524358 LCF524356:LCF524358 LMB524356:LMB524358 LVX524356:LVX524358 MFT524356:MFT524358 MPP524356:MPP524358 MZL524356:MZL524358 NJH524356:NJH524358 NTD524356:NTD524358 OCZ524356:OCZ524358 OMV524356:OMV524358 OWR524356:OWR524358 PGN524356:PGN524358 PQJ524356:PQJ524358 QAF524356:QAF524358 QKB524356:QKB524358 QTX524356:QTX524358 RDT524356:RDT524358 RNP524356:RNP524358 RXL524356:RXL524358 SHH524356:SHH524358 SRD524356:SRD524358 TAZ524356:TAZ524358 TKV524356:TKV524358 TUR524356:TUR524358 UEN524356:UEN524358 UOJ524356:UOJ524358 UYF524356:UYF524358 VIB524356:VIB524358 VRX524356:VRX524358 WBT524356:WBT524358 WLP524356:WLP524358 WVL524356:WVL524358 D589892:D589894 IZ589892:IZ589894 SV589892:SV589894 ACR589892:ACR589894 AMN589892:AMN589894 AWJ589892:AWJ589894 BGF589892:BGF589894 BQB589892:BQB589894 BZX589892:BZX589894 CJT589892:CJT589894 CTP589892:CTP589894 DDL589892:DDL589894 DNH589892:DNH589894 DXD589892:DXD589894 EGZ589892:EGZ589894 EQV589892:EQV589894 FAR589892:FAR589894 FKN589892:FKN589894 FUJ589892:FUJ589894 GEF589892:GEF589894 GOB589892:GOB589894 GXX589892:GXX589894 HHT589892:HHT589894 HRP589892:HRP589894 IBL589892:IBL589894 ILH589892:ILH589894 IVD589892:IVD589894 JEZ589892:JEZ589894 JOV589892:JOV589894 JYR589892:JYR589894 KIN589892:KIN589894 KSJ589892:KSJ589894 LCF589892:LCF589894 LMB589892:LMB589894 LVX589892:LVX589894 MFT589892:MFT589894 MPP589892:MPP589894 MZL589892:MZL589894 NJH589892:NJH589894 NTD589892:NTD589894 OCZ589892:OCZ589894 OMV589892:OMV589894 OWR589892:OWR589894 PGN589892:PGN589894 PQJ589892:PQJ589894 QAF589892:QAF589894 QKB589892:QKB589894 QTX589892:QTX589894 RDT589892:RDT589894 RNP589892:RNP589894 RXL589892:RXL589894 SHH589892:SHH589894 SRD589892:SRD589894 TAZ589892:TAZ589894 TKV589892:TKV589894 TUR589892:TUR589894 UEN589892:UEN589894 UOJ589892:UOJ589894 UYF589892:UYF589894 VIB589892:VIB589894 VRX589892:VRX589894 WBT589892:WBT589894 WLP589892:WLP589894 WVL589892:WVL589894 D655428:D655430 IZ655428:IZ655430 SV655428:SV655430 ACR655428:ACR655430 AMN655428:AMN655430 AWJ655428:AWJ655430 BGF655428:BGF655430 BQB655428:BQB655430 BZX655428:BZX655430 CJT655428:CJT655430 CTP655428:CTP655430 DDL655428:DDL655430 DNH655428:DNH655430 DXD655428:DXD655430 EGZ655428:EGZ655430 EQV655428:EQV655430 FAR655428:FAR655430 FKN655428:FKN655430 FUJ655428:FUJ655430 GEF655428:GEF655430 GOB655428:GOB655430 GXX655428:GXX655430 HHT655428:HHT655430 HRP655428:HRP655430 IBL655428:IBL655430 ILH655428:ILH655430 IVD655428:IVD655430 JEZ655428:JEZ655430 JOV655428:JOV655430 JYR655428:JYR655430 KIN655428:KIN655430 KSJ655428:KSJ655430 LCF655428:LCF655430 LMB655428:LMB655430 LVX655428:LVX655430 MFT655428:MFT655430 MPP655428:MPP655430 MZL655428:MZL655430 NJH655428:NJH655430 NTD655428:NTD655430 OCZ655428:OCZ655430 OMV655428:OMV655430 OWR655428:OWR655430 PGN655428:PGN655430 PQJ655428:PQJ655430 QAF655428:QAF655430 QKB655428:QKB655430 QTX655428:QTX655430 RDT655428:RDT655430 RNP655428:RNP655430 RXL655428:RXL655430 SHH655428:SHH655430 SRD655428:SRD655430 TAZ655428:TAZ655430 TKV655428:TKV655430 TUR655428:TUR655430 UEN655428:UEN655430 UOJ655428:UOJ655430 UYF655428:UYF655430 VIB655428:VIB655430 VRX655428:VRX655430 WBT655428:WBT655430 WLP655428:WLP655430 WVL655428:WVL655430 D720964:D720966 IZ720964:IZ720966 SV720964:SV720966 ACR720964:ACR720966 AMN720964:AMN720966 AWJ720964:AWJ720966 BGF720964:BGF720966 BQB720964:BQB720966 BZX720964:BZX720966 CJT720964:CJT720966 CTP720964:CTP720966 DDL720964:DDL720966 DNH720964:DNH720966 DXD720964:DXD720966 EGZ720964:EGZ720966 EQV720964:EQV720966 FAR720964:FAR720966 FKN720964:FKN720966 FUJ720964:FUJ720966 GEF720964:GEF720966 GOB720964:GOB720966 GXX720964:GXX720966 HHT720964:HHT720966 HRP720964:HRP720966 IBL720964:IBL720966 ILH720964:ILH720966 IVD720964:IVD720966 JEZ720964:JEZ720966 JOV720964:JOV720966 JYR720964:JYR720966 KIN720964:KIN720966 KSJ720964:KSJ720966 LCF720964:LCF720966 LMB720964:LMB720966 LVX720964:LVX720966 MFT720964:MFT720966 MPP720964:MPP720966 MZL720964:MZL720966 NJH720964:NJH720966 NTD720964:NTD720966 OCZ720964:OCZ720966 OMV720964:OMV720966 OWR720964:OWR720966 PGN720964:PGN720966 PQJ720964:PQJ720966 QAF720964:QAF720966 QKB720964:QKB720966 QTX720964:QTX720966 RDT720964:RDT720966 RNP720964:RNP720966 RXL720964:RXL720966 SHH720964:SHH720966 SRD720964:SRD720966 TAZ720964:TAZ720966 TKV720964:TKV720966 TUR720964:TUR720966 UEN720964:UEN720966 UOJ720964:UOJ720966 UYF720964:UYF720966 VIB720964:VIB720966 VRX720964:VRX720966 WBT720964:WBT720966 WLP720964:WLP720966 WVL720964:WVL720966 D786500:D786502 IZ786500:IZ786502 SV786500:SV786502 ACR786500:ACR786502 AMN786500:AMN786502 AWJ786500:AWJ786502 BGF786500:BGF786502 BQB786500:BQB786502 BZX786500:BZX786502 CJT786500:CJT786502 CTP786500:CTP786502 DDL786500:DDL786502 DNH786500:DNH786502 DXD786500:DXD786502 EGZ786500:EGZ786502 EQV786500:EQV786502 FAR786500:FAR786502 FKN786500:FKN786502 FUJ786500:FUJ786502 GEF786500:GEF786502 GOB786500:GOB786502 GXX786500:GXX786502 HHT786500:HHT786502 HRP786500:HRP786502 IBL786500:IBL786502 ILH786500:ILH786502 IVD786500:IVD786502 JEZ786500:JEZ786502 JOV786500:JOV786502 JYR786500:JYR786502 KIN786500:KIN786502 KSJ786500:KSJ786502 LCF786500:LCF786502 LMB786500:LMB786502 LVX786500:LVX786502 MFT786500:MFT786502 MPP786500:MPP786502 MZL786500:MZL786502 NJH786500:NJH786502 NTD786500:NTD786502 OCZ786500:OCZ786502 OMV786500:OMV786502 OWR786500:OWR786502 PGN786500:PGN786502 PQJ786500:PQJ786502 QAF786500:QAF786502 QKB786500:QKB786502 QTX786500:QTX786502 RDT786500:RDT786502 RNP786500:RNP786502 RXL786500:RXL786502 SHH786500:SHH786502 SRD786500:SRD786502 TAZ786500:TAZ786502 TKV786500:TKV786502 TUR786500:TUR786502 UEN786500:UEN786502 UOJ786500:UOJ786502 UYF786500:UYF786502 VIB786500:VIB786502 VRX786500:VRX786502 WBT786500:WBT786502 WLP786500:WLP786502 WVL786500:WVL786502 D852036:D852038 IZ852036:IZ852038 SV852036:SV852038 ACR852036:ACR852038 AMN852036:AMN852038 AWJ852036:AWJ852038 BGF852036:BGF852038 BQB852036:BQB852038 BZX852036:BZX852038 CJT852036:CJT852038 CTP852036:CTP852038 DDL852036:DDL852038 DNH852036:DNH852038 DXD852036:DXD852038 EGZ852036:EGZ852038 EQV852036:EQV852038 FAR852036:FAR852038 FKN852036:FKN852038 FUJ852036:FUJ852038 GEF852036:GEF852038 GOB852036:GOB852038 GXX852036:GXX852038 HHT852036:HHT852038 HRP852036:HRP852038 IBL852036:IBL852038 ILH852036:ILH852038 IVD852036:IVD852038 JEZ852036:JEZ852038 JOV852036:JOV852038 JYR852036:JYR852038 KIN852036:KIN852038 KSJ852036:KSJ852038 LCF852036:LCF852038 LMB852036:LMB852038 LVX852036:LVX852038 MFT852036:MFT852038 MPP852036:MPP852038 MZL852036:MZL852038 NJH852036:NJH852038 NTD852036:NTD852038 OCZ852036:OCZ852038 OMV852036:OMV852038 OWR852036:OWR852038 PGN852036:PGN852038 PQJ852036:PQJ852038 QAF852036:QAF852038 QKB852036:QKB852038 QTX852036:QTX852038 RDT852036:RDT852038 RNP852036:RNP852038 RXL852036:RXL852038 SHH852036:SHH852038 SRD852036:SRD852038 TAZ852036:TAZ852038 TKV852036:TKV852038 TUR852036:TUR852038 UEN852036:UEN852038 UOJ852036:UOJ852038 UYF852036:UYF852038 VIB852036:VIB852038 VRX852036:VRX852038 WBT852036:WBT852038 WLP852036:WLP852038 WVL852036:WVL852038 D917572:D917574 IZ917572:IZ917574 SV917572:SV917574 ACR917572:ACR917574 AMN917572:AMN917574 AWJ917572:AWJ917574 BGF917572:BGF917574 BQB917572:BQB917574 BZX917572:BZX917574 CJT917572:CJT917574 CTP917572:CTP917574 DDL917572:DDL917574 DNH917572:DNH917574 DXD917572:DXD917574 EGZ917572:EGZ917574 EQV917572:EQV917574 FAR917572:FAR917574 FKN917572:FKN917574 FUJ917572:FUJ917574 GEF917572:GEF917574 GOB917572:GOB917574 GXX917572:GXX917574 HHT917572:HHT917574 HRP917572:HRP917574 IBL917572:IBL917574 ILH917572:ILH917574 IVD917572:IVD917574 JEZ917572:JEZ917574 JOV917572:JOV917574 JYR917572:JYR917574 KIN917572:KIN917574 KSJ917572:KSJ917574 LCF917572:LCF917574 LMB917572:LMB917574 LVX917572:LVX917574 MFT917572:MFT917574 MPP917572:MPP917574 MZL917572:MZL917574 NJH917572:NJH917574 NTD917572:NTD917574 OCZ917572:OCZ917574 OMV917572:OMV917574 OWR917572:OWR917574 PGN917572:PGN917574 PQJ917572:PQJ917574 QAF917572:QAF917574 QKB917572:QKB917574 QTX917572:QTX917574 RDT917572:RDT917574 RNP917572:RNP917574 RXL917572:RXL917574 SHH917572:SHH917574 SRD917572:SRD917574 TAZ917572:TAZ917574 TKV917572:TKV917574 TUR917572:TUR917574 UEN917572:UEN917574 UOJ917572:UOJ917574 UYF917572:UYF917574 VIB917572:VIB917574 VRX917572:VRX917574 WBT917572:WBT917574 WLP917572:WLP917574 WVL917572:WVL917574 D983108:D983110 IZ983108:IZ983110 SV983108:SV983110 ACR983108:ACR983110 AMN983108:AMN983110 AWJ983108:AWJ983110 BGF983108:BGF983110 BQB983108:BQB983110 BZX983108:BZX983110 CJT983108:CJT983110 CTP983108:CTP983110 DDL983108:DDL983110 DNH983108:DNH983110 DXD983108:DXD983110 EGZ983108:EGZ983110 EQV983108:EQV983110 FAR983108:FAR983110 FKN983108:FKN983110 FUJ983108:FUJ983110 GEF983108:GEF983110 GOB983108:GOB983110 GXX983108:GXX983110 HHT983108:HHT983110 HRP983108:HRP983110 IBL983108:IBL983110 ILH983108:ILH983110 IVD983108:IVD983110 JEZ983108:JEZ983110 JOV983108:JOV983110 JYR983108:JYR983110 KIN983108:KIN983110 KSJ983108:KSJ983110 LCF983108:LCF983110 LMB983108:LMB983110 LVX983108:LVX983110 MFT983108:MFT983110 MPP983108:MPP983110 MZL983108:MZL983110 NJH983108:NJH983110 NTD983108:NTD983110 OCZ983108:OCZ983110 OMV983108:OMV983110 OWR983108:OWR983110 PGN983108:PGN983110 PQJ983108:PQJ983110 QAF983108:QAF983110 QKB983108:QKB983110 QTX983108:QTX983110 RDT983108:RDT983110 RNP983108:RNP983110 RXL983108:RXL983110 SHH983108:SHH983110 SRD983108:SRD983110 TAZ983108:TAZ983110 TKV983108:TKV983110 TUR983108:TUR983110 UEN983108:UEN983110 UOJ983108:UOJ983110 UYF983108:UYF983110 VIB983108:VIB983110 VRX983108:VRX983110 WBT983108:WBT983110 WLP983108:WLP983110 WVL983108:WVL983110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73:D74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formula1>$W$1:$W$6</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$W$1:$W$4</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$W$1:$W$4</formula1>
    </dataValidation>
    <dataValidation type="list" allowBlank="1" showInputMessage="1" sqref="D95:H102">
      <formula1>$Q$1:$Q$9</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$W$1:$W$6</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D75:D78 IZ75:IZ78 SV75:SV78 ACR75:ACR78 AMN75:AMN78 AWJ75:AWJ78 BGF75:BGF78 BQB75:BQB78 BZX75:BZX78 CJT75:CJT78 CTP75:CTP78 DDL75:DDL78 DNH75:DNH78 DXD75:DXD78 EGZ75:EGZ78 EQV75:EQV78 FAR75:FAR78 FKN75:FKN78 FUJ75:FUJ78 GEF75:GEF78 GOB75:GOB78 GXX75:GXX78 HHT75:HHT78 HRP75:HRP78 IBL75:IBL78 ILH75:ILH78 IVD75:IVD78 JEZ75:JEZ78 JOV75:JOV78 JYR75:JYR78 KIN75:KIN78 KSJ75:KSJ78 LCF75:LCF78 LMB75:LMB78 LVX75:LVX78 MFT75:MFT78 MPP75:MPP78 MZL75:MZL78 NJH75:NJH78 NTD75:NTD78 OCZ75:OCZ78 OMV75:OMV78 OWR75:OWR78 PGN75:PGN78 PQJ75:PQJ78 QAF75:QAF78 QKB75:QKB78 QTX75:QTX78 RDT75:RDT78 RNP75:RNP78 RXL75:RXL78 SHH75:SHH78 SRD75:SRD78 TAZ75:TAZ78 TKV75:TKV78 TUR75:TUR78 UEN75:UEN78 UOJ75:UOJ78 UYF75:UYF78 VIB75:VIB78 VRX75:VRX78 WBT75:WBT78 WLP75:WLP78 WVL75:WVL78 D65611:D65614 IZ65611:IZ65614 SV65611:SV65614 ACR65611:ACR65614 AMN65611:AMN65614 AWJ65611:AWJ65614 BGF65611:BGF65614 BQB65611:BQB65614 BZX65611:BZX65614 CJT65611:CJT65614 CTP65611:CTP65614 DDL65611:DDL65614 DNH65611:DNH65614 DXD65611:DXD65614 EGZ65611:EGZ65614 EQV65611:EQV65614 FAR65611:FAR65614 FKN65611:FKN65614 FUJ65611:FUJ65614 GEF65611:GEF65614 GOB65611:GOB65614 GXX65611:GXX65614 HHT65611:HHT65614 HRP65611:HRP65614 IBL65611:IBL65614 ILH65611:ILH65614 IVD65611:IVD65614 JEZ65611:JEZ65614 JOV65611:JOV65614 JYR65611:JYR65614 KIN65611:KIN65614 KSJ65611:KSJ65614 LCF65611:LCF65614 LMB65611:LMB65614 LVX65611:LVX65614 MFT65611:MFT65614 MPP65611:MPP65614 MZL65611:MZL65614 NJH65611:NJH65614 NTD65611:NTD65614 OCZ65611:OCZ65614 OMV65611:OMV65614 OWR65611:OWR65614 PGN65611:PGN65614 PQJ65611:PQJ65614 QAF65611:QAF65614 QKB65611:QKB65614 QTX65611:QTX65614 RDT65611:RDT65614 RNP65611:RNP65614 RXL65611:RXL65614 SHH65611:SHH65614 SRD65611:SRD65614 TAZ65611:TAZ65614 TKV65611:TKV65614 TUR65611:TUR65614 UEN65611:UEN65614 UOJ65611:UOJ65614 UYF65611:UYF65614 VIB65611:VIB65614 VRX65611:VRX65614 WBT65611:WBT65614 WLP65611:WLP65614 WVL65611:WVL65614 D131147:D131150 IZ131147:IZ131150 SV131147:SV131150 ACR131147:ACR131150 AMN131147:AMN131150 AWJ131147:AWJ131150 BGF131147:BGF131150 BQB131147:BQB131150 BZX131147:BZX131150 CJT131147:CJT131150 CTP131147:CTP131150 DDL131147:DDL131150 DNH131147:DNH131150 DXD131147:DXD131150 EGZ131147:EGZ131150 EQV131147:EQV131150 FAR131147:FAR131150 FKN131147:FKN131150 FUJ131147:FUJ131150 GEF131147:GEF131150 GOB131147:GOB131150 GXX131147:GXX131150 HHT131147:HHT131150 HRP131147:HRP131150 IBL131147:IBL131150 ILH131147:ILH131150 IVD131147:IVD131150 JEZ131147:JEZ131150 JOV131147:JOV131150 JYR131147:JYR131150 KIN131147:KIN131150 KSJ131147:KSJ131150 LCF131147:LCF131150 LMB131147:LMB131150 LVX131147:LVX131150 MFT131147:MFT131150 MPP131147:MPP131150 MZL131147:MZL131150 NJH131147:NJH131150 NTD131147:NTD131150 OCZ131147:OCZ131150 OMV131147:OMV131150 OWR131147:OWR131150 PGN131147:PGN131150 PQJ131147:PQJ131150 QAF131147:QAF131150 QKB131147:QKB131150 QTX131147:QTX131150 RDT131147:RDT131150 RNP131147:RNP131150 RXL131147:RXL131150 SHH131147:SHH131150 SRD131147:SRD131150 TAZ131147:TAZ131150 TKV131147:TKV131150 TUR131147:TUR131150 UEN131147:UEN131150 UOJ131147:UOJ131150 UYF131147:UYF131150 VIB131147:VIB131150 VRX131147:VRX131150 WBT131147:WBT131150 WLP131147:WLP131150 WVL131147:WVL131150 D196683:D196686 IZ196683:IZ196686 SV196683:SV196686 ACR196683:ACR196686 AMN196683:AMN196686 AWJ196683:AWJ196686 BGF196683:BGF196686 BQB196683:BQB196686 BZX196683:BZX196686 CJT196683:CJT196686 CTP196683:CTP196686 DDL196683:DDL196686 DNH196683:DNH196686 DXD196683:DXD196686 EGZ196683:EGZ196686 EQV196683:EQV196686 FAR196683:FAR196686 FKN196683:FKN196686 FUJ196683:FUJ196686 GEF196683:GEF196686 GOB196683:GOB196686 GXX196683:GXX196686 HHT196683:HHT196686 HRP196683:HRP196686 IBL196683:IBL196686 ILH196683:ILH196686 IVD196683:IVD196686 JEZ196683:JEZ196686 JOV196683:JOV196686 JYR196683:JYR196686 KIN196683:KIN196686 KSJ196683:KSJ196686 LCF196683:LCF196686 LMB196683:LMB196686 LVX196683:LVX196686 MFT196683:MFT196686 MPP196683:MPP196686 MZL196683:MZL196686 NJH196683:NJH196686 NTD196683:NTD196686 OCZ196683:OCZ196686 OMV196683:OMV196686 OWR196683:OWR196686 PGN196683:PGN196686 PQJ196683:PQJ196686 QAF196683:QAF196686 QKB196683:QKB196686 QTX196683:QTX196686 RDT196683:RDT196686 RNP196683:RNP196686 RXL196683:RXL196686 SHH196683:SHH196686 SRD196683:SRD196686 TAZ196683:TAZ196686 TKV196683:TKV196686 TUR196683:TUR196686 UEN196683:UEN196686 UOJ196683:UOJ196686 UYF196683:UYF196686 VIB196683:VIB196686 VRX196683:VRX196686 WBT196683:WBT196686 WLP196683:WLP196686 WVL196683:WVL196686 D262219:D262222 IZ262219:IZ262222 SV262219:SV262222 ACR262219:ACR262222 AMN262219:AMN262222 AWJ262219:AWJ262222 BGF262219:BGF262222 BQB262219:BQB262222 BZX262219:BZX262222 CJT262219:CJT262222 CTP262219:CTP262222 DDL262219:DDL262222 DNH262219:DNH262222 DXD262219:DXD262222 EGZ262219:EGZ262222 EQV262219:EQV262222 FAR262219:FAR262222 FKN262219:FKN262222 FUJ262219:FUJ262222 GEF262219:GEF262222 GOB262219:GOB262222 GXX262219:GXX262222 HHT262219:HHT262222 HRP262219:HRP262222 IBL262219:IBL262222 ILH262219:ILH262222 IVD262219:IVD262222 JEZ262219:JEZ262222 JOV262219:JOV262222 JYR262219:JYR262222 KIN262219:KIN262222 KSJ262219:KSJ262222 LCF262219:LCF262222 LMB262219:LMB262222 LVX262219:LVX262222 MFT262219:MFT262222 MPP262219:MPP262222 MZL262219:MZL262222 NJH262219:NJH262222 NTD262219:NTD262222 OCZ262219:OCZ262222 OMV262219:OMV262222 OWR262219:OWR262222 PGN262219:PGN262222 PQJ262219:PQJ262222 QAF262219:QAF262222 QKB262219:QKB262222 QTX262219:QTX262222 RDT262219:RDT262222 RNP262219:RNP262222 RXL262219:RXL262222 SHH262219:SHH262222 SRD262219:SRD262222 TAZ262219:TAZ262222 TKV262219:TKV262222 TUR262219:TUR262222 UEN262219:UEN262222 UOJ262219:UOJ262222 UYF262219:UYF262222 VIB262219:VIB262222 VRX262219:VRX262222 WBT262219:WBT262222 WLP262219:WLP262222 WVL262219:WVL262222 D327755:D327758 IZ327755:IZ327758 SV327755:SV327758 ACR327755:ACR327758 AMN327755:AMN327758 AWJ327755:AWJ327758 BGF327755:BGF327758 BQB327755:BQB327758 BZX327755:BZX327758 CJT327755:CJT327758 CTP327755:CTP327758 DDL327755:DDL327758 DNH327755:DNH327758 DXD327755:DXD327758 EGZ327755:EGZ327758 EQV327755:EQV327758 FAR327755:FAR327758 FKN327755:FKN327758 FUJ327755:FUJ327758 GEF327755:GEF327758 GOB327755:GOB327758 GXX327755:GXX327758 HHT327755:HHT327758 HRP327755:HRP327758 IBL327755:IBL327758 ILH327755:ILH327758 IVD327755:IVD327758 JEZ327755:JEZ327758 JOV327755:JOV327758 JYR327755:JYR327758 KIN327755:KIN327758 KSJ327755:KSJ327758 LCF327755:LCF327758 LMB327755:LMB327758 LVX327755:LVX327758 MFT327755:MFT327758 MPP327755:MPP327758 MZL327755:MZL327758 NJH327755:NJH327758 NTD327755:NTD327758 OCZ327755:OCZ327758 OMV327755:OMV327758 OWR327755:OWR327758 PGN327755:PGN327758 PQJ327755:PQJ327758 QAF327755:QAF327758 QKB327755:QKB327758 QTX327755:QTX327758 RDT327755:RDT327758 RNP327755:RNP327758 RXL327755:RXL327758 SHH327755:SHH327758 SRD327755:SRD327758 TAZ327755:TAZ327758 TKV327755:TKV327758 TUR327755:TUR327758 UEN327755:UEN327758 UOJ327755:UOJ327758 UYF327755:UYF327758 VIB327755:VIB327758 VRX327755:VRX327758 WBT327755:WBT327758 WLP327755:WLP327758 WVL327755:WVL327758 D393291:D393294 IZ393291:IZ393294 SV393291:SV393294 ACR393291:ACR393294 AMN393291:AMN393294 AWJ393291:AWJ393294 BGF393291:BGF393294 BQB393291:BQB393294 BZX393291:BZX393294 CJT393291:CJT393294 CTP393291:CTP393294 DDL393291:DDL393294 DNH393291:DNH393294 DXD393291:DXD393294 EGZ393291:EGZ393294 EQV393291:EQV393294 FAR393291:FAR393294 FKN393291:FKN393294 FUJ393291:FUJ393294 GEF393291:GEF393294 GOB393291:GOB393294 GXX393291:GXX393294 HHT393291:HHT393294 HRP393291:HRP393294 IBL393291:IBL393294 ILH393291:ILH393294 IVD393291:IVD393294 JEZ393291:JEZ393294 JOV393291:JOV393294 JYR393291:JYR393294 KIN393291:KIN393294 KSJ393291:KSJ393294 LCF393291:LCF393294 LMB393291:LMB393294 LVX393291:LVX393294 MFT393291:MFT393294 MPP393291:MPP393294 MZL393291:MZL393294 NJH393291:NJH393294 NTD393291:NTD393294 OCZ393291:OCZ393294 OMV393291:OMV393294 OWR393291:OWR393294 PGN393291:PGN393294 PQJ393291:PQJ393294 QAF393291:QAF393294 QKB393291:QKB393294 QTX393291:QTX393294 RDT393291:RDT393294 RNP393291:RNP393294 RXL393291:RXL393294 SHH393291:SHH393294 SRD393291:SRD393294 TAZ393291:TAZ393294 TKV393291:TKV393294 TUR393291:TUR393294 UEN393291:UEN393294 UOJ393291:UOJ393294 UYF393291:UYF393294 VIB393291:VIB393294 VRX393291:VRX393294 WBT393291:WBT393294 WLP393291:WLP393294 WVL393291:WVL393294 D458827:D458830 IZ458827:IZ458830 SV458827:SV458830 ACR458827:ACR458830 AMN458827:AMN458830 AWJ458827:AWJ458830 BGF458827:BGF458830 BQB458827:BQB458830 BZX458827:BZX458830 CJT458827:CJT458830 CTP458827:CTP458830 DDL458827:DDL458830 DNH458827:DNH458830 DXD458827:DXD458830 EGZ458827:EGZ458830 EQV458827:EQV458830 FAR458827:FAR458830 FKN458827:FKN458830 FUJ458827:FUJ458830 GEF458827:GEF458830 GOB458827:GOB458830 GXX458827:GXX458830 HHT458827:HHT458830 HRP458827:HRP458830 IBL458827:IBL458830 ILH458827:ILH458830 IVD458827:IVD458830 JEZ458827:JEZ458830 JOV458827:JOV458830 JYR458827:JYR458830 KIN458827:KIN458830 KSJ458827:KSJ458830 LCF458827:LCF458830 LMB458827:LMB458830 LVX458827:LVX458830 MFT458827:MFT458830 MPP458827:MPP458830 MZL458827:MZL458830 NJH458827:NJH458830 NTD458827:NTD458830 OCZ458827:OCZ458830 OMV458827:OMV458830 OWR458827:OWR458830 PGN458827:PGN458830 PQJ458827:PQJ458830 QAF458827:QAF458830 QKB458827:QKB458830 QTX458827:QTX458830 RDT458827:RDT458830 RNP458827:RNP458830 RXL458827:RXL458830 SHH458827:SHH458830 SRD458827:SRD458830 TAZ458827:TAZ458830 TKV458827:TKV458830 TUR458827:TUR458830 UEN458827:UEN458830 UOJ458827:UOJ458830 UYF458827:UYF458830 VIB458827:VIB458830 VRX458827:VRX458830 WBT458827:WBT458830 WLP458827:WLP458830 WVL458827:WVL458830 D524363:D524366 IZ524363:IZ524366 SV524363:SV524366 ACR524363:ACR524366 AMN524363:AMN524366 AWJ524363:AWJ524366 BGF524363:BGF524366 BQB524363:BQB524366 BZX524363:BZX524366 CJT524363:CJT524366 CTP524363:CTP524366 DDL524363:DDL524366 DNH524363:DNH524366 DXD524363:DXD524366 EGZ524363:EGZ524366 EQV524363:EQV524366 FAR524363:FAR524366 FKN524363:FKN524366 FUJ524363:FUJ524366 GEF524363:GEF524366 GOB524363:GOB524366 GXX524363:GXX524366 HHT524363:HHT524366 HRP524363:HRP524366 IBL524363:IBL524366 ILH524363:ILH524366 IVD524363:IVD524366 JEZ524363:JEZ524366 JOV524363:JOV524366 JYR524363:JYR524366 KIN524363:KIN524366 KSJ524363:KSJ524366 LCF524363:LCF524366 LMB524363:LMB524366 LVX524363:LVX524366 MFT524363:MFT524366 MPP524363:MPP524366 MZL524363:MZL524366 NJH524363:NJH524366 NTD524363:NTD524366 OCZ524363:OCZ524366 OMV524363:OMV524366 OWR524363:OWR524366 PGN524363:PGN524366 PQJ524363:PQJ524366 QAF524363:QAF524366 QKB524363:QKB524366 QTX524363:QTX524366 RDT524363:RDT524366 RNP524363:RNP524366 RXL524363:RXL524366 SHH524363:SHH524366 SRD524363:SRD524366 TAZ524363:TAZ524366 TKV524363:TKV524366 TUR524363:TUR524366 UEN524363:UEN524366 UOJ524363:UOJ524366 UYF524363:UYF524366 VIB524363:VIB524366 VRX524363:VRX524366 WBT524363:WBT524366 WLP524363:WLP524366 WVL524363:WVL524366 D589899:D589902 IZ589899:IZ589902 SV589899:SV589902 ACR589899:ACR589902 AMN589899:AMN589902 AWJ589899:AWJ589902 BGF589899:BGF589902 BQB589899:BQB589902 BZX589899:BZX589902 CJT589899:CJT589902 CTP589899:CTP589902 DDL589899:DDL589902 DNH589899:DNH589902 DXD589899:DXD589902 EGZ589899:EGZ589902 EQV589899:EQV589902 FAR589899:FAR589902 FKN589899:FKN589902 FUJ589899:FUJ589902 GEF589899:GEF589902 GOB589899:GOB589902 GXX589899:GXX589902 HHT589899:HHT589902 HRP589899:HRP589902 IBL589899:IBL589902 ILH589899:ILH589902 IVD589899:IVD589902 JEZ589899:JEZ589902 JOV589899:JOV589902 JYR589899:JYR589902 KIN589899:KIN589902 KSJ589899:KSJ589902 LCF589899:LCF589902 LMB589899:LMB589902 LVX589899:LVX589902 MFT589899:MFT589902 MPP589899:MPP589902 MZL589899:MZL589902 NJH589899:NJH589902 NTD589899:NTD589902 OCZ589899:OCZ589902 OMV589899:OMV589902 OWR589899:OWR589902 PGN589899:PGN589902 PQJ589899:PQJ589902 QAF589899:QAF589902 QKB589899:QKB589902 QTX589899:QTX589902 RDT589899:RDT589902 RNP589899:RNP589902 RXL589899:RXL589902 SHH589899:SHH589902 SRD589899:SRD589902 TAZ589899:TAZ589902 TKV589899:TKV589902 TUR589899:TUR589902 UEN589899:UEN589902 UOJ589899:UOJ589902 UYF589899:UYF589902 VIB589899:VIB589902 VRX589899:VRX589902 WBT589899:WBT589902 WLP589899:WLP589902 WVL589899:WVL589902 D655435:D655438 IZ655435:IZ655438 SV655435:SV655438 ACR655435:ACR655438 AMN655435:AMN655438 AWJ655435:AWJ655438 BGF655435:BGF655438 BQB655435:BQB655438 BZX655435:BZX655438 CJT655435:CJT655438 CTP655435:CTP655438 DDL655435:DDL655438 DNH655435:DNH655438 DXD655435:DXD655438 EGZ655435:EGZ655438 EQV655435:EQV655438 FAR655435:FAR655438 FKN655435:FKN655438 FUJ655435:FUJ655438 GEF655435:GEF655438 GOB655435:GOB655438 GXX655435:GXX655438 HHT655435:HHT655438 HRP655435:HRP655438 IBL655435:IBL655438 ILH655435:ILH655438 IVD655435:IVD655438 JEZ655435:JEZ655438 JOV655435:JOV655438 JYR655435:JYR655438 KIN655435:KIN655438 KSJ655435:KSJ655438 LCF655435:LCF655438 LMB655435:LMB655438 LVX655435:LVX655438 MFT655435:MFT655438 MPP655435:MPP655438 MZL655435:MZL655438 NJH655435:NJH655438 NTD655435:NTD655438 OCZ655435:OCZ655438 OMV655435:OMV655438 OWR655435:OWR655438 PGN655435:PGN655438 PQJ655435:PQJ655438 QAF655435:QAF655438 QKB655435:QKB655438 QTX655435:QTX655438 RDT655435:RDT655438 RNP655435:RNP655438 RXL655435:RXL655438 SHH655435:SHH655438 SRD655435:SRD655438 TAZ655435:TAZ655438 TKV655435:TKV655438 TUR655435:TUR655438 UEN655435:UEN655438 UOJ655435:UOJ655438 UYF655435:UYF655438 VIB655435:VIB655438 VRX655435:VRX655438 WBT655435:WBT655438 WLP655435:WLP655438 WVL655435:WVL655438 D720971:D720974 IZ720971:IZ720974 SV720971:SV720974 ACR720971:ACR720974 AMN720971:AMN720974 AWJ720971:AWJ720974 BGF720971:BGF720974 BQB720971:BQB720974 BZX720971:BZX720974 CJT720971:CJT720974 CTP720971:CTP720974 DDL720971:DDL720974 DNH720971:DNH720974 DXD720971:DXD720974 EGZ720971:EGZ720974 EQV720971:EQV720974 FAR720971:FAR720974 FKN720971:FKN720974 FUJ720971:FUJ720974 GEF720971:GEF720974 GOB720971:GOB720974 GXX720971:GXX720974 HHT720971:HHT720974 HRP720971:HRP720974 IBL720971:IBL720974 ILH720971:ILH720974 IVD720971:IVD720974 JEZ720971:JEZ720974 JOV720971:JOV720974 JYR720971:JYR720974 KIN720971:KIN720974 KSJ720971:KSJ720974 LCF720971:LCF720974 LMB720971:LMB720974 LVX720971:LVX720974 MFT720971:MFT720974 MPP720971:MPP720974 MZL720971:MZL720974 NJH720971:NJH720974 NTD720971:NTD720974 OCZ720971:OCZ720974 OMV720971:OMV720974 OWR720971:OWR720974 PGN720971:PGN720974 PQJ720971:PQJ720974 QAF720971:QAF720974 QKB720971:QKB720974 QTX720971:QTX720974 RDT720971:RDT720974 RNP720971:RNP720974 RXL720971:RXL720974 SHH720971:SHH720974 SRD720971:SRD720974 TAZ720971:TAZ720974 TKV720971:TKV720974 TUR720971:TUR720974 UEN720971:UEN720974 UOJ720971:UOJ720974 UYF720971:UYF720974 VIB720971:VIB720974 VRX720971:VRX720974 WBT720971:WBT720974 WLP720971:WLP720974 WVL720971:WVL720974 D786507:D786510 IZ786507:IZ786510 SV786507:SV786510 ACR786507:ACR786510 AMN786507:AMN786510 AWJ786507:AWJ786510 BGF786507:BGF786510 BQB786507:BQB786510 BZX786507:BZX786510 CJT786507:CJT786510 CTP786507:CTP786510 DDL786507:DDL786510 DNH786507:DNH786510 DXD786507:DXD786510 EGZ786507:EGZ786510 EQV786507:EQV786510 FAR786507:FAR786510 FKN786507:FKN786510 FUJ786507:FUJ786510 GEF786507:GEF786510 GOB786507:GOB786510 GXX786507:GXX786510 HHT786507:HHT786510 HRP786507:HRP786510 IBL786507:IBL786510 ILH786507:ILH786510 IVD786507:IVD786510 JEZ786507:JEZ786510 JOV786507:JOV786510 JYR786507:JYR786510 KIN786507:KIN786510 KSJ786507:KSJ786510 LCF786507:LCF786510 LMB786507:LMB786510 LVX786507:LVX786510 MFT786507:MFT786510 MPP786507:MPP786510 MZL786507:MZL786510 NJH786507:NJH786510 NTD786507:NTD786510 OCZ786507:OCZ786510 OMV786507:OMV786510 OWR786507:OWR786510 PGN786507:PGN786510 PQJ786507:PQJ786510 QAF786507:QAF786510 QKB786507:QKB786510 QTX786507:QTX786510 RDT786507:RDT786510 RNP786507:RNP786510 RXL786507:RXL786510 SHH786507:SHH786510 SRD786507:SRD786510 TAZ786507:TAZ786510 TKV786507:TKV786510 TUR786507:TUR786510 UEN786507:UEN786510 UOJ786507:UOJ786510 UYF786507:UYF786510 VIB786507:VIB786510 VRX786507:VRX786510 WBT786507:WBT786510 WLP786507:WLP786510 WVL786507:WVL786510 D852043:D852046 IZ852043:IZ852046 SV852043:SV852046 ACR852043:ACR852046 AMN852043:AMN852046 AWJ852043:AWJ852046 BGF852043:BGF852046 BQB852043:BQB852046 BZX852043:BZX852046 CJT852043:CJT852046 CTP852043:CTP852046 DDL852043:DDL852046 DNH852043:DNH852046 DXD852043:DXD852046 EGZ852043:EGZ852046 EQV852043:EQV852046 FAR852043:FAR852046 FKN852043:FKN852046 FUJ852043:FUJ852046 GEF852043:GEF852046 GOB852043:GOB852046 GXX852043:GXX852046 HHT852043:HHT852046 HRP852043:HRP852046 IBL852043:IBL852046 ILH852043:ILH852046 IVD852043:IVD852046 JEZ852043:JEZ852046 JOV852043:JOV852046 JYR852043:JYR852046 KIN852043:KIN852046 KSJ852043:KSJ852046 LCF852043:LCF852046 LMB852043:LMB852046 LVX852043:LVX852046 MFT852043:MFT852046 MPP852043:MPP852046 MZL852043:MZL852046 NJH852043:NJH852046 NTD852043:NTD852046 OCZ852043:OCZ852046 OMV852043:OMV852046 OWR852043:OWR852046 PGN852043:PGN852046 PQJ852043:PQJ852046 QAF852043:QAF852046 QKB852043:QKB852046 QTX852043:QTX852046 RDT852043:RDT852046 RNP852043:RNP852046 RXL852043:RXL852046 SHH852043:SHH852046 SRD852043:SRD852046 TAZ852043:TAZ852046 TKV852043:TKV852046 TUR852043:TUR852046 UEN852043:UEN852046 UOJ852043:UOJ852046 UYF852043:UYF852046 VIB852043:VIB852046 VRX852043:VRX852046 WBT852043:WBT852046 WLP852043:WLP852046 WVL852043:WVL852046 D917579:D917582 IZ917579:IZ917582 SV917579:SV917582 ACR917579:ACR917582 AMN917579:AMN917582 AWJ917579:AWJ917582 BGF917579:BGF917582 BQB917579:BQB917582 BZX917579:BZX917582 CJT917579:CJT917582 CTP917579:CTP917582 DDL917579:DDL917582 DNH917579:DNH917582 DXD917579:DXD917582 EGZ917579:EGZ917582 EQV917579:EQV917582 FAR917579:FAR917582 FKN917579:FKN917582 FUJ917579:FUJ917582 GEF917579:GEF917582 GOB917579:GOB917582 GXX917579:GXX917582 HHT917579:HHT917582 HRP917579:HRP917582 IBL917579:IBL917582 ILH917579:ILH917582 IVD917579:IVD917582 JEZ917579:JEZ917582 JOV917579:JOV917582 JYR917579:JYR917582 KIN917579:KIN917582 KSJ917579:KSJ917582 LCF917579:LCF917582 LMB917579:LMB917582 LVX917579:LVX917582 MFT917579:MFT917582 MPP917579:MPP917582 MZL917579:MZL917582 NJH917579:NJH917582 NTD917579:NTD917582 OCZ917579:OCZ917582 OMV917579:OMV917582 OWR917579:OWR917582 PGN917579:PGN917582 PQJ917579:PQJ917582 QAF917579:QAF917582 QKB917579:QKB917582 QTX917579:QTX917582 RDT917579:RDT917582 RNP917579:RNP917582 RXL917579:RXL917582 SHH917579:SHH917582 SRD917579:SRD917582 TAZ917579:TAZ917582 TKV917579:TKV917582 TUR917579:TUR917582 UEN917579:UEN917582 UOJ917579:UOJ917582 UYF917579:UYF917582 VIB917579:VIB917582 VRX917579:VRX917582 WBT917579:WBT917582 WLP917579:WLP917582 WVL917579:WVL917582 D983115:D983118 IZ983115:IZ983118 SV983115:SV983118 ACR983115:ACR983118 AMN983115:AMN983118 AWJ983115:AWJ983118 BGF983115:BGF983118 BQB983115:BQB983118 BZX983115:BZX983118 CJT983115:CJT983118 CTP983115:CTP983118 DDL983115:DDL983118 DNH983115:DNH983118 DXD983115:DXD983118 EGZ983115:EGZ983118 EQV983115:EQV983118 FAR983115:FAR983118 FKN983115:FKN983118 FUJ983115:FUJ983118 GEF983115:GEF983118 GOB983115:GOB983118 GXX983115:GXX983118 HHT983115:HHT983118 HRP983115:HRP983118 IBL983115:IBL983118 ILH983115:ILH983118 IVD983115:IVD983118 JEZ983115:JEZ983118 JOV983115:JOV983118 JYR983115:JYR983118 KIN983115:KIN983118 KSJ983115:KSJ983118 LCF983115:LCF983118 LMB983115:LMB983118 LVX983115:LVX983118 MFT983115:MFT983118 MPP983115:MPP983118 MZL983115:MZL983118 NJH983115:NJH983118 NTD983115:NTD983118 OCZ983115:OCZ983118 OMV983115:OMV983118 OWR983115:OWR983118 PGN983115:PGN983118 PQJ983115:PQJ983118 QAF983115:QAF983118 QKB983115:QKB983118 QTX983115:QTX983118 RDT983115:RDT983118 RNP983115:RNP983118 RXL983115:RXL983118 SHH983115:SHH983118 SRD983115:SRD983118 TAZ983115:TAZ983118 TKV983115:TKV983118 TUR983115:TUR983118 UEN983115:UEN983118 UOJ983115:UOJ983118 UYF983115:UYF983118 VIB983115:VIB983118 VRX983115:VRX983118 WBT983115:WBT983118 WLP983115:WLP983118 WVL983115:WVL983118 D71:D72 IZ71:IZ72 SV71:SV72 ACR71:ACR72 AMN71:AMN72 AWJ71:AWJ72 BGF71:BGF72 BQB71:BQB72 BZX71:BZX72 CJT71:CJT72 CTP71:CTP72 DDL71:DDL72 DNH71:DNH72 DXD71:DXD72 EGZ71:EGZ72 EQV71:EQV72 FAR71:FAR72 FKN71:FKN72 FUJ71:FUJ72 GEF71:GEF72 GOB71:GOB72 GXX71:GXX72 HHT71:HHT72 HRP71:HRP72 IBL71:IBL72 ILH71:ILH72 IVD71:IVD72 JEZ71:JEZ72 JOV71:JOV72 JYR71:JYR72 KIN71:KIN72 KSJ71:KSJ72 LCF71:LCF72 LMB71:LMB72 LVX71:LVX72 MFT71:MFT72 MPP71:MPP72 MZL71:MZL72 NJH71:NJH72 NTD71:NTD72 OCZ71:OCZ72 OMV71:OMV72 OWR71:OWR72 PGN71:PGN72 PQJ71:PQJ72 QAF71:QAF72 QKB71:QKB72 QTX71:QTX72 RDT71:RDT72 RNP71:RNP72 RXL71:RXL72 SHH71:SHH72 SRD71:SRD72 TAZ71:TAZ72 TKV71:TKV72 TUR71:TUR72 UEN71:UEN72 UOJ71:UOJ72 UYF71:UYF72 VIB71:VIB72 VRX71:VRX72 WBT71:WBT72 WLP71:WLP72 WVL71:WVL72 D65607:D65608 IZ65607:IZ65608 SV65607:SV65608 ACR65607:ACR65608 AMN65607:AMN65608 AWJ65607:AWJ65608 BGF65607:BGF65608 BQB65607:BQB65608 BZX65607:BZX65608 CJT65607:CJT65608 CTP65607:CTP65608 DDL65607:DDL65608 DNH65607:DNH65608 DXD65607:DXD65608 EGZ65607:EGZ65608 EQV65607:EQV65608 FAR65607:FAR65608 FKN65607:FKN65608 FUJ65607:FUJ65608 GEF65607:GEF65608 GOB65607:GOB65608 GXX65607:GXX65608 HHT65607:HHT65608 HRP65607:HRP65608 IBL65607:IBL65608 ILH65607:ILH65608 IVD65607:IVD65608 JEZ65607:JEZ65608 JOV65607:JOV65608 JYR65607:JYR65608 KIN65607:KIN65608 KSJ65607:KSJ65608 LCF65607:LCF65608 LMB65607:LMB65608 LVX65607:LVX65608 MFT65607:MFT65608 MPP65607:MPP65608 MZL65607:MZL65608 NJH65607:NJH65608 NTD65607:NTD65608 OCZ65607:OCZ65608 OMV65607:OMV65608 OWR65607:OWR65608 PGN65607:PGN65608 PQJ65607:PQJ65608 QAF65607:QAF65608 QKB65607:QKB65608 QTX65607:QTX65608 RDT65607:RDT65608 RNP65607:RNP65608 RXL65607:RXL65608 SHH65607:SHH65608 SRD65607:SRD65608 TAZ65607:TAZ65608 TKV65607:TKV65608 TUR65607:TUR65608 UEN65607:UEN65608 UOJ65607:UOJ65608 UYF65607:UYF65608 VIB65607:VIB65608 VRX65607:VRX65608 WBT65607:WBT65608 WLP65607:WLP65608 WVL65607:WVL65608 D131143:D131144 IZ131143:IZ131144 SV131143:SV131144 ACR131143:ACR131144 AMN131143:AMN131144 AWJ131143:AWJ131144 BGF131143:BGF131144 BQB131143:BQB131144 BZX131143:BZX131144 CJT131143:CJT131144 CTP131143:CTP131144 DDL131143:DDL131144 DNH131143:DNH131144 DXD131143:DXD131144 EGZ131143:EGZ131144 EQV131143:EQV131144 FAR131143:FAR131144 FKN131143:FKN131144 FUJ131143:FUJ131144 GEF131143:GEF131144 GOB131143:GOB131144 GXX131143:GXX131144 HHT131143:HHT131144 HRP131143:HRP131144 IBL131143:IBL131144 ILH131143:ILH131144 IVD131143:IVD131144 JEZ131143:JEZ131144 JOV131143:JOV131144 JYR131143:JYR131144 KIN131143:KIN131144 KSJ131143:KSJ131144 LCF131143:LCF131144 LMB131143:LMB131144 LVX131143:LVX131144 MFT131143:MFT131144 MPP131143:MPP131144 MZL131143:MZL131144 NJH131143:NJH131144 NTD131143:NTD131144 OCZ131143:OCZ131144 OMV131143:OMV131144 OWR131143:OWR131144 PGN131143:PGN131144 PQJ131143:PQJ131144 QAF131143:QAF131144 QKB131143:QKB131144 QTX131143:QTX131144 RDT131143:RDT131144 RNP131143:RNP131144 RXL131143:RXL131144 SHH131143:SHH131144 SRD131143:SRD131144 TAZ131143:TAZ131144 TKV131143:TKV131144 TUR131143:TUR131144 UEN131143:UEN131144 UOJ131143:UOJ131144 UYF131143:UYF131144 VIB131143:VIB131144 VRX131143:VRX131144 WBT131143:WBT131144 WLP131143:WLP131144 WVL131143:WVL131144 D196679:D196680 IZ196679:IZ196680 SV196679:SV196680 ACR196679:ACR196680 AMN196679:AMN196680 AWJ196679:AWJ196680 BGF196679:BGF196680 BQB196679:BQB196680 BZX196679:BZX196680 CJT196679:CJT196680 CTP196679:CTP196680 DDL196679:DDL196680 DNH196679:DNH196680 DXD196679:DXD196680 EGZ196679:EGZ196680 EQV196679:EQV196680 FAR196679:FAR196680 FKN196679:FKN196680 FUJ196679:FUJ196680 GEF196679:GEF196680 GOB196679:GOB196680 GXX196679:GXX196680 HHT196679:HHT196680 HRP196679:HRP196680 IBL196679:IBL196680 ILH196679:ILH196680 IVD196679:IVD196680 JEZ196679:JEZ196680 JOV196679:JOV196680 JYR196679:JYR196680 KIN196679:KIN196680 KSJ196679:KSJ196680 LCF196679:LCF196680 LMB196679:LMB196680 LVX196679:LVX196680 MFT196679:MFT196680 MPP196679:MPP196680 MZL196679:MZL196680 NJH196679:NJH196680 NTD196679:NTD196680 OCZ196679:OCZ196680 OMV196679:OMV196680 OWR196679:OWR196680 PGN196679:PGN196680 PQJ196679:PQJ196680 QAF196679:QAF196680 QKB196679:QKB196680 QTX196679:QTX196680 RDT196679:RDT196680 RNP196679:RNP196680 RXL196679:RXL196680 SHH196679:SHH196680 SRD196679:SRD196680 TAZ196679:TAZ196680 TKV196679:TKV196680 TUR196679:TUR196680 UEN196679:UEN196680 UOJ196679:UOJ196680 UYF196679:UYF196680 VIB196679:VIB196680 VRX196679:VRX196680 WBT196679:WBT196680 WLP196679:WLP196680 WVL196679:WVL196680 D262215:D262216 IZ262215:IZ262216 SV262215:SV262216 ACR262215:ACR262216 AMN262215:AMN262216 AWJ262215:AWJ262216 BGF262215:BGF262216 BQB262215:BQB262216 BZX262215:BZX262216 CJT262215:CJT262216 CTP262215:CTP262216 DDL262215:DDL262216 DNH262215:DNH262216 DXD262215:DXD262216 EGZ262215:EGZ262216 EQV262215:EQV262216 FAR262215:FAR262216 FKN262215:FKN262216 FUJ262215:FUJ262216 GEF262215:GEF262216 GOB262215:GOB262216 GXX262215:GXX262216 HHT262215:HHT262216 HRP262215:HRP262216 IBL262215:IBL262216 ILH262215:ILH262216 IVD262215:IVD262216 JEZ262215:JEZ262216 JOV262215:JOV262216 JYR262215:JYR262216 KIN262215:KIN262216 KSJ262215:KSJ262216 LCF262215:LCF262216 LMB262215:LMB262216 LVX262215:LVX262216 MFT262215:MFT262216 MPP262215:MPP262216 MZL262215:MZL262216 NJH262215:NJH262216 NTD262215:NTD262216 OCZ262215:OCZ262216 OMV262215:OMV262216 OWR262215:OWR262216 PGN262215:PGN262216 PQJ262215:PQJ262216 QAF262215:QAF262216 QKB262215:QKB262216 QTX262215:QTX262216 RDT262215:RDT262216 RNP262215:RNP262216 RXL262215:RXL262216 SHH262215:SHH262216 SRD262215:SRD262216 TAZ262215:TAZ262216 TKV262215:TKV262216 TUR262215:TUR262216 UEN262215:UEN262216 UOJ262215:UOJ262216 UYF262215:UYF262216 VIB262215:VIB262216 VRX262215:VRX262216 WBT262215:WBT262216 WLP262215:WLP262216 WVL262215:WVL262216 D327751:D327752 IZ327751:IZ327752 SV327751:SV327752 ACR327751:ACR327752 AMN327751:AMN327752 AWJ327751:AWJ327752 BGF327751:BGF327752 BQB327751:BQB327752 BZX327751:BZX327752 CJT327751:CJT327752 CTP327751:CTP327752 DDL327751:DDL327752 DNH327751:DNH327752 DXD327751:DXD327752 EGZ327751:EGZ327752 EQV327751:EQV327752 FAR327751:FAR327752 FKN327751:FKN327752 FUJ327751:FUJ327752 GEF327751:GEF327752 GOB327751:GOB327752 GXX327751:GXX327752 HHT327751:HHT327752 HRP327751:HRP327752 IBL327751:IBL327752 ILH327751:ILH327752 IVD327751:IVD327752 JEZ327751:JEZ327752 JOV327751:JOV327752 JYR327751:JYR327752 KIN327751:KIN327752 KSJ327751:KSJ327752 LCF327751:LCF327752 LMB327751:LMB327752 LVX327751:LVX327752 MFT327751:MFT327752 MPP327751:MPP327752 MZL327751:MZL327752 NJH327751:NJH327752 NTD327751:NTD327752 OCZ327751:OCZ327752 OMV327751:OMV327752 OWR327751:OWR327752 PGN327751:PGN327752 PQJ327751:PQJ327752 QAF327751:QAF327752 QKB327751:QKB327752 QTX327751:QTX327752 RDT327751:RDT327752 RNP327751:RNP327752 RXL327751:RXL327752 SHH327751:SHH327752 SRD327751:SRD327752 TAZ327751:TAZ327752 TKV327751:TKV327752 TUR327751:TUR327752 UEN327751:UEN327752 UOJ327751:UOJ327752 UYF327751:UYF327752 VIB327751:VIB327752 VRX327751:VRX327752 WBT327751:WBT327752 WLP327751:WLP327752 WVL327751:WVL327752 D393287:D393288 IZ393287:IZ393288 SV393287:SV393288 ACR393287:ACR393288 AMN393287:AMN393288 AWJ393287:AWJ393288 BGF393287:BGF393288 BQB393287:BQB393288 BZX393287:BZX393288 CJT393287:CJT393288 CTP393287:CTP393288 DDL393287:DDL393288 DNH393287:DNH393288 DXD393287:DXD393288 EGZ393287:EGZ393288 EQV393287:EQV393288 FAR393287:FAR393288 FKN393287:FKN393288 FUJ393287:FUJ393288 GEF393287:GEF393288 GOB393287:GOB393288 GXX393287:GXX393288 HHT393287:HHT393288 HRP393287:HRP393288 IBL393287:IBL393288 ILH393287:ILH393288 IVD393287:IVD393288 JEZ393287:JEZ393288 JOV393287:JOV393288 JYR393287:JYR393288 KIN393287:KIN393288 KSJ393287:KSJ393288 LCF393287:LCF393288 LMB393287:LMB393288 LVX393287:LVX393288 MFT393287:MFT393288 MPP393287:MPP393288 MZL393287:MZL393288 NJH393287:NJH393288 NTD393287:NTD393288 OCZ393287:OCZ393288 OMV393287:OMV393288 OWR393287:OWR393288 PGN393287:PGN393288 PQJ393287:PQJ393288 QAF393287:QAF393288 QKB393287:QKB393288 QTX393287:QTX393288 RDT393287:RDT393288 RNP393287:RNP393288 RXL393287:RXL393288 SHH393287:SHH393288 SRD393287:SRD393288 TAZ393287:TAZ393288 TKV393287:TKV393288 TUR393287:TUR393288 UEN393287:UEN393288 UOJ393287:UOJ393288 UYF393287:UYF393288 VIB393287:VIB393288 VRX393287:VRX393288 WBT393287:WBT393288 WLP393287:WLP393288 WVL393287:WVL393288 D458823:D458824 IZ458823:IZ458824 SV458823:SV458824 ACR458823:ACR458824 AMN458823:AMN458824 AWJ458823:AWJ458824 BGF458823:BGF458824 BQB458823:BQB458824 BZX458823:BZX458824 CJT458823:CJT458824 CTP458823:CTP458824 DDL458823:DDL458824 DNH458823:DNH458824 DXD458823:DXD458824 EGZ458823:EGZ458824 EQV458823:EQV458824 FAR458823:FAR458824 FKN458823:FKN458824 FUJ458823:FUJ458824 GEF458823:GEF458824 GOB458823:GOB458824 GXX458823:GXX458824 HHT458823:HHT458824 HRP458823:HRP458824 IBL458823:IBL458824 ILH458823:ILH458824 IVD458823:IVD458824 JEZ458823:JEZ458824 JOV458823:JOV458824 JYR458823:JYR458824 KIN458823:KIN458824 KSJ458823:KSJ458824 LCF458823:LCF458824 LMB458823:LMB458824 LVX458823:LVX458824 MFT458823:MFT458824 MPP458823:MPP458824 MZL458823:MZL458824 NJH458823:NJH458824 NTD458823:NTD458824 OCZ458823:OCZ458824 OMV458823:OMV458824 OWR458823:OWR458824 PGN458823:PGN458824 PQJ458823:PQJ458824 QAF458823:QAF458824 QKB458823:QKB458824 QTX458823:QTX458824 RDT458823:RDT458824 RNP458823:RNP458824 RXL458823:RXL458824 SHH458823:SHH458824 SRD458823:SRD458824 TAZ458823:TAZ458824 TKV458823:TKV458824 TUR458823:TUR458824 UEN458823:UEN458824 UOJ458823:UOJ458824 UYF458823:UYF458824 VIB458823:VIB458824 VRX458823:VRX458824 WBT458823:WBT458824 WLP458823:WLP458824 WVL458823:WVL458824 D524359:D524360 IZ524359:IZ524360 SV524359:SV524360 ACR524359:ACR524360 AMN524359:AMN524360 AWJ524359:AWJ524360 BGF524359:BGF524360 BQB524359:BQB524360 BZX524359:BZX524360 CJT524359:CJT524360 CTP524359:CTP524360 DDL524359:DDL524360 DNH524359:DNH524360 DXD524359:DXD524360 EGZ524359:EGZ524360 EQV524359:EQV524360 FAR524359:FAR524360 FKN524359:FKN524360 FUJ524359:FUJ524360 GEF524359:GEF524360 GOB524359:GOB524360 GXX524359:GXX524360 HHT524359:HHT524360 HRP524359:HRP524360 IBL524359:IBL524360 ILH524359:ILH524360 IVD524359:IVD524360 JEZ524359:JEZ524360 JOV524359:JOV524360 JYR524359:JYR524360 KIN524359:KIN524360 KSJ524359:KSJ524360 LCF524359:LCF524360 LMB524359:LMB524360 LVX524359:LVX524360 MFT524359:MFT524360 MPP524359:MPP524360 MZL524359:MZL524360 NJH524359:NJH524360 NTD524359:NTD524360 OCZ524359:OCZ524360 OMV524359:OMV524360 OWR524359:OWR524360 PGN524359:PGN524360 PQJ524359:PQJ524360 QAF524359:QAF524360 QKB524359:QKB524360 QTX524359:QTX524360 RDT524359:RDT524360 RNP524359:RNP524360 RXL524359:RXL524360 SHH524359:SHH524360 SRD524359:SRD524360 TAZ524359:TAZ524360 TKV524359:TKV524360 TUR524359:TUR524360 UEN524359:UEN524360 UOJ524359:UOJ524360 UYF524359:UYF524360 VIB524359:VIB524360 VRX524359:VRX524360 WBT524359:WBT524360 WLP524359:WLP524360 WVL524359:WVL524360 D589895:D589896 IZ589895:IZ589896 SV589895:SV589896 ACR589895:ACR589896 AMN589895:AMN589896 AWJ589895:AWJ589896 BGF589895:BGF589896 BQB589895:BQB589896 BZX589895:BZX589896 CJT589895:CJT589896 CTP589895:CTP589896 DDL589895:DDL589896 DNH589895:DNH589896 DXD589895:DXD589896 EGZ589895:EGZ589896 EQV589895:EQV589896 FAR589895:FAR589896 FKN589895:FKN589896 FUJ589895:FUJ589896 GEF589895:GEF589896 GOB589895:GOB589896 GXX589895:GXX589896 HHT589895:HHT589896 HRP589895:HRP589896 IBL589895:IBL589896 ILH589895:ILH589896 IVD589895:IVD589896 JEZ589895:JEZ589896 JOV589895:JOV589896 JYR589895:JYR589896 KIN589895:KIN589896 KSJ589895:KSJ589896 LCF589895:LCF589896 LMB589895:LMB589896 LVX589895:LVX589896 MFT589895:MFT589896 MPP589895:MPP589896 MZL589895:MZL589896 NJH589895:NJH589896 NTD589895:NTD589896 OCZ589895:OCZ589896 OMV589895:OMV589896 OWR589895:OWR589896 PGN589895:PGN589896 PQJ589895:PQJ589896 QAF589895:QAF589896 QKB589895:QKB589896 QTX589895:QTX589896 RDT589895:RDT589896 RNP589895:RNP589896 RXL589895:RXL589896 SHH589895:SHH589896 SRD589895:SRD589896 TAZ589895:TAZ589896 TKV589895:TKV589896 TUR589895:TUR589896 UEN589895:UEN589896 UOJ589895:UOJ589896 UYF589895:UYF589896 VIB589895:VIB589896 VRX589895:VRX589896 WBT589895:WBT589896 WLP589895:WLP589896 WVL589895:WVL589896 D655431:D655432 IZ655431:IZ655432 SV655431:SV655432 ACR655431:ACR655432 AMN655431:AMN655432 AWJ655431:AWJ655432 BGF655431:BGF655432 BQB655431:BQB655432 BZX655431:BZX655432 CJT655431:CJT655432 CTP655431:CTP655432 DDL655431:DDL655432 DNH655431:DNH655432 DXD655431:DXD655432 EGZ655431:EGZ655432 EQV655431:EQV655432 FAR655431:FAR655432 FKN655431:FKN655432 FUJ655431:FUJ655432 GEF655431:GEF655432 GOB655431:GOB655432 GXX655431:GXX655432 HHT655431:HHT655432 HRP655431:HRP655432 IBL655431:IBL655432 ILH655431:ILH655432 IVD655431:IVD655432 JEZ655431:JEZ655432 JOV655431:JOV655432 JYR655431:JYR655432 KIN655431:KIN655432 KSJ655431:KSJ655432 LCF655431:LCF655432 LMB655431:LMB655432 LVX655431:LVX655432 MFT655431:MFT655432 MPP655431:MPP655432 MZL655431:MZL655432 NJH655431:NJH655432 NTD655431:NTD655432 OCZ655431:OCZ655432 OMV655431:OMV655432 OWR655431:OWR655432 PGN655431:PGN655432 PQJ655431:PQJ655432 QAF655431:QAF655432 QKB655431:QKB655432 QTX655431:QTX655432 RDT655431:RDT655432 RNP655431:RNP655432 RXL655431:RXL655432 SHH655431:SHH655432 SRD655431:SRD655432 TAZ655431:TAZ655432 TKV655431:TKV655432 TUR655431:TUR655432 UEN655431:UEN655432 UOJ655431:UOJ655432 UYF655431:UYF655432 VIB655431:VIB655432 VRX655431:VRX655432 WBT655431:WBT655432 WLP655431:WLP655432 WVL655431:WVL655432 D720967:D720968 IZ720967:IZ720968 SV720967:SV720968 ACR720967:ACR720968 AMN720967:AMN720968 AWJ720967:AWJ720968 BGF720967:BGF720968 BQB720967:BQB720968 BZX720967:BZX720968 CJT720967:CJT720968 CTP720967:CTP720968 DDL720967:DDL720968 DNH720967:DNH720968 DXD720967:DXD720968 EGZ720967:EGZ720968 EQV720967:EQV720968 FAR720967:FAR720968 FKN720967:FKN720968 FUJ720967:FUJ720968 GEF720967:GEF720968 GOB720967:GOB720968 GXX720967:GXX720968 HHT720967:HHT720968 HRP720967:HRP720968 IBL720967:IBL720968 ILH720967:ILH720968 IVD720967:IVD720968 JEZ720967:JEZ720968 JOV720967:JOV720968 JYR720967:JYR720968 KIN720967:KIN720968 KSJ720967:KSJ720968 LCF720967:LCF720968 LMB720967:LMB720968 LVX720967:LVX720968 MFT720967:MFT720968 MPP720967:MPP720968 MZL720967:MZL720968 NJH720967:NJH720968 NTD720967:NTD720968 OCZ720967:OCZ720968 OMV720967:OMV720968 OWR720967:OWR720968 PGN720967:PGN720968 PQJ720967:PQJ720968 QAF720967:QAF720968 QKB720967:QKB720968 QTX720967:QTX720968 RDT720967:RDT720968 RNP720967:RNP720968 RXL720967:RXL720968 SHH720967:SHH720968 SRD720967:SRD720968 TAZ720967:TAZ720968 TKV720967:TKV720968 TUR720967:TUR720968 UEN720967:UEN720968 UOJ720967:UOJ720968 UYF720967:UYF720968 VIB720967:VIB720968 VRX720967:VRX720968 WBT720967:WBT720968 WLP720967:WLP720968 WVL720967:WVL720968 D786503:D786504 IZ786503:IZ786504 SV786503:SV786504 ACR786503:ACR786504 AMN786503:AMN786504 AWJ786503:AWJ786504 BGF786503:BGF786504 BQB786503:BQB786504 BZX786503:BZX786504 CJT786503:CJT786504 CTP786503:CTP786504 DDL786503:DDL786504 DNH786503:DNH786504 DXD786503:DXD786504 EGZ786503:EGZ786504 EQV786503:EQV786504 FAR786503:FAR786504 FKN786503:FKN786504 FUJ786503:FUJ786504 GEF786503:GEF786504 GOB786503:GOB786504 GXX786503:GXX786504 HHT786503:HHT786504 HRP786503:HRP786504 IBL786503:IBL786504 ILH786503:ILH786504 IVD786503:IVD786504 JEZ786503:JEZ786504 JOV786503:JOV786504 JYR786503:JYR786504 KIN786503:KIN786504 KSJ786503:KSJ786504 LCF786503:LCF786504 LMB786503:LMB786504 LVX786503:LVX786504 MFT786503:MFT786504 MPP786503:MPP786504 MZL786503:MZL786504 NJH786503:NJH786504 NTD786503:NTD786504 OCZ786503:OCZ786504 OMV786503:OMV786504 OWR786503:OWR786504 PGN786503:PGN786504 PQJ786503:PQJ786504 QAF786503:QAF786504 QKB786503:QKB786504 QTX786503:QTX786504 RDT786503:RDT786504 RNP786503:RNP786504 RXL786503:RXL786504 SHH786503:SHH786504 SRD786503:SRD786504 TAZ786503:TAZ786504 TKV786503:TKV786504 TUR786503:TUR786504 UEN786503:UEN786504 UOJ786503:UOJ786504 UYF786503:UYF786504 VIB786503:VIB786504 VRX786503:VRX786504 WBT786503:WBT786504 WLP786503:WLP786504 WVL786503:WVL786504 D852039:D852040 IZ852039:IZ852040 SV852039:SV852040 ACR852039:ACR852040 AMN852039:AMN852040 AWJ852039:AWJ852040 BGF852039:BGF852040 BQB852039:BQB852040 BZX852039:BZX852040 CJT852039:CJT852040 CTP852039:CTP852040 DDL852039:DDL852040 DNH852039:DNH852040 DXD852039:DXD852040 EGZ852039:EGZ852040 EQV852039:EQV852040 FAR852039:FAR852040 FKN852039:FKN852040 FUJ852039:FUJ852040 GEF852039:GEF852040 GOB852039:GOB852040 GXX852039:GXX852040 HHT852039:HHT852040 HRP852039:HRP852040 IBL852039:IBL852040 ILH852039:ILH852040 IVD852039:IVD852040 JEZ852039:JEZ852040 JOV852039:JOV852040 JYR852039:JYR852040 KIN852039:KIN852040 KSJ852039:KSJ852040 LCF852039:LCF852040 LMB852039:LMB852040 LVX852039:LVX852040 MFT852039:MFT852040 MPP852039:MPP852040 MZL852039:MZL852040 NJH852039:NJH852040 NTD852039:NTD852040 OCZ852039:OCZ852040 OMV852039:OMV852040 OWR852039:OWR852040 PGN852039:PGN852040 PQJ852039:PQJ852040 QAF852039:QAF852040 QKB852039:QKB852040 QTX852039:QTX852040 RDT852039:RDT852040 RNP852039:RNP852040 RXL852039:RXL852040 SHH852039:SHH852040 SRD852039:SRD852040 TAZ852039:TAZ852040 TKV852039:TKV852040 TUR852039:TUR852040 UEN852039:UEN852040 UOJ852039:UOJ852040 UYF852039:UYF852040 VIB852039:VIB852040 VRX852039:VRX852040 WBT852039:WBT852040 WLP852039:WLP852040 WVL852039:WVL852040 D917575:D917576 IZ917575:IZ917576 SV917575:SV917576 ACR917575:ACR917576 AMN917575:AMN917576 AWJ917575:AWJ917576 BGF917575:BGF917576 BQB917575:BQB917576 BZX917575:BZX917576 CJT917575:CJT917576 CTP917575:CTP917576 DDL917575:DDL917576 DNH917575:DNH917576 DXD917575:DXD917576 EGZ917575:EGZ917576 EQV917575:EQV917576 FAR917575:FAR917576 FKN917575:FKN917576 FUJ917575:FUJ917576 GEF917575:GEF917576 GOB917575:GOB917576 GXX917575:GXX917576 HHT917575:HHT917576 HRP917575:HRP917576 IBL917575:IBL917576 ILH917575:ILH917576 IVD917575:IVD917576 JEZ917575:JEZ917576 JOV917575:JOV917576 JYR917575:JYR917576 KIN917575:KIN917576 KSJ917575:KSJ917576 LCF917575:LCF917576 LMB917575:LMB917576 LVX917575:LVX917576 MFT917575:MFT917576 MPP917575:MPP917576 MZL917575:MZL917576 NJH917575:NJH917576 NTD917575:NTD917576 OCZ917575:OCZ917576 OMV917575:OMV917576 OWR917575:OWR917576 PGN917575:PGN917576 PQJ917575:PQJ917576 QAF917575:QAF917576 QKB917575:QKB917576 QTX917575:QTX917576 RDT917575:RDT917576 RNP917575:RNP917576 RXL917575:RXL917576 SHH917575:SHH917576 SRD917575:SRD917576 TAZ917575:TAZ917576 TKV917575:TKV917576 TUR917575:TUR917576 UEN917575:UEN917576 UOJ917575:UOJ917576 UYF917575:UYF917576 VIB917575:VIB917576 VRX917575:VRX917576 WBT917575:WBT917576 WLP917575:WLP917576 WVL917575:WVL917576 D983111:D983112 IZ983111:IZ983112 SV983111:SV983112 ACR983111:ACR983112 AMN983111:AMN983112 AWJ983111:AWJ983112 BGF983111:BGF983112 BQB983111:BQB983112 BZX983111:BZX983112 CJT983111:CJT983112 CTP983111:CTP983112 DDL983111:DDL983112 DNH983111:DNH983112 DXD983111:DXD983112 EGZ983111:EGZ983112 EQV983111:EQV983112 FAR983111:FAR983112 FKN983111:FKN983112 FUJ983111:FUJ983112 GEF983111:GEF983112 GOB983111:GOB983112 GXX983111:GXX983112 HHT983111:HHT983112 HRP983111:HRP983112 IBL983111:IBL983112 ILH983111:ILH983112 IVD983111:IVD983112 JEZ983111:JEZ983112 JOV983111:JOV983112 JYR983111:JYR983112 KIN983111:KIN983112 KSJ983111:KSJ983112 LCF983111:LCF983112 LMB983111:LMB983112 LVX983111:LVX983112 MFT983111:MFT983112 MPP983111:MPP983112 MZL983111:MZL983112 NJH983111:NJH983112 NTD983111:NTD983112 OCZ983111:OCZ983112 OMV983111:OMV983112 OWR983111:OWR983112 PGN983111:PGN983112 PQJ983111:PQJ983112 QAF983111:QAF983112 QKB983111:QKB983112 QTX983111:QTX983112 RDT983111:RDT983112 RNP983111:RNP983112 RXL983111:RXL983112 SHH983111:SHH983112 SRD983111:SRD983112 TAZ983111:TAZ983112 TKV983111:TKV983112 TUR983111:TUR983112 UEN983111:UEN983112 UOJ983111:UOJ983112 UYF983111:UYF983112 VIB983111:VIB983112 VRX983111:VRX983112 WBT983111:WBT983112 WLP983111:WLP983112 WVL983111:WVL983112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xm:sqref>
        </x14:dataValidation>
        <x14:dataValidation type="list" allowBlank="1" showInputMessage="1" showErrorMessage="1" error="Please choose from the dropdown list.">
          <x14:formula1>
            <xm:f>$W$1:$W$4</xm:f>
          </x14:formula1>
          <xm:sqref>H31:H32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1460</v>
      </c>
      <c r="B7" s="1655"/>
      <c r="C7" s="1655"/>
      <c r="D7" s="916"/>
      <c r="E7" s="916"/>
      <c r="F7" s="916"/>
      <c r="G7" s="917"/>
      <c r="H7" s="918"/>
      <c r="I7" s="906"/>
      <c r="J7" s="907"/>
      <c r="K7" s="908" t="str">
        <f>A7</f>
        <v>Country: Nigeria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117</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73" t="s">
        <v>13</v>
      </c>
      <c r="C13" s="1474"/>
      <c r="D13" s="1579" t="s">
        <v>493</v>
      </c>
      <c r="E13" s="1647"/>
      <c r="F13" s="1647"/>
      <c r="G13" s="1647"/>
      <c r="H13" s="1661"/>
      <c r="I13" s="6"/>
      <c r="J13" s="23"/>
      <c r="K13" s="7" t="str">
        <f>B13</f>
        <v>a. What is the name of the committee?</v>
      </c>
      <c r="L13" s="29" t="str">
        <f>D13</f>
        <v>Reproductive Health Commodity Security (RHCS) Stakeholders' Committee</v>
      </c>
      <c r="M13" s="19"/>
      <c r="N13" s="19"/>
      <c r="O13" s="22" t="str">
        <f>D13</f>
        <v>Reproductive Health Commodity Security (RHCS) Stakeholders'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02" t="s">
        <v>61</v>
      </c>
      <c r="E15" s="151" t="s">
        <v>55</v>
      </c>
      <c r="F15" s="1658" t="s">
        <v>376</v>
      </c>
      <c r="G15" s="1659"/>
      <c r="H15" s="1901"/>
      <c r="I15" s="6"/>
      <c r="J15" s="23"/>
      <c r="K15" s="7" t="str">
        <f t="shared" ref="K15:K23" si="0">B15</f>
        <v>a. Social marketing</v>
      </c>
      <c r="L15" s="19"/>
      <c r="M15" s="19"/>
      <c r="N15" s="19"/>
      <c r="O15" s="7"/>
      <c r="P15" s="19"/>
      <c r="Q15" s="7" t="str">
        <f t="shared" ref="Q15:Q23" si="1">F15</f>
        <v>Society for Family Health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69.75" customHeight="1">
      <c r="A16" s="152"/>
      <c r="B16" s="1473" t="s">
        <v>118</v>
      </c>
      <c r="C16" s="1474"/>
      <c r="D16" s="602" t="s">
        <v>61</v>
      </c>
      <c r="E16" s="153" t="s">
        <v>55</v>
      </c>
      <c r="F16" s="1658" t="s">
        <v>842</v>
      </c>
      <c r="G16" s="1659"/>
      <c r="H16" s="1901"/>
      <c r="I16" s="6"/>
      <c r="J16" s="23"/>
      <c r="K16" s="7" t="str">
        <f t="shared" si="0"/>
        <v>b. NGO (for example: service delivery, advocacy, Planned Parenthood affiliate, Marie Stopes affiliate, faith-based organizations, etc.)</v>
      </c>
      <c r="L16" s="19"/>
      <c r="M16" s="19"/>
      <c r="N16" s="19"/>
      <c r="O16" s="7"/>
      <c r="P16" s="19"/>
      <c r="Q16" s="7" t="str">
        <f t="shared" si="1"/>
        <v xml:space="preserve">Planned Parenthood Federation, Nigeria Urban Reproductive Health Initiative, Association for Reproductive and Family Health, Marie Stopes International, </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119</v>
      </c>
      <c r="C17" s="1474"/>
      <c r="D17" s="602" t="s">
        <v>61</v>
      </c>
      <c r="E17" s="153" t="s">
        <v>55</v>
      </c>
      <c r="F17" s="1658" t="s">
        <v>494</v>
      </c>
      <c r="G17" s="1659"/>
      <c r="H17" s="1901"/>
      <c r="I17" s="6"/>
      <c r="J17" s="23"/>
      <c r="K17" s="7" t="str">
        <f t="shared" si="0"/>
        <v>c. Commercial sector (for example: pharmacy associations, manufacturers, etc.)</v>
      </c>
      <c r="L17" s="19"/>
      <c r="M17" s="19"/>
      <c r="N17" s="19"/>
      <c r="O17" s="7"/>
      <c r="P17" s="19"/>
      <c r="Q17" s="7" t="str">
        <f t="shared" si="1"/>
        <v>Pharmaceutical Society of Nigeria (PSN), Society of Gynaecologists and Obstetricians of Nigeria (SOGON), Nigeria Medical Association</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2"/>
      <c r="B18" s="1473" t="s">
        <v>15</v>
      </c>
      <c r="C18" s="1474"/>
      <c r="D18" s="602" t="s">
        <v>61</v>
      </c>
      <c r="E18" s="153" t="s">
        <v>56</v>
      </c>
      <c r="F18" s="1658" t="s">
        <v>843</v>
      </c>
      <c r="G18" s="1659"/>
      <c r="H18" s="1901"/>
      <c r="I18" s="6"/>
      <c r="J18" s="23"/>
      <c r="K18" s="7" t="str">
        <f t="shared" si="0"/>
        <v>d. Donors</v>
      </c>
      <c r="L18" s="19"/>
      <c r="M18" s="19"/>
      <c r="N18" s="19"/>
      <c r="O18" s="7"/>
      <c r="P18" s="19"/>
      <c r="Q18" s="7" t="str">
        <f t="shared" si="1"/>
        <v>United States Agency for International Development (USAID), Department for International Development (DfID), Canadian International Development Agency (CIDA), United Nations Population Fund (UNFPA), Bill and Melinda Gates Foundation (BMGF)</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02" t="s">
        <v>61</v>
      </c>
      <c r="E19" s="153" t="s">
        <v>57</v>
      </c>
      <c r="F19" s="1658" t="s">
        <v>220</v>
      </c>
      <c r="G19" s="1659"/>
      <c r="H19" s="1901"/>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73" t="s">
        <v>120</v>
      </c>
      <c r="C20" s="1474"/>
      <c r="D20" s="602" t="s">
        <v>61</v>
      </c>
      <c r="E20" s="153" t="s">
        <v>58</v>
      </c>
      <c r="F20" s="1658" t="s">
        <v>495</v>
      </c>
      <c r="G20" s="1659"/>
      <c r="H20" s="1901"/>
      <c r="I20" s="6"/>
      <c r="J20" s="23"/>
      <c r="K20" s="7" t="str">
        <f t="shared" si="0"/>
        <v>f. Ministry of Health (for example: logistics, reproductive health, family planning, maternal and child health, HIV/AIDS, pharmacy units, etc.)</v>
      </c>
      <c r="L20" s="19"/>
      <c r="M20" s="19"/>
      <c r="N20" s="19"/>
      <c r="O20" s="7"/>
      <c r="P20" s="19"/>
      <c r="Q20" s="16" t="str">
        <f t="shared" si="1"/>
        <v>Family Health Department (FHD), Food and Drugs Services (FDS), National Agency for Food and Drug Administration and Control (NAFDAC), National Health Insurance Services (NHIS)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02" t="s">
        <v>61</v>
      </c>
      <c r="E21" s="153" t="s">
        <v>59</v>
      </c>
      <c r="F21" s="1658" t="s">
        <v>496</v>
      </c>
      <c r="G21" s="1659"/>
      <c r="H21" s="1901"/>
      <c r="I21" s="6"/>
      <c r="J21" s="23"/>
      <c r="K21" s="7" t="str">
        <f t="shared" si="0"/>
        <v>g. Central Medical Store or Central Warehouse</v>
      </c>
      <c r="L21" s="19"/>
      <c r="M21" s="19"/>
      <c r="N21" s="19"/>
      <c r="O21" s="7"/>
      <c r="P21" s="19"/>
      <c r="Q21" s="7" t="str">
        <f t="shared" si="1"/>
        <v>Central Contraceptives Warehouse (CCW)</v>
      </c>
      <c r="R21" s="19"/>
      <c r="S21" s="19"/>
      <c r="T21" s="14"/>
      <c r="U21" s="14"/>
      <c r="V21" s="14"/>
      <c r="W21" s="41"/>
      <c r="X21" s="41"/>
      <c r="Y21" s="42"/>
      <c r="Z21" s="49"/>
      <c r="AA21"/>
    </row>
    <row r="22" spans="1:134" s="111" customFormat="1" ht="30">
      <c r="A22" s="152"/>
      <c r="B22" s="1491" t="s">
        <v>39</v>
      </c>
      <c r="C22" s="1491"/>
      <c r="D22" s="602" t="s">
        <v>61</v>
      </c>
      <c r="E22" s="153" t="s">
        <v>59</v>
      </c>
      <c r="F22" s="1658" t="s">
        <v>497</v>
      </c>
      <c r="G22" s="1659"/>
      <c r="H22" s="1901"/>
      <c r="I22" s="6"/>
      <c r="J22" s="23"/>
      <c r="K22" s="7" t="str">
        <f t="shared" si="0"/>
        <v xml:space="preserve">h. Ministry of Finance or Ministry of Planning </v>
      </c>
      <c r="L22" s="19"/>
      <c r="M22" s="19"/>
      <c r="N22" s="19"/>
      <c r="O22" s="7"/>
      <c r="P22" s="19"/>
      <c r="Q22" s="7" t="str">
        <f t="shared" si="1"/>
        <v>Federal Ministry of Finance and Department of Planning, Research and Statistics</v>
      </c>
      <c r="R22" s="19"/>
      <c r="S22" s="19"/>
      <c r="T22" s="14"/>
      <c r="U22" s="14"/>
      <c r="V22" s="14"/>
      <c r="W22" s="41"/>
      <c r="X22" s="41"/>
      <c r="Y22" s="42"/>
      <c r="Z22" s="49"/>
      <c r="AA22"/>
    </row>
    <row r="23" spans="1:134" s="114" customFormat="1" ht="55.5" customHeight="1">
      <c r="A23" s="152"/>
      <c r="B23" s="1491" t="s">
        <v>121</v>
      </c>
      <c r="C23" s="1491"/>
      <c r="D23" s="602" t="s">
        <v>61</v>
      </c>
      <c r="E23" s="153" t="s">
        <v>59</v>
      </c>
      <c r="F23" s="1658" t="s">
        <v>844</v>
      </c>
      <c r="G23" s="1659"/>
      <c r="H23" s="1901"/>
      <c r="I23" s="6"/>
      <c r="J23" s="23"/>
      <c r="K23" s="36" t="str">
        <f t="shared" si="0"/>
        <v>i. Other (for example: partners)</v>
      </c>
      <c r="L23" s="23"/>
      <c r="M23" s="23"/>
      <c r="N23" s="23"/>
      <c r="O23" s="36"/>
      <c r="P23" s="23"/>
      <c r="Q23" s="36" t="str">
        <f t="shared" si="1"/>
        <v>USAID I DELIVER PROJECT, USAID Targeted States High  Impact Project (TSHIP), FHI, Clinton Health Access Initiative (CHAI), Health Policy Project</v>
      </c>
      <c r="R23" s="23"/>
      <c r="S23" s="23"/>
      <c r="T23" s="23"/>
      <c r="U23" s="23"/>
      <c r="V23" s="23"/>
      <c r="W23" s="60"/>
      <c r="X23" s="60"/>
      <c r="Y23" s="59"/>
      <c r="Z23" s="59"/>
      <c r="AA23"/>
    </row>
    <row r="24" spans="1:134" s="111" customFormat="1">
      <c r="A24" s="1493" t="s">
        <v>122</v>
      </c>
      <c r="B24" s="1473"/>
      <c r="C24" s="1473"/>
      <c r="D24" s="1473"/>
      <c r="E24" s="1473"/>
      <c r="F24" s="1473"/>
      <c r="G24" s="1473"/>
      <c r="H24" s="98" t="s">
        <v>60</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123</v>
      </c>
      <c r="B25" s="1495"/>
      <c r="C25" s="1495"/>
      <c r="D25" s="1491"/>
      <c r="E25" s="1491"/>
      <c r="F25" s="1491"/>
      <c r="G25" s="1496"/>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60.75" thickBot="1">
      <c r="A26" s="1497" t="s">
        <v>124</v>
      </c>
      <c r="B26" s="1498"/>
      <c r="C26" s="1499"/>
      <c r="D26" s="115" t="s">
        <v>61</v>
      </c>
      <c r="E26" s="155" t="s">
        <v>53</v>
      </c>
      <c r="F26" s="116" t="s">
        <v>845</v>
      </c>
      <c r="G26" s="157" t="s">
        <v>34</v>
      </c>
      <c r="H26" s="117" t="s">
        <v>846</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19" t="s">
        <v>85</v>
      </c>
      <c r="G28" s="159" t="s">
        <v>98</v>
      </c>
      <c r="H28" s="11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892">
        <v>14636208.24</v>
      </c>
      <c r="H29" s="1893"/>
      <c r="I29" s="10"/>
      <c r="J29" s="36">
        <f>G29</f>
        <v>14636208.24</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20" t="s">
        <v>538</v>
      </c>
      <c r="F30" s="162" t="s">
        <v>127</v>
      </c>
      <c r="G30" s="1677" t="s">
        <v>386</v>
      </c>
      <c r="H30" s="1678"/>
      <c r="I30" s="10"/>
      <c r="J30" s="36" t="str">
        <f>G30</f>
        <v>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98"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677</v>
      </c>
      <c r="B32" s="1501"/>
      <c r="C32" s="1501"/>
      <c r="D32" s="1501"/>
      <c r="E32" s="1501"/>
      <c r="F32" s="1501"/>
      <c r="G32" s="1502"/>
      <c r="H32" s="98"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7" t="s">
        <v>129</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45">
      <c r="A35" s="152"/>
      <c r="B35" s="1501" t="s">
        <v>208</v>
      </c>
      <c r="C35" s="1501"/>
      <c r="D35" s="1502"/>
      <c r="E35" s="168">
        <v>3000000</v>
      </c>
      <c r="F35" s="230" t="s">
        <v>538</v>
      </c>
      <c r="G35" s="178" t="s">
        <v>277</v>
      </c>
      <c r="H35" s="192" t="s">
        <v>847</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135">
      <c r="A36" s="152"/>
      <c r="B36" s="1501" t="s">
        <v>209</v>
      </c>
      <c r="C36" s="1501"/>
      <c r="D36" s="1502"/>
      <c r="E36" s="121">
        <v>12200000</v>
      </c>
      <c r="F36" s="230" t="s">
        <v>538</v>
      </c>
      <c r="G36" s="125" t="s">
        <v>848</v>
      </c>
      <c r="H36" s="393" t="s">
        <v>849</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180</v>
      </c>
      <c r="C37" s="1498"/>
      <c r="D37" s="1499"/>
      <c r="E37" s="562">
        <f>E35+E36</f>
        <v>15200000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179</v>
      </c>
      <c r="B38" s="1473"/>
      <c r="C38" s="1473"/>
      <c r="D38" s="1473"/>
      <c r="E38" s="1473"/>
      <c r="F38" s="1473"/>
      <c r="G38" s="1474"/>
      <c r="H38" s="98"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120">
      <c r="A41" s="164"/>
      <c r="B41" s="1473" t="s">
        <v>138</v>
      </c>
      <c r="C41" s="1474"/>
      <c r="D41" s="613" t="s">
        <v>61</v>
      </c>
      <c r="E41" s="168">
        <v>3000000</v>
      </c>
      <c r="F41" s="368" t="s">
        <v>538</v>
      </c>
      <c r="G41" s="178" t="s">
        <v>850</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475" t="s">
        <v>851</v>
      </c>
      <c r="E42" s="1476"/>
      <c r="F42" s="1476"/>
      <c r="G42" s="1476"/>
      <c r="H42" s="1477"/>
      <c r="I42" s="27"/>
      <c r="J42" s="24"/>
      <c r="K42" s="7" t="str">
        <f>C42</f>
        <v>i. Specify source(s) of internally generated funds spent (for example, from taxes)</v>
      </c>
      <c r="L42" s="19"/>
      <c r="M42" s="19"/>
      <c r="N42" s="19"/>
      <c r="O42" s="22" t="str">
        <f>D42</f>
        <v>MDG intervention funding from government loan forgiveness program/funds</v>
      </c>
      <c r="P42" s="19"/>
      <c r="Q42" s="19"/>
      <c r="R42" s="19"/>
      <c r="S42" s="19"/>
      <c r="T42" s="14"/>
      <c r="U42" s="14"/>
      <c r="V42" s="14"/>
      <c r="W42" s="41"/>
      <c r="X42" s="41"/>
      <c r="Y42" s="42"/>
      <c r="Z42" s="49"/>
      <c r="AA42"/>
    </row>
    <row r="43" spans="1:27" s="111" customFormat="1" ht="78.75" customHeight="1">
      <c r="A43" s="164"/>
      <c r="B43" s="1473" t="s">
        <v>140</v>
      </c>
      <c r="C43" s="1474"/>
      <c r="D43" s="123" t="s">
        <v>61</v>
      </c>
      <c r="E43" s="121">
        <v>8000000</v>
      </c>
      <c r="F43" s="368" t="s">
        <v>538</v>
      </c>
      <c r="G43" s="178" t="s">
        <v>852</v>
      </c>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45" customHeight="1">
      <c r="A44" s="164"/>
      <c r="B44" s="179"/>
      <c r="C44" s="180" t="s">
        <v>141</v>
      </c>
      <c r="D44" s="1579" t="s">
        <v>853</v>
      </c>
      <c r="E44" s="1647"/>
      <c r="F44" s="1647"/>
      <c r="G44" s="1647"/>
      <c r="H44" s="1580"/>
      <c r="I44" s="27"/>
      <c r="J44" s="24"/>
      <c r="K44" s="7" t="str">
        <f>C44</f>
        <v>i. Specify source(s) of other government funds spent (for example: basket funding or specific donor)</v>
      </c>
      <c r="L44" s="19"/>
      <c r="M44" s="19"/>
      <c r="N44" s="19"/>
      <c r="O44" s="22" t="str">
        <f>D44</f>
        <v>Donors (DfID, UNFPA, CIDA)</v>
      </c>
      <c r="P44" s="19"/>
      <c r="Q44" s="19"/>
      <c r="R44" s="19"/>
      <c r="S44" s="19"/>
      <c r="T44" s="14"/>
      <c r="U44" s="14"/>
      <c r="V44" s="14"/>
      <c r="W44" s="41"/>
      <c r="X44" s="41"/>
      <c r="Y44" s="42"/>
      <c r="Z44" s="49"/>
      <c r="AA44"/>
    </row>
    <row r="45" spans="1:27" s="111" customFormat="1" ht="45">
      <c r="A45" s="164"/>
      <c r="B45" s="1473" t="s">
        <v>142</v>
      </c>
      <c r="C45" s="1474"/>
      <c r="D45" s="181"/>
      <c r="E45" s="565">
        <f>E41+E43</f>
        <v>11000000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73" t="s">
        <v>99</v>
      </c>
      <c r="C49" s="1474"/>
      <c r="D49" s="123" t="s">
        <v>62</v>
      </c>
      <c r="E49" s="121">
        <v>0</v>
      </c>
      <c r="F49" s="177"/>
      <c r="G49" s="126"/>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701"/>
      <c r="E50" s="1702"/>
      <c r="F50" s="1702"/>
      <c r="G50" s="1702"/>
      <c r="H50" s="1703"/>
      <c r="I50" s="127"/>
      <c r="J50" s="24"/>
      <c r="K50" s="7" t="str">
        <f>C50</f>
        <v xml:space="preserve">i. Specify source(s) of in-kind donations </v>
      </c>
      <c r="L50" s="19"/>
      <c r="M50" s="19"/>
      <c r="N50" s="19"/>
      <c r="O50" s="22">
        <f>D50</f>
        <v>0</v>
      </c>
      <c r="P50" s="19"/>
      <c r="Q50" s="19"/>
      <c r="R50" s="19"/>
      <c r="S50" s="19"/>
      <c r="T50" s="14"/>
      <c r="U50" s="14"/>
      <c r="V50" s="14"/>
      <c r="W50" s="41"/>
      <c r="X50" s="41"/>
      <c r="Y50" s="42"/>
      <c r="Z50" s="49"/>
      <c r="AA50"/>
    </row>
    <row r="51" spans="1:27" s="111" customFormat="1">
      <c r="A51" s="164"/>
      <c r="B51" s="1473" t="s">
        <v>149</v>
      </c>
      <c r="C51" s="1474"/>
      <c r="D51" s="613" t="s">
        <v>62</v>
      </c>
      <c r="E51" s="168">
        <v>0</v>
      </c>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150</v>
      </c>
      <c r="C52" s="1474"/>
      <c r="D52" s="613" t="s">
        <v>62</v>
      </c>
      <c r="E52" s="168">
        <v>0</v>
      </c>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182">
        <f>E49+E51+E52</f>
        <v>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152</v>
      </c>
      <c r="B56" s="1528"/>
      <c r="C56" s="1528"/>
      <c r="D56" s="1528"/>
      <c r="E56" s="1529"/>
      <c r="F56" s="566">
        <f>E45/(E45+E53)</f>
        <v>1</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f>E41/E45</f>
        <v>0.27272727272727271</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153</v>
      </c>
      <c r="B58" s="1520"/>
      <c r="C58" s="1520"/>
      <c r="D58" s="1520"/>
      <c r="E58" s="1521"/>
      <c r="F58" s="566">
        <f>(E45+E53)/G29</f>
        <v>0.75156077445916414</v>
      </c>
      <c r="G58" s="1517" t="s">
        <v>101</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22" t="s">
        <v>211</v>
      </c>
      <c r="B59" s="1523"/>
      <c r="C59" s="1523"/>
      <c r="D59" s="1523"/>
      <c r="E59" s="1524"/>
      <c r="F59" s="610" t="s">
        <v>62</v>
      </c>
      <c r="G59" s="1517" t="s">
        <v>101</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576" t="s">
        <v>65</v>
      </c>
      <c r="G61" s="1577"/>
      <c r="H61" s="1643"/>
      <c r="I61" s="11"/>
      <c r="J61" s="24"/>
      <c r="K61" s="7"/>
      <c r="L61" s="19"/>
      <c r="M61" s="19"/>
      <c r="N61" s="19"/>
      <c r="O61" s="19"/>
      <c r="P61" s="19"/>
      <c r="Q61" s="7" t="str">
        <f>F61</f>
        <v>Third-party agent (e.g., UNFPA, Crown Agents)</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658" t="s">
        <v>220</v>
      </c>
      <c r="G62" s="1659"/>
      <c r="H62" s="1660"/>
      <c r="I62" s="10"/>
      <c r="J62" s="24"/>
      <c r="K62" s="7"/>
      <c r="L62" s="19"/>
      <c r="M62" s="35">
        <f>E62</f>
        <v>0</v>
      </c>
      <c r="N62" s="19"/>
      <c r="O62" s="19"/>
      <c r="P62" s="19"/>
      <c r="Q62" s="7" t="str">
        <f>F62</f>
        <v>UNFPA</v>
      </c>
      <c r="R62" s="22" t="str">
        <f>B62</f>
        <v>a. Specify entity</v>
      </c>
      <c r="S62" s="19"/>
      <c r="T62" s="14"/>
      <c r="U62" s="14"/>
      <c r="V62" s="14"/>
      <c r="W62" s="41"/>
      <c r="X62" s="41"/>
      <c r="Y62" s="42"/>
      <c r="Z62" s="49"/>
      <c r="AA62"/>
    </row>
    <row r="63" spans="1:27" s="111" customFormat="1" ht="30.75" customHeight="1">
      <c r="A63" s="604"/>
      <c r="B63" s="603"/>
      <c r="C63" s="1473" t="s">
        <v>178</v>
      </c>
      <c r="D63" s="1473"/>
      <c r="E63" s="1474"/>
      <c r="F63" s="1576" t="s">
        <v>62</v>
      </c>
      <c r="G63" s="1577"/>
      <c r="H63" s="1643"/>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658" t="s">
        <v>706</v>
      </c>
      <c r="E64" s="1659"/>
      <c r="F64" s="1659"/>
      <c r="G64" s="1659"/>
      <c r="H64" s="1660"/>
      <c r="I64" s="6"/>
      <c r="J64" s="24"/>
      <c r="K64" s="7" t="str">
        <f>A64</f>
        <v xml:space="preserve">B15. Please note any additional comments about finance and procurement.
</v>
      </c>
      <c r="L64" s="19"/>
      <c r="M64" s="19"/>
      <c r="N64" s="19"/>
      <c r="O64" s="7" t="str">
        <f>D64</f>
        <v>N/A</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61</v>
      </c>
      <c r="E69" s="1651"/>
      <c r="F69" s="608" t="s">
        <v>61</v>
      </c>
      <c r="G69" s="608"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61</v>
      </c>
      <c r="E70" s="165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61</v>
      </c>
      <c r="E74" s="1651"/>
      <c r="F74" s="608" t="s">
        <v>61</v>
      </c>
      <c r="G74" s="6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61</v>
      </c>
      <c r="E75" s="1651"/>
      <c r="F75" s="608" t="s">
        <v>62</v>
      </c>
      <c r="G75" s="608" t="s">
        <v>61</v>
      </c>
      <c r="H75" s="99"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61</v>
      </c>
      <c r="E76" s="165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08" t="s">
        <v>61</v>
      </c>
      <c r="G77" s="6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61</v>
      </c>
      <c r="E78" s="1651"/>
      <c r="F78" s="608" t="s">
        <v>62</v>
      </c>
      <c r="G78" s="6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51" t="s">
        <v>62</v>
      </c>
      <c r="E79" s="1651"/>
      <c r="F79" s="608" t="s">
        <v>62</v>
      </c>
      <c r="G79" s="608" t="s">
        <v>62</v>
      </c>
      <c r="H79" s="99"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553"/>
      <c r="E80" s="1554"/>
      <c r="F80" s="1554"/>
      <c r="G80" s="1554"/>
      <c r="H80" s="1555"/>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166</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167</v>
      </c>
      <c r="E84" s="1563"/>
      <c r="F84" s="60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1"/>
      <c r="B85" s="210" t="s">
        <v>10</v>
      </c>
      <c r="C85" s="609" t="s">
        <v>498</v>
      </c>
      <c r="D85" s="1662" t="s">
        <v>499</v>
      </c>
      <c r="E85" s="1663"/>
      <c r="F85" s="600" t="s">
        <v>61</v>
      </c>
      <c r="G85" s="1586" t="s">
        <v>61</v>
      </c>
      <c r="H85" s="1664"/>
      <c r="I85" s="13"/>
      <c r="J85" s="28" t="str">
        <f>G85</f>
        <v>Yes</v>
      </c>
      <c r="K85" s="7" t="str">
        <f>B85</f>
        <v>a</v>
      </c>
      <c r="L85" s="19"/>
      <c r="M85" s="29">
        <f>E85</f>
        <v>0</v>
      </c>
      <c r="N85" s="19"/>
      <c r="O85" s="19"/>
      <c r="P85" s="19"/>
      <c r="Q85" s="19"/>
      <c r="R85" s="7"/>
      <c r="S85" s="7" t="str">
        <f>D85</f>
        <v>2011-2015</v>
      </c>
      <c r="T85" s="14"/>
      <c r="U85" s="14"/>
      <c r="V85" s="14"/>
      <c r="W85" s="41"/>
      <c r="X85" s="41"/>
      <c r="Y85" s="42"/>
      <c r="Z85" s="49"/>
      <c r="AA85"/>
    </row>
    <row r="86" spans="1:28" s="111" customFormat="1" ht="28.5" customHeight="1">
      <c r="A86" s="1504" t="s">
        <v>71</v>
      </c>
      <c r="B86" s="1491"/>
      <c r="C86" s="1491"/>
      <c r="D86" s="1491"/>
      <c r="E86" s="1491"/>
      <c r="F86" s="1491"/>
      <c r="G86" s="1496"/>
      <c r="H86" s="56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475" t="s">
        <v>205</v>
      </c>
      <c r="F87" s="1476"/>
      <c r="G87" s="1476"/>
      <c r="H87" s="1477"/>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ht="22.5" customHeight="1">
      <c r="A88" s="152"/>
      <c r="B88" s="1473" t="s">
        <v>21</v>
      </c>
      <c r="C88" s="1473"/>
      <c r="D88" s="1474"/>
      <c r="E88" s="1475" t="s">
        <v>205</v>
      </c>
      <c r="F88" s="1476"/>
      <c r="G88" s="1476"/>
      <c r="H88" s="1477"/>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168</v>
      </c>
      <c r="B89" s="1473"/>
      <c r="C89" s="1473"/>
      <c r="D89" s="1473"/>
      <c r="E89" s="1473"/>
      <c r="F89" s="1473"/>
      <c r="G89" s="1474"/>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73" t="s">
        <v>22</v>
      </c>
      <c r="C90" s="1473"/>
      <c r="D90" s="1473"/>
      <c r="E90" s="1647" t="s">
        <v>205</v>
      </c>
      <c r="F90" s="1647"/>
      <c r="G90" s="1647"/>
      <c r="H90" s="158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169</v>
      </c>
      <c r="B91" s="1473"/>
      <c r="C91" s="1473"/>
      <c r="D91" s="1473"/>
      <c r="E91" s="1473"/>
      <c r="F91" s="1473"/>
      <c r="G91" s="1474"/>
      <c r="H91" s="98" t="s">
        <v>61</v>
      </c>
      <c r="I91" s="98"/>
      <c r="J91" s="98"/>
      <c r="K91" s="98"/>
      <c r="L91" s="98"/>
      <c r="M91" s="19"/>
      <c r="N91" s="19"/>
      <c r="O91" s="19"/>
      <c r="P91" s="7"/>
      <c r="Q91" s="19"/>
      <c r="R91" s="7"/>
      <c r="S91" s="19"/>
      <c r="T91" s="14"/>
      <c r="U91" s="14"/>
      <c r="V91" s="14"/>
      <c r="W91" s="41"/>
      <c r="X91" s="41"/>
      <c r="Y91" s="42"/>
      <c r="Z91" s="49"/>
      <c r="AA91"/>
    </row>
    <row r="92" spans="1:28" s="111" customFormat="1" ht="57.75" customHeight="1">
      <c r="A92" s="152"/>
      <c r="B92" s="1473" t="s">
        <v>22</v>
      </c>
      <c r="C92" s="1473"/>
      <c r="D92" s="1474"/>
      <c r="E92" s="1579" t="s">
        <v>500</v>
      </c>
      <c r="F92" s="1647"/>
      <c r="G92" s="1647"/>
      <c r="H92" s="1580"/>
      <c r="I92" s="13"/>
      <c r="J92" s="28"/>
      <c r="K92" s="7" t="str">
        <f>B92</f>
        <v>a. If yes, describe the policies.</v>
      </c>
      <c r="L92" s="19"/>
      <c r="M92" s="19"/>
      <c r="N92" s="21"/>
      <c r="O92" s="22" t="str">
        <f>E92</f>
        <v>Contraceptives service provision protocol; Service providers minimum qualification and skills set; presence of the contraceptives in the Essential Medicines Lists</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199</v>
      </c>
      <c r="E95" s="1577"/>
      <c r="F95" s="1578"/>
      <c r="G95" s="1579" t="s">
        <v>501</v>
      </c>
      <c r="H95" s="1580"/>
      <c r="I95" s="12"/>
      <c r="J95" s="28" t="str">
        <f t="shared" si="3"/>
        <v>Lowest level provider (likely nurse)</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30"/>
      <c r="B96" s="95" t="s">
        <v>11</v>
      </c>
      <c r="C96" s="92" t="s">
        <v>188</v>
      </c>
      <c r="D96" s="1576" t="s">
        <v>502</v>
      </c>
      <c r="E96" s="1577"/>
      <c r="F96" s="1578"/>
      <c r="G96" s="1579" t="s">
        <v>502</v>
      </c>
      <c r="H96" s="1580"/>
      <c r="I96" s="12"/>
      <c r="J96" s="28" t="str">
        <f t="shared" si="3"/>
        <v>Nurse midwife</v>
      </c>
      <c r="K96" s="7"/>
      <c r="L96" s="19"/>
      <c r="M96" s="29"/>
      <c r="N96" s="19"/>
      <c r="O96" s="7"/>
      <c r="P96" s="7"/>
      <c r="Q96" s="19"/>
      <c r="R96" s="19"/>
      <c r="S96" s="19"/>
      <c r="T96" s="90" t="str">
        <f t="shared" si="4"/>
        <v>Nurse midwife</v>
      </c>
      <c r="U96" s="48"/>
      <c r="V96" s="14"/>
      <c r="W96" s="41"/>
      <c r="X96" s="41"/>
      <c r="Y96" s="42"/>
      <c r="Z96" s="49"/>
      <c r="AA96"/>
    </row>
    <row r="97" spans="1:27" s="111" customFormat="1" ht="15" customHeight="1">
      <c r="A97" s="130"/>
      <c r="B97" s="95" t="s">
        <v>12</v>
      </c>
      <c r="C97" s="92" t="s">
        <v>189</v>
      </c>
      <c r="D97" s="1576" t="s">
        <v>502</v>
      </c>
      <c r="E97" s="1577"/>
      <c r="F97" s="1578"/>
      <c r="G97" s="1579" t="s">
        <v>502</v>
      </c>
      <c r="H97" s="1580"/>
      <c r="I97" s="12"/>
      <c r="J97" s="28" t="str">
        <f t="shared" si="3"/>
        <v>Nurse midwife</v>
      </c>
      <c r="K97" s="7"/>
      <c r="L97" s="19"/>
      <c r="M97" s="29"/>
      <c r="N97" s="19"/>
      <c r="O97" s="7"/>
      <c r="P97" s="7"/>
      <c r="Q97" s="19"/>
      <c r="R97" s="19"/>
      <c r="S97" s="19"/>
      <c r="T97" s="90" t="str">
        <f t="shared" si="4"/>
        <v>Nurse midwife</v>
      </c>
      <c r="U97" s="48"/>
      <c r="V97" s="14"/>
      <c r="W97" s="41"/>
      <c r="X97" s="41"/>
      <c r="Y97" s="42"/>
      <c r="Z97" s="49"/>
      <c r="AA97"/>
    </row>
    <row r="98" spans="1:27" s="111" customFormat="1" ht="15" customHeight="1">
      <c r="A98" s="130"/>
      <c r="B98" s="94" t="s">
        <v>182</v>
      </c>
      <c r="C98" s="92" t="s">
        <v>190</v>
      </c>
      <c r="D98" s="1576" t="s">
        <v>502</v>
      </c>
      <c r="E98" s="1577"/>
      <c r="F98" s="1578"/>
      <c r="G98" s="1579" t="s">
        <v>502</v>
      </c>
      <c r="H98" s="1580"/>
      <c r="I98" s="12"/>
      <c r="J98" s="28" t="str">
        <f t="shared" si="3"/>
        <v>Nurse midwife</v>
      </c>
      <c r="K98" s="7"/>
      <c r="L98" s="19"/>
      <c r="M98" s="29"/>
      <c r="N98" s="19"/>
      <c r="O98" s="7"/>
      <c r="P98" s="7"/>
      <c r="Q98" s="19"/>
      <c r="R98" s="19"/>
      <c r="S98" s="19"/>
      <c r="T98" s="90" t="str">
        <f t="shared" si="4"/>
        <v>Nurse midwife</v>
      </c>
      <c r="U98" s="48"/>
      <c r="V98" s="14"/>
      <c r="W98" s="41"/>
      <c r="X98" s="41"/>
      <c r="Y98" s="42"/>
      <c r="Z98" s="49"/>
      <c r="AA98"/>
    </row>
    <row r="99" spans="1:27" s="111" customFormat="1" ht="15" customHeight="1">
      <c r="A99" s="130"/>
      <c r="B99" s="95" t="s">
        <v>183</v>
      </c>
      <c r="C99" s="92" t="s">
        <v>191</v>
      </c>
      <c r="D99" s="1576" t="s">
        <v>199</v>
      </c>
      <c r="E99" s="1577"/>
      <c r="F99" s="1578"/>
      <c r="G99" s="1579" t="s">
        <v>501</v>
      </c>
      <c r="H99" s="1580"/>
      <c r="I99" s="12"/>
      <c r="J99" s="28" t="str">
        <f t="shared" si="3"/>
        <v>Lowest level provider (likely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76" t="s">
        <v>205</v>
      </c>
      <c r="E100" s="1577"/>
      <c r="F100" s="1578"/>
      <c r="G100" s="1579" t="s">
        <v>501</v>
      </c>
      <c r="H100" s="1580"/>
      <c r="I100" s="12"/>
      <c r="J100" s="28" t="str">
        <f t="shared" si="3"/>
        <v>Lowest level provider (likely 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76" t="s">
        <v>203</v>
      </c>
      <c r="E101" s="1577"/>
      <c r="F101" s="1578"/>
      <c r="G101" s="1579" t="s">
        <v>203</v>
      </c>
      <c r="H101" s="1580"/>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02" t="s">
        <v>205</v>
      </c>
      <c r="E102" s="1903"/>
      <c r="F102" s="1904"/>
      <c r="G102" s="1905" t="s">
        <v>501</v>
      </c>
      <c r="H102" s="1906"/>
      <c r="I102" s="12"/>
      <c r="J102" s="28" t="str">
        <f t="shared" si="3"/>
        <v>Lowest level provider (likely nurse)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00" t="s">
        <v>684</v>
      </c>
      <c r="B103" s="1591"/>
      <c r="C103" s="1592"/>
      <c r="D103" s="1682" t="s">
        <v>854</v>
      </c>
      <c r="E103" s="1683"/>
      <c r="F103" s="1683"/>
      <c r="G103" s="1683"/>
      <c r="H103" s="168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I don’t think so.</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t="s">
        <v>205</v>
      </c>
      <c r="F106" s="1476"/>
      <c r="G106" s="1581"/>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73" t="s">
        <v>23</v>
      </c>
      <c r="C107" s="1473"/>
      <c r="D107" s="100" t="s">
        <v>62</v>
      </c>
      <c r="E107" s="1475" t="s">
        <v>205</v>
      </c>
      <c r="F107" s="1476"/>
      <c r="G107" s="1581"/>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6"/>
      <c r="B108" s="1582" t="s">
        <v>24</v>
      </c>
      <c r="C108" s="1582"/>
      <c r="D108" s="131" t="s">
        <v>62</v>
      </c>
      <c r="E108" s="1475" t="s">
        <v>205</v>
      </c>
      <c r="F108" s="1476"/>
      <c r="G108" s="1581"/>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40" t="s">
        <v>205</v>
      </c>
      <c r="H113" s="1542"/>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475" t="s">
        <v>205</v>
      </c>
      <c r="E114" s="1476"/>
      <c r="F114" s="1476"/>
      <c r="G114" s="1476"/>
      <c r="H114" s="1477"/>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61</v>
      </c>
      <c r="H119" s="1643"/>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61</v>
      </c>
      <c r="H122" s="1643"/>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62</v>
      </c>
      <c r="H123" s="1643"/>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66</v>
      </c>
      <c r="H124" s="1643"/>
      <c r="I124" s="31"/>
      <c r="J124" s="28" t="str">
        <f t="shared" si="5"/>
        <v>Don't know</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73" t="s">
        <v>111</v>
      </c>
      <c r="C125" s="1473"/>
      <c r="D125" s="1473"/>
      <c r="E125" s="1473"/>
      <c r="F125" s="1474"/>
      <c r="G125" s="1576" t="s">
        <v>66</v>
      </c>
      <c r="H125" s="1643"/>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73" t="s">
        <v>112</v>
      </c>
      <c r="D126" s="1473"/>
      <c r="E126" s="1473"/>
      <c r="F126" s="1473"/>
      <c r="G126" s="1635" t="s">
        <v>66</v>
      </c>
      <c r="H126" s="1636"/>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2011</v>
      </c>
      <c r="H127" s="1636"/>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503</v>
      </c>
      <c r="E128" s="1659"/>
      <c r="F128" s="1659"/>
      <c r="G128" s="1659"/>
      <c r="H128" s="1660"/>
      <c r="I128" s="31"/>
      <c r="J128" s="18"/>
      <c r="K128" s="7" t="str">
        <f>A128</f>
        <v xml:space="preserve">D11. Name of the list(s)
</v>
      </c>
      <c r="L128" s="7"/>
      <c r="M128" s="19"/>
      <c r="N128" s="19"/>
      <c r="O128" s="7" t="str">
        <f>D128</f>
        <v>Essential Drugs List - Fifth Revision</v>
      </c>
      <c r="P128" s="19"/>
      <c r="Q128" s="1"/>
      <c r="R128" s="19"/>
      <c r="S128" s="20"/>
      <c r="T128" s="2"/>
      <c r="U128" s="2"/>
      <c r="V128" s="2"/>
      <c r="W128" s="37"/>
      <c r="X128" s="37"/>
      <c r="Y128" s="1"/>
      <c r="Z128" s="53"/>
      <c r="AA128"/>
    </row>
    <row r="129" spans="1:27" s="132" customFormat="1" ht="30">
      <c r="A129" s="1493" t="s">
        <v>472</v>
      </c>
      <c r="B129" s="1473"/>
      <c r="C129" s="1474"/>
      <c r="D129" s="1484" t="s">
        <v>388</v>
      </c>
      <c r="E129" s="1485"/>
      <c r="F129" s="1485"/>
      <c r="G129" s="1485"/>
      <c r="H129" s="1486"/>
      <c r="I129" s="31"/>
      <c r="J129" s="18"/>
      <c r="K129" s="7" t="str">
        <f>A129</f>
        <v xml:space="preserve">D12. Notes about the list(s)
</v>
      </c>
      <c r="L129" s="7"/>
      <c r="M129" s="19"/>
      <c r="N129" s="19"/>
      <c r="O129" s="7" t="str">
        <f>D129</f>
        <v>None</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v>2004</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62</v>
      </c>
      <c r="H132" s="1542"/>
      <c r="I132" s="31"/>
      <c r="J132" s="28" t="str">
        <f>G132</f>
        <v>No</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62</v>
      </c>
      <c r="H134" s="1542"/>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1822</v>
      </c>
      <c r="E136" s="1554"/>
      <c r="F136" s="1554"/>
      <c r="G136" s="1554"/>
      <c r="H136" s="1555"/>
      <c r="I136" s="31"/>
      <c r="J136" s="18"/>
      <c r="K136" s="7" t="str">
        <f>B136</f>
        <v>f. Notes about the Poverty Reduction Strategy Paper</v>
      </c>
      <c r="L136" s="7"/>
      <c r="M136" s="19"/>
      <c r="N136" s="19"/>
      <c r="O136" s="7" t="str">
        <f>D136</f>
        <v>none</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173</v>
      </c>
      <c r="B138" s="1471"/>
      <c r="C138" s="1471"/>
      <c r="D138" s="1471"/>
      <c r="E138" s="1471"/>
      <c r="F138" s="1472"/>
      <c r="G138" s="1620" t="s">
        <v>62</v>
      </c>
      <c r="H138" s="1621"/>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73" t="s">
        <v>108</v>
      </c>
      <c r="C140" s="1473"/>
      <c r="D140" s="1473"/>
      <c r="E140" s="1473"/>
      <c r="F140" s="1474"/>
      <c r="G140" s="1576" t="s">
        <v>62</v>
      </c>
      <c r="H140" s="1643"/>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73" t="s">
        <v>109</v>
      </c>
      <c r="C141" s="1473"/>
      <c r="D141" s="1473"/>
      <c r="E141" s="1473"/>
      <c r="F141" s="1474"/>
      <c r="G141" s="1576" t="s">
        <v>62</v>
      </c>
      <c r="H141" s="1643"/>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73" t="s">
        <v>170</v>
      </c>
      <c r="C142" s="1473"/>
      <c r="D142" s="1473"/>
      <c r="E142" s="1473"/>
      <c r="F142" s="1474"/>
      <c r="G142" s="1576" t="s">
        <v>62</v>
      </c>
      <c r="H142" s="1643"/>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73" t="s">
        <v>171</v>
      </c>
      <c r="C143" s="1473"/>
      <c r="D143" s="1473"/>
      <c r="E143" s="1473"/>
      <c r="F143" s="1474"/>
      <c r="G143" s="1576" t="s">
        <v>62</v>
      </c>
      <c r="H143" s="1643"/>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73" t="s">
        <v>29</v>
      </c>
      <c r="C144" s="1473"/>
      <c r="D144" s="1473"/>
      <c r="E144" s="1473"/>
      <c r="F144" s="1474"/>
      <c r="G144" s="1576" t="s">
        <v>62</v>
      </c>
      <c r="H144" s="1643"/>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73" t="s">
        <v>18</v>
      </c>
      <c r="C145" s="1473"/>
      <c r="D145" s="1473"/>
      <c r="E145" s="1473"/>
      <c r="F145" s="1474"/>
      <c r="G145" s="1576" t="s">
        <v>62</v>
      </c>
      <c r="H145" s="1643"/>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73" t="s">
        <v>19</v>
      </c>
      <c r="C146" s="1473"/>
      <c r="D146" s="1473"/>
      <c r="E146" s="1473"/>
      <c r="F146" s="1474"/>
      <c r="G146" s="1576" t="s">
        <v>62</v>
      </c>
      <c r="H146" s="1643"/>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73" t="s">
        <v>110</v>
      </c>
      <c r="C147" s="1473"/>
      <c r="D147" s="1473"/>
      <c r="E147" s="1473"/>
      <c r="F147" s="1474"/>
      <c r="G147" s="1576" t="s">
        <v>205</v>
      </c>
      <c r="H147" s="1643"/>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73" t="s">
        <v>72</v>
      </c>
      <c r="C148" s="1473"/>
      <c r="D148" s="1473"/>
      <c r="E148" s="1473"/>
      <c r="F148" s="1474"/>
      <c r="G148" s="1576" t="s">
        <v>62</v>
      </c>
      <c r="H148" s="1643"/>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73" t="s">
        <v>717</v>
      </c>
      <c r="C149" s="1473"/>
      <c r="D149" s="1473"/>
      <c r="E149" s="1473"/>
      <c r="F149" s="1473"/>
      <c r="G149" s="1635" t="s">
        <v>538</v>
      </c>
      <c r="H149" s="1636"/>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635" t="s">
        <v>855</v>
      </c>
      <c r="H150" s="1636"/>
      <c r="I150" s="6"/>
      <c r="J150" s="28" t="str">
        <f t="shared" si="7"/>
        <v>CCW stock status updates at PSM meetings</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04"/>
      <c r="B152" s="1498" t="s">
        <v>176</v>
      </c>
      <c r="C152" s="1498"/>
      <c r="D152" s="1498"/>
      <c r="E152" s="1498"/>
      <c r="F152" s="1499"/>
      <c r="G152" s="1902" t="s">
        <v>61</v>
      </c>
      <c r="H152" s="1909"/>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597"/>
      <c r="B153" s="1473" t="s">
        <v>177</v>
      </c>
      <c r="C153" s="1473"/>
      <c r="D153" s="1473"/>
      <c r="E153" s="1473"/>
      <c r="F153" s="1474"/>
      <c r="G153" s="1576" t="s">
        <v>62</v>
      </c>
      <c r="H153" s="1643"/>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622" t="s">
        <v>473</v>
      </c>
      <c r="B154" s="1623"/>
      <c r="C154" s="1624"/>
      <c r="D154" s="1716" t="s">
        <v>856</v>
      </c>
      <c r="E154" s="1907"/>
      <c r="F154" s="1907"/>
      <c r="G154" s="1907"/>
      <c r="H154" s="1908"/>
      <c r="I154" s="6"/>
      <c r="J154" s="28"/>
      <c r="K154" s="7" t="str">
        <f>A154</f>
        <v xml:space="preserve">F. Please note any overall comments about challenges and/or successes with contraceptive security in your country.
</v>
      </c>
      <c r="L154" s="19"/>
      <c r="M154" s="19"/>
      <c r="N154" s="19"/>
      <c r="O154" s="7" t="str">
        <f>D154</f>
        <v>Last mile delvery of contraceptives to Health Facilities in states not supported by USAID | DELIVER PROJECTcontinue to be a key challenge</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106:H108 D16:D23 G147:H147 D26 G140:G146 G148 F63 G132:G135 G152:G153 F68:H78 D69:D78 H25">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1" manualBreakCount="1">
    <brk id="33" max="7"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44.1406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1459</v>
      </c>
      <c r="B7" s="1655"/>
      <c r="C7" s="1655"/>
      <c r="D7" s="916"/>
      <c r="E7" s="916"/>
      <c r="F7" s="916"/>
      <c r="G7" s="917"/>
      <c r="H7" s="918"/>
      <c r="I7" s="906"/>
      <c r="J7" s="907"/>
      <c r="K7" s="908" t="str">
        <f>A7</f>
        <v>Country: Pakistan</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117</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05">
      <c r="A13" s="149"/>
      <c r="B13" s="1473" t="s">
        <v>13</v>
      </c>
      <c r="C13" s="1474"/>
      <c r="D13" s="1579" t="s">
        <v>857</v>
      </c>
      <c r="E13" s="1647"/>
      <c r="F13" s="1647"/>
      <c r="G13" s="1647"/>
      <c r="H13" s="1580"/>
      <c r="I13" s="6"/>
      <c r="J13" s="23"/>
      <c r="K13" s="7" t="str">
        <f>B13</f>
        <v>a. What is the name of the committee?</v>
      </c>
      <c r="L13" s="29"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M13" s="19"/>
      <c r="N13" s="19"/>
      <c r="O13" s="22" t="str">
        <f>D13</f>
        <v xml:space="preserve">The Ministry of National Health Services Regulations and Coordination is developing a Health and Population Strategic Framework to look after contraceptive commodity security functions. The committee formed under the framework will have provincial involvement. A sub-committee could emanate as a follow up of the framework to look after commercial sector. Thus, the functions of Reproductive Health Commodity Security (RHCS) Committee will be looked after by this prospective body. </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02" t="s">
        <v>61</v>
      </c>
      <c r="E15" s="151" t="s">
        <v>55</v>
      </c>
      <c r="F15" s="1658" t="s">
        <v>390</v>
      </c>
      <c r="G15" s="1659"/>
      <c r="H15" s="1660"/>
      <c r="I15" s="6"/>
      <c r="J15" s="23"/>
      <c r="K15" s="7" t="str">
        <f t="shared" ref="K15:K23" si="0">B15</f>
        <v>a. Social marketing</v>
      </c>
      <c r="L15" s="19"/>
      <c r="M15" s="19"/>
      <c r="N15" s="19"/>
      <c r="O15" s="7"/>
      <c r="P15" s="19"/>
      <c r="Q15" s="7" t="str">
        <f t="shared" ref="Q15:Q23" si="1">F15</f>
        <v>GreenStar Social Marketing, Pakistan</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73" t="s">
        <v>118</v>
      </c>
      <c r="C16" s="1474"/>
      <c r="D16" s="602" t="s">
        <v>61</v>
      </c>
      <c r="E16" s="153" t="s">
        <v>55</v>
      </c>
      <c r="F16" s="1658" t="s">
        <v>391</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Family Planning Association of Pakistan</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119</v>
      </c>
      <c r="C17" s="1474"/>
      <c r="D17" s="602" t="s">
        <v>62</v>
      </c>
      <c r="E17" s="153" t="s">
        <v>55</v>
      </c>
      <c r="F17" s="1658"/>
      <c r="G17" s="1659"/>
      <c r="H17" s="1660"/>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02" t="s">
        <v>61</v>
      </c>
      <c r="E18" s="153" t="s">
        <v>56</v>
      </c>
      <c r="F18" s="1658" t="s">
        <v>361</v>
      </c>
      <c r="G18" s="1659"/>
      <c r="H18" s="1660"/>
      <c r="I18" s="6"/>
      <c r="J18" s="23"/>
      <c r="K18" s="7" t="str">
        <f t="shared" si="0"/>
        <v>d. Donors</v>
      </c>
      <c r="L18" s="19"/>
      <c r="M18" s="19"/>
      <c r="N18" s="19"/>
      <c r="O18" s="7"/>
      <c r="P18" s="19"/>
      <c r="Q18" s="7" t="str">
        <f t="shared" si="1"/>
        <v>USAID,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02" t="s">
        <v>61</v>
      </c>
      <c r="E19" s="153" t="s">
        <v>57</v>
      </c>
      <c r="F19" s="1658" t="s">
        <v>220</v>
      </c>
      <c r="G19" s="1659"/>
      <c r="H19" s="1660"/>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73" t="s">
        <v>120</v>
      </c>
      <c r="C20" s="1474"/>
      <c r="D20" s="602" t="s">
        <v>61</v>
      </c>
      <c r="E20" s="153" t="s">
        <v>58</v>
      </c>
      <c r="F20" s="1658" t="s">
        <v>392</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Ministry of Health is devolved under 18th Constitutional Amendment. Its functions are devolved to provinces. The RHCS committee has the provincial secretaries as members.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02" t="s">
        <v>61</v>
      </c>
      <c r="E21" s="153" t="s">
        <v>59</v>
      </c>
      <c r="F21" s="1658" t="s">
        <v>1878</v>
      </c>
      <c r="G21" s="1659"/>
      <c r="H21" s="1660"/>
      <c r="I21" s="6"/>
      <c r="J21" s="23"/>
      <c r="K21" s="7" t="str">
        <f t="shared" si="0"/>
        <v>g. Central Medical Store or Central Warehouse</v>
      </c>
      <c r="L21" s="19"/>
      <c r="M21" s="19"/>
      <c r="N21" s="19"/>
      <c r="O21" s="7"/>
      <c r="P21" s="19"/>
      <c r="Q21" s="7" t="str">
        <f t="shared" si="1"/>
        <v>Central Warehouse and Supplies</v>
      </c>
      <c r="R21" s="19"/>
      <c r="S21" s="19"/>
      <c r="T21" s="14"/>
      <c r="U21" s="14"/>
      <c r="V21" s="14"/>
      <c r="W21" s="41"/>
      <c r="X21" s="41"/>
      <c r="Y21" s="42"/>
      <c r="Z21" s="49"/>
      <c r="AA21"/>
    </row>
    <row r="22" spans="1:134" s="111" customFormat="1" ht="30">
      <c r="A22" s="152"/>
      <c r="B22" s="1491" t="s">
        <v>39</v>
      </c>
      <c r="C22" s="1491"/>
      <c r="D22" s="602" t="s">
        <v>61</v>
      </c>
      <c r="E22" s="153" t="s">
        <v>59</v>
      </c>
      <c r="F22" s="1658" t="s">
        <v>858</v>
      </c>
      <c r="G22" s="1659"/>
      <c r="H22" s="1660"/>
      <c r="I22" s="6"/>
      <c r="J22" s="23"/>
      <c r="K22" s="7" t="str">
        <f t="shared" si="0"/>
        <v xml:space="preserve">h. Ministry of Finance or Ministry of Planning </v>
      </c>
      <c r="L22" s="19"/>
      <c r="M22" s="19"/>
      <c r="N22" s="19"/>
      <c r="O22" s="7"/>
      <c r="P22" s="19"/>
      <c r="Q22" s="7" t="str">
        <f t="shared" si="1"/>
        <v>Population Program Wing, Planning and Development (P&amp;D) Division</v>
      </c>
      <c r="R22" s="19"/>
      <c r="S22" s="19"/>
      <c r="T22" s="14"/>
      <c r="U22" s="14"/>
      <c r="V22" s="14"/>
      <c r="W22" s="41"/>
      <c r="X22" s="41"/>
      <c r="Y22" s="42"/>
      <c r="Z22" s="49"/>
      <c r="AA22"/>
    </row>
    <row r="23" spans="1:134" s="114" customFormat="1">
      <c r="A23" s="152"/>
      <c r="B23" s="1491" t="s">
        <v>121</v>
      </c>
      <c r="C23" s="1491"/>
      <c r="D23" s="602" t="s">
        <v>62</v>
      </c>
      <c r="E23" s="153" t="s">
        <v>59</v>
      </c>
      <c r="F23" s="1484"/>
      <c r="G23" s="1485"/>
      <c r="H23" s="1486"/>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93" t="s">
        <v>122</v>
      </c>
      <c r="B24" s="1473"/>
      <c r="C24" s="1473"/>
      <c r="D24" s="1473"/>
      <c r="E24" s="1473"/>
      <c r="F24" s="1473"/>
      <c r="G24" s="1473"/>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123</v>
      </c>
      <c r="B25" s="1495"/>
      <c r="C25" s="1495"/>
      <c r="D25" s="1491"/>
      <c r="E25" s="1491"/>
      <c r="F25" s="1491"/>
      <c r="G25" s="1496"/>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124</v>
      </c>
      <c r="B26" s="1498"/>
      <c r="C26" s="1499"/>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507">
        <v>43000000</v>
      </c>
      <c r="H29" s="1508"/>
      <c r="I29" s="10"/>
      <c r="J29" s="36">
        <f>G29</f>
        <v>43000000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61" t="s">
        <v>720</v>
      </c>
      <c r="F30" s="162" t="s">
        <v>127</v>
      </c>
      <c r="G30" s="1509" t="s">
        <v>859</v>
      </c>
      <c r="H30" s="1510"/>
      <c r="I30" s="10"/>
      <c r="J30" s="36" t="str">
        <f>G30</f>
        <v xml:space="preserve">USAID | DELIVER PROJECT in collaboration with federal and provincial governments </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734</v>
      </c>
      <c r="B32" s="1501"/>
      <c r="C32" s="1501"/>
      <c r="D32" s="1501"/>
      <c r="E32" s="1501"/>
      <c r="F32" s="1501"/>
      <c r="G32" s="1502"/>
      <c r="H32" s="163" t="s">
        <v>61</v>
      </c>
      <c r="I32" s="15"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7" t="s">
        <v>129</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255">
      <c r="A35" s="152"/>
      <c r="B35" s="1501" t="s">
        <v>208</v>
      </c>
      <c r="C35" s="1501"/>
      <c r="D35" s="1502"/>
      <c r="E35" s="168">
        <v>6100000</v>
      </c>
      <c r="F35" s="370" t="s">
        <v>720</v>
      </c>
      <c r="G35" s="178" t="s">
        <v>860</v>
      </c>
      <c r="H35" s="192" t="s">
        <v>861</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v>0</v>
      </c>
      <c r="F36" s="370" t="s">
        <v>720</v>
      </c>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180</v>
      </c>
      <c r="C37" s="1498"/>
      <c r="D37" s="1499"/>
      <c r="E37" s="562">
        <f>E35+E36</f>
        <v>6100000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179</v>
      </c>
      <c r="B38" s="1473"/>
      <c r="C38" s="1473"/>
      <c r="D38" s="1473"/>
      <c r="E38" s="1473"/>
      <c r="F38" s="1473"/>
      <c r="G38" s="1474"/>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135">
      <c r="A41" s="164"/>
      <c r="B41" s="1473" t="s">
        <v>138</v>
      </c>
      <c r="C41" s="1474"/>
      <c r="D41" s="613" t="s">
        <v>62</v>
      </c>
      <c r="E41" s="168">
        <v>0</v>
      </c>
      <c r="F41" s="370" t="s">
        <v>720</v>
      </c>
      <c r="G41" s="178"/>
      <c r="H41" s="192" t="s">
        <v>862</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475"/>
      <c r="E42" s="1476"/>
      <c r="F42" s="1476"/>
      <c r="G42" s="1476"/>
      <c r="H42" s="1477"/>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73" t="s">
        <v>140</v>
      </c>
      <c r="C43" s="1474"/>
      <c r="D43" s="613" t="s">
        <v>62</v>
      </c>
      <c r="E43" s="168">
        <v>0</v>
      </c>
      <c r="F43" s="370" t="s">
        <v>720</v>
      </c>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475" t="s">
        <v>205</v>
      </c>
      <c r="E44" s="1476"/>
      <c r="F44" s="1476"/>
      <c r="G44" s="1476"/>
      <c r="H44" s="1477"/>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4"/>
      <c r="B45" s="1473" t="s">
        <v>142</v>
      </c>
      <c r="C45" s="1474"/>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4"/>
      <c r="B49" s="1473" t="s">
        <v>99</v>
      </c>
      <c r="C49" s="1474"/>
      <c r="D49" s="613" t="s">
        <v>61</v>
      </c>
      <c r="E49" s="168">
        <v>20000000</v>
      </c>
      <c r="F49" s="370" t="s">
        <v>720</v>
      </c>
      <c r="G49" s="190" t="s">
        <v>863</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232</v>
      </c>
      <c r="E50" s="1526"/>
      <c r="F50" s="1526"/>
      <c r="G50" s="1526"/>
      <c r="H50" s="1527"/>
      <c r="I50" s="127"/>
      <c r="J50" s="24"/>
      <c r="K50" s="7" t="str">
        <f>C50</f>
        <v xml:space="preserve">i. Specify source(s) of in-kind donations </v>
      </c>
      <c r="L50" s="19"/>
      <c r="M50" s="19"/>
      <c r="N50" s="19"/>
      <c r="O50" s="22" t="str">
        <f>D50</f>
        <v>USAID</v>
      </c>
      <c r="P50" s="19"/>
      <c r="Q50" s="19"/>
      <c r="R50" s="19"/>
      <c r="S50" s="19"/>
      <c r="T50" s="14"/>
      <c r="U50" s="14"/>
      <c r="V50" s="14"/>
      <c r="W50" s="41"/>
      <c r="X50" s="41"/>
      <c r="Y50" s="42"/>
      <c r="Z50" s="49"/>
      <c r="AA50"/>
    </row>
    <row r="51" spans="1:27" s="111" customFormat="1">
      <c r="A51" s="164"/>
      <c r="B51" s="1473" t="s">
        <v>149</v>
      </c>
      <c r="C51" s="1474"/>
      <c r="D51" s="613" t="s">
        <v>62</v>
      </c>
      <c r="E51" s="168">
        <v>0</v>
      </c>
      <c r="F51" s="370" t="s">
        <v>720</v>
      </c>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150</v>
      </c>
      <c r="C52" s="1474"/>
      <c r="D52" s="613" t="s">
        <v>62</v>
      </c>
      <c r="E52" s="168">
        <v>0</v>
      </c>
      <c r="F52" s="370" t="s">
        <v>720</v>
      </c>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182">
        <f>E49+E51+E52</f>
        <v>20000000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ustomHeight="1">
      <c r="A56" s="1519" t="s">
        <v>152</v>
      </c>
      <c r="B56" s="1528"/>
      <c r="C56" s="1528"/>
      <c r="D56" s="1528"/>
      <c r="E56" s="1529"/>
      <c r="F56" s="566">
        <f>E45/(E45+E53)</f>
        <v>0</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v>0</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263.25" customHeight="1">
      <c r="A58" s="1519" t="s">
        <v>153</v>
      </c>
      <c r="B58" s="1520"/>
      <c r="C58" s="1520"/>
      <c r="D58" s="1520"/>
      <c r="E58" s="1521"/>
      <c r="F58" s="566">
        <f>(E45+E53)/G29</f>
        <v>0.46511627906976744</v>
      </c>
      <c r="G58" s="1517" t="s">
        <v>864</v>
      </c>
      <c r="H58" s="1518"/>
      <c r="I58" s="10"/>
      <c r="J58" s="28" t="str">
        <f>G58</f>
        <v xml:space="preserve">Comments: USAID | DELIVER PROJECT has been doing contraceptive financing based on consumption based forecast since 2010. Since, 2010 the PROJECT has supplied contraceptives based on district demands. However, in CPT 2014 an adjustment has been made based on demographic forecast (as per recent Demographic Health Survey (DHS) 2012/13 data). This has resulted in reduced quantities being quantified and a different method mix (more aligned with DHS). The districts may not be supplied as per their consumption based demand in 2014.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22" t="s">
        <v>211</v>
      </c>
      <c r="B59" s="1523"/>
      <c r="C59" s="1523"/>
      <c r="D59" s="1523"/>
      <c r="E59" s="1524"/>
      <c r="F59" s="612" t="s">
        <v>61</v>
      </c>
      <c r="G59" s="1517" t="s">
        <v>101</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540" t="s">
        <v>205</v>
      </c>
      <c r="G61" s="1541"/>
      <c r="H61" s="1542"/>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602" t="s">
        <v>205</v>
      </c>
      <c r="G62" s="1603"/>
      <c r="H62" s="1604"/>
      <c r="I62" s="10"/>
      <c r="J62" s="24"/>
      <c r="K62" s="7"/>
      <c r="L62" s="19"/>
      <c r="M62" s="35">
        <f>E62</f>
        <v>0</v>
      </c>
      <c r="N62" s="19"/>
      <c r="O62" s="19"/>
      <c r="P62" s="19"/>
      <c r="Q62" s="7" t="str">
        <f>F62</f>
        <v>Not applicable</v>
      </c>
      <c r="R62" s="22" t="str">
        <f>B62</f>
        <v>a. Specify entity</v>
      </c>
      <c r="S62" s="19"/>
      <c r="T62" s="14"/>
      <c r="U62" s="14"/>
      <c r="V62" s="14"/>
      <c r="W62" s="41"/>
      <c r="X62" s="41"/>
      <c r="Y62" s="42"/>
      <c r="Z62" s="49"/>
      <c r="AA62"/>
    </row>
    <row r="63" spans="1:27" s="111" customFormat="1" ht="30.75" customHeight="1">
      <c r="A63" s="604"/>
      <c r="B63" s="603"/>
      <c r="C63" s="1473" t="s">
        <v>178</v>
      </c>
      <c r="D63" s="1473"/>
      <c r="E63" s="1474"/>
      <c r="F63" s="1540" t="s">
        <v>205</v>
      </c>
      <c r="G63" s="1541"/>
      <c r="H63" s="1542"/>
      <c r="I63" s="10"/>
      <c r="J63" s="24"/>
      <c r="K63" s="7"/>
      <c r="L63" s="19"/>
      <c r="M63" s="19"/>
      <c r="N63" s="19"/>
      <c r="O63" s="19"/>
      <c r="P63" s="19"/>
      <c r="Q63" s="7" t="str">
        <f>F63</f>
        <v>Not applicable</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08" t="s">
        <v>61</v>
      </c>
      <c r="G68" s="6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61</v>
      </c>
      <c r="E69" s="1651"/>
      <c r="F69" s="608" t="s">
        <v>61</v>
      </c>
      <c r="G69" s="608" t="s">
        <v>62</v>
      </c>
      <c r="H69" s="99"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61</v>
      </c>
      <c r="E70" s="1651"/>
      <c r="F70" s="608" t="s">
        <v>61</v>
      </c>
      <c r="G70" s="6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08" t="s">
        <v>61</v>
      </c>
      <c r="G71" s="6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08" t="s">
        <v>61</v>
      </c>
      <c r="G72" s="6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08" t="s">
        <v>61</v>
      </c>
      <c r="G73" s="6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62</v>
      </c>
      <c r="E74" s="1651"/>
      <c r="F74" s="608" t="s">
        <v>62</v>
      </c>
      <c r="G74" s="608"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61</v>
      </c>
      <c r="E75" s="1651"/>
      <c r="F75" s="608" t="s">
        <v>61</v>
      </c>
      <c r="G75" s="608" t="s">
        <v>61</v>
      </c>
      <c r="H75" s="99" t="s">
        <v>61</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61</v>
      </c>
      <c r="E76" s="1651"/>
      <c r="F76" s="608" t="s">
        <v>61</v>
      </c>
      <c r="G76" s="6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08" t="s">
        <v>61</v>
      </c>
      <c r="G77" s="608" t="s">
        <v>61</v>
      </c>
      <c r="H77" s="99" t="s">
        <v>61</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62</v>
      </c>
      <c r="E78" s="1651"/>
      <c r="F78" s="608" t="s">
        <v>62</v>
      </c>
      <c r="G78" s="6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79"/>
      <c r="E79" s="1679"/>
      <c r="F79" s="607"/>
      <c r="G79" s="607"/>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553"/>
      <c r="E80" s="1554"/>
      <c r="F80" s="1554"/>
      <c r="G80" s="1554"/>
      <c r="H80" s="1555"/>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166</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167</v>
      </c>
      <c r="E84" s="1563"/>
      <c r="F84" s="60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30.75" thickBot="1">
      <c r="A85" s="1561"/>
      <c r="B85" s="210" t="s">
        <v>10</v>
      </c>
      <c r="C85" s="609" t="s">
        <v>665</v>
      </c>
      <c r="D85" s="1662" t="s">
        <v>865</v>
      </c>
      <c r="E85" s="1663"/>
      <c r="F85" s="600" t="s">
        <v>61</v>
      </c>
      <c r="G85" s="1586" t="s">
        <v>61</v>
      </c>
      <c r="H85" s="1664"/>
      <c r="I85" s="13"/>
      <c r="J85" s="28" t="str">
        <f>G85</f>
        <v>Yes</v>
      </c>
      <c r="K85" s="7" t="str">
        <f>B85</f>
        <v>a</v>
      </c>
      <c r="L85" s="19"/>
      <c r="M85" s="29">
        <f>E85</f>
        <v>0</v>
      </c>
      <c r="N85" s="19"/>
      <c r="O85" s="19"/>
      <c r="P85" s="19"/>
      <c r="Q85" s="19"/>
      <c r="R85" s="7"/>
      <c r="S85" s="7" t="str">
        <f>D85</f>
        <v>FY 2012/13</v>
      </c>
      <c r="T85" s="14"/>
      <c r="U85" s="14"/>
      <c r="V85" s="14"/>
      <c r="W85" s="41"/>
      <c r="X85" s="41"/>
      <c r="Y85" s="42"/>
      <c r="Z85" s="49"/>
      <c r="AA85"/>
    </row>
    <row r="86" spans="1:28" s="111" customFormat="1" ht="28.5" customHeight="1">
      <c r="A86" s="1504" t="s">
        <v>71</v>
      </c>
      <c r="B86" s="1491"/>
      <c r="C86" s="1491"/>
      <c r="D86" s="1491"/>
      <c r="E86" s="1491"/>
      <c r="F86" s="1491"/>
      <c r="G86" s="1496"/>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579" t="s">
        <v>393</v>
      </c>
      <c r="F87" s="1647"/>
      <c r="G87" s="1647"/>
      <c r="H87" s="1580"/>
      <c r="I87" s="13"/>
      <c r="J87" s="28"/>
      <c r="K87" s="7"/>
      <c r="L87" s="19"/>
      <c r="M87" s="29"/>
      <c r="N87" s="29" t="str">
        <f>E87</f>
        <v>NGO, social marketing, and commercial sectors</v>
      </c>
      <c r="O87" s="19"/>
      <c r="P87" s="7" t="str">
        <f>B87</f>
        <v>a. If yes, for which sectors (public, NGO, social marketing, commercial)?</v>
      </c>
      <c r="Q87" s="19"/>
      <c r="R87" s="7"/>
      <c r="S87" s="19"/>
      <c r="T87" s="14"/>
      <c r="U87" s="14"/>
      <c r="V87" s="14"/>
      <c r="W87" s="41"/>
      <c r="X87" s="41"/>
      <c r="Y87" s="42"/>
      <c r="Z87" s="49"/>
      <c r="AA87"/>
    </row>
    <row r="88" spans="1:28" s="111" customFormat="1" ht="90">
      <c r="A88" s="152"/>
      <c r="B88" s="1473" t="s">
        <v>21</v>
      </c>
      <c r="C88" s="1473"/>
      <c r="D88" s="1474"/>
      <c r="E88" s="1579" t="s">
        <v>866</v>
      </c>
      <c r="F88" s="1647"/>
      <c r="G88" s="1647"/>
      <c r="H88" s="1580"/>
      <c r="I88" s="13"/>
      <c r="J88" s="28"/>
      <c r="K88" s="7"/>
      <c r="L88" s="19"/>
      <c r="M88" s="29"/>
      <c r="N88" s="29" t="str">
        <f>E88</f>
        <v>Aluminum foil, PVC, syringes and vials (used for packaging contraceptive products) have a regulatory duty and income tax of 1% and 4% for all the aforementioned products; a customs duty of 5%, 10%, 14.79% and 5% respectively; and a sales tax of 16%, 21%, 16% and 16% respectively. However, these regulations only affect commercial sector</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168</v>
      </c>
      <c r="B89" s="1473"/>
      <c r="C89" s="1473"/>
      <c r="D89" s="1473"/>
      <c r="E89" s="1473"/>
      <c r="F89" s="1473"/>
      <c r="G89" s="1474"/>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66" customHeight="1">
      <c r="A90" s="152"/>
      <c r="B90" s="1473" t="s">
        <v>22</v>
      </c>
      <c r="C90" s="1473"/>
      <c r="D90" s="1473"/>
      <c r="E90" s="1476" t="s">
        <v>867</v>
      </c>
      <c r="F90" s="1476"/>
      <c r="G90" s="1476"/>
      <c r="H90" s="1477"/>
      <c r="I90" s="13"/>
      <c r="J90" s="28"/>
      <c r="K90" s="7" t="e">
        <f>#REF!</f>
        <v>#REF!</v>
      </c>
      <c r="L90" s="19"/>
      <c r="M90" s="19"/>
      <c r="N90" s="21"/>
      <c r="O90" s="22">
        <f>D90</f>
        <v>0</v>
      </c>
      <c r="P90" s="7"/>
      <c r="Q90" s="19"/>
      <c r="R90" s="19"/>
      <c r="S90" s="19"/>
      <c r="T90" s="14"/>
      <c r="U90" s="14"/>
      <c r="V90" s="14"/>
      <c r="W90" s="41"/>
      <c r="X90" s="41"/>
      <c r="Y90" s="42"/>
      <c r="Z90" s="49"/>
      <c r="AA90" s="55"/>
    </row>
    <row r="91" spans="1:28" s="111" customFormat="1" ht="30" customHeight="1">
      <c r="A91" s="1493" t="s">
        <v>169</v>
      </c>
      <c r="B91" s="1473"/>
      <c r="C91" s="1473"/>
      <c r="D91" s="1473"/>
      <c r="E91" s="1473"/>
      <c r="F91" s="1473"/>
      <c r="G91" s="1474"/>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45" customHeight="1">
      <c r="A92" s="152"/>
      <c r="B92" s="1473" t="s">
        <v>22</v>
      </c>
      <c r="C92" s="1473"/>
      <c r="D92" s="1474"/>
      <c r="E92" s="1579" t="s">
        <v>394</v>
      </c>
      <c r="F92" s="1647"/>
      <c r="G92" s="1647"/>
      <c r="H92" s="1580"/>
      <c r="I92" s="13"/>
      <c r="J92" s="28"/>
      <c r="K92" s="7" t="str">
        <f>B92</f>
        <v>a. If yes, describe the policies.</v>
      </c>
      <c r="L92" s="19"/>
      <c r="M92" s="19"/>
      <c r="N92" s="21"/>
      <c r="O92" s="22" t="str">
        <f>E92</f>
        <v>1. High political will; 2. Exemption from all duties creates a conducive environment for producers like ZAFA and Schering and; 3. Over the counter availability</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199</v>
      </c>
      <c r="E95" s="1577"/>
      <c r="F95" s="1578"/>
      <c r="G95" s="1579" t="s">
        <v>199</v>
      </c>
      <c r="H95" s="1580"/>
      <c r="I95" s="12"/>
      <c r="J95" s="28" t="str">
        <f t="shared" si="3"/>
        <v>Community health worker</v>
      </c>
      <c r="K95" s="7"/>
      <c r="L95" s="19"/>
      <c r="M95" s="29"/>
      <c r="N95" s="19"/>
      <c r="O95" s="7"/>
      <c r="P95" s="7"/>
      <c r="Q95" s="19"/>
      <c r="R95" s="19"/>
      <c r="S95" s="19"/>
      <c r="T95" s="90" t="str">
        <f t="shared" si="4"/>
        <v>Community health worker</v>
      </c>
      <c r="U95" s="48"/>
      <c r="V95" s="14"/>
      <c r="W95" s="41"/>
      <c r="X95" s="41"/>
      <c r="Y95" s="42"/>
      <c r="Z95" s="49"/>
      <c r="AA95"/>
    </row>
    <row r="96" spans="1:28" s="111" customFormat="1" ht="15" customHeight="1">
      <c r="A96" s="130"/>
      <c r="B96" s="95" t="s">
        <v>11</v>
      </c>
      <c r="C96" s="92" t="s">
        <v>188</v>
      </c>
      <c r="D96" s="1576" t="s">
        <v>199</v>
      </c>
      <c r="E96" s="1577"/>
      <c r="F96" s="1578"/>
      <c r="G96" s="1579" t="s">
        <v>199</v>
      </c>
      <c r="H96" s="1580"/>
      <c r="I96" s="12"/>
      <c r="J96" s="28" t="str">
        <f t="shared" si="3"/>
        <v>Community health worker</v>
      </c>
      <c r="K96" s="7"/>
      <c r="L96" s="19"/>
      <c r="M96" s="29"/>
      <c r="N96" s="19"/>
      <c r="O96" s="7"/>
      <c r="P96" s="7"/>
      <c r="Q96" s="19"/>
      <c r="R96" s="19"/>
      <c r="S96" s="19"/>
      <c r="T96" s="90" t="str">
        <f t="shared" si="4"/>
        <v>Community health worker</v>
      </c>
      <c r="U96" s="48"/>
      <c r="V96" s="14"/>
      <c r="W96" s="41"/>
      <c r="X96" s="41"/>
      <c r="Y96" s="42"/>
      <c r="Z96" s="49"/>
      <c r="AA96"/>
    </row>
    <row r="97" spans="1:27" s="111" customFormat="1" ht="15" customHeight="1">
      <c r="A97" s="130"/>
      <c r="B97" s="95" t="s">
        <v>12</v>
      </c>
      <c r="C97" s="92" t="s">
        <v>189</v>
      </c>
      <c r="D97" s="1576" t="s">
        <v>203</v>
      </c>
      <c r="E97" s="1577"/>
      <c r="F97" s="1578"/>
      <c r="G97" s="1579" t="s">
        <v>203</v>
      </c>
      <c r="H97" s="1580"/>
      <c r="I97" s="12"/>
      <c r="J97" s="28" t="str">
        <f t="shared" si="3"/>
        <v>Doctor</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30"/>
      <c r="B98" s="94" t="s">
        <v>182</v>
      </c>
      <c r="C98" s="92" t="s">
        <v>190</v>
      </c>
      <c r="D98" s="1576" t="s">
        <v>187</v>
      </c>
      <c r="E98" s="1577"/>
      <c r="F98" s="1578"/>
      <c r="G98" s="1579" t="s">
        <v>187</v>
      </c>
      <c r="H98" s="1580"/>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ht="15" customHeight="1">
      <c r="A99" s="130"/>
      <c r="B99" s="95" t="s">
        <v>183</v>
      </c>
      <c r="C99" s="92" t="s">
        <v>191</v>
      </c>
      <c r="D99" s="1576" t="s">
        <v>199</v>
      </c>
      <c r="E99" s="1577"/>
      <c r="F99" s="1578"/>
      <c r="G99" s="1579" t="s">
        <v>199</v>
      </c>
      <c r="H99" s="1580"/>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76" t="s">
        <v>187</v>
      </c>
      <c r="E100" s="1577"/>
      <c r="F100" s="1578"/>
      <c r="G100" s="1579" t="s">
        <v>200</v>
      </c>
      <c r="H100" s="1580"/>
      <c r="I100" s="12"/>
      <c r="J100" s="28" t="str">
        <f t="shared" si="3"/>
        <v>Auxiliary nurse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ht="15" customHeight="1">
      <c r="A101" s="130"/>
      <c r="B101" s="95" t="s">
        <v>185</v>
      </c>
      <c r="C101" s="92" t="s">
        <v>193</v>
      </c>
      <c r="D101" s="1576" t="s">
        <v>203</v>
      </c>
      <c r="E101" s="1577"/>
      <c r="F101" s="1578"/>
      <c r="G101" s="1579" t="s">
        <v>203</v>
      </c>
      <c r="H101" s="1580"/>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86" t="s">
        <v>205</v>
      </c>
      <c r="E102" s="1587"/>
      <c r="F102" s="1588"/>
      <c r="G102" s="1589" t="s">
        <v>205</v>
      </c>
      <c r="H102" s="1590"/>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00" t="s">
        <v>684</v>
      </c>
      <c r="B103" s="1591"/>
      <c r="C103" s="1592"/>
      <c r="D103" s="1593"/>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ht="63" customHeight="1">
      <c r="A106" s="152"/>
      <c r="B106" s="1473" t="s">
        <v>107</v>
      </c>
      <c r="C106" s="1473"/>
      <c r="D106" s="100" t="s">
        <v>61</v>
      </c>
      <c r="E106" s="1579" t="s">
        <v>868</v>
      </c>
      <c r="F106" s="1647"/>
      <c r="G106" s="1661"/>
      <c r="H106" s="98" t="s">
        <v>62</v>
      </c>
      <c r="I106" s="11"/>
      <c r="J106" s="28"/>
      <c r="K106" s="7" t="str">
        <f>B106</f>
        <v>a. Unmarried people</v>
      </c>
      <c r="L106" s="19"/>
      <c r="M106" s="29" t="str">
        <f>E106</f>
        <v xml:space="preserve">The policy says that contraceptives may only be dispensed to married women of reproductive age. However, in reality this is not implemented, therefore the products are freely available </v>
      </c>
      <c r="N106" s="19"/>
      <c r="O106" s="7"/>
      <c r="P106" s="19"/>
      <c r="Q106" s="19"/>
      <c r="R106" s="19"/>
      <c r="S106" s="19"/>
      <c r="T106" s="14"/>
      <c r="U106" s="14"/>
      <c r="V106" s="48" t="str">
        <f>E106</f>
        <v xml:space="preserve">The policy says that contraceptives may only be dispensed to married women of reproductive age. However, in reality this is not implemented, therefore the products are freely available </v>
      </c>
      <c r="W106" s="41"/>
      <c r="X106" s="41"/>
      <c r="Y106" s="42"/>
      <c r="Z106" s="49"/>
      <c r="AA106"/>
    </row>
    <row r="107" spans="1:27" s="111" customFormat="1" ht="90">
      <c r="A107" s="152"/>
      <c r="B107" s="1473" t="s">
        <v>23</v>
      </c>
      <c r="C107" s="1473"/>
      <c r="D107" s="100" t="s">
        <v>61</v>
      </c>
      <c r="E107" s="1579" t="s">
        <v>868</v>
      </c>
      <c r="F107" s="1647"/>
      <c r="G107" s="1661"/>
      <c r="H107" s="98" t="s">
        <v>62</v>
      </c>
      <c r="I107" s="11"/>
      <c r="J107" s="28"/>
      <c r="K107" s="7" t="str">
        <f>B107</f>
        <v>b. Young people</v>
      </c>
      <c r="L107" s="19"/>
      <c r="M107" s="29" t="str">
        <f>E107</f>
        <v xml:space="preserve">The policy says that contraceptives may only be dispensed to married women of reproductive age. However, in reality this is not implemented, therefore the products are freely available </v>
      </c>
      <c r="N107" s="19"/>
      <c r="O107" s="7"/>
      <c r="P107" s="19"/>
      <c r="Q107" s="19"/>
      <c r="R107" s="19"/>
      <c r="S107" s="19"/>
      <c r="T107" s="14"/>
      <c r="U107" s="14"/>
      <c r="V107" s="48" t="str">
        <f>E107</f>
        <v xml:space="preserve">The policy says that contraceptives may only be dispensed to married women of reproductive age. However, in reality this is not implemented, therefore the products are freely available </v>
      </c>
      <c r="W107" s="41"/>
      <c r="X107" s="41"/>
      <c r="Y107" s="42"/>
      <c r="Z107" s="49"/>
      <c r="AA107"/>
    </row>
    <row r="108" spans="1:27" s="111" customFormat="1" ht="15.75" thickBot="1">
      <c r="A108" s="216"/>
      <c r="B108" s="1582" t="s">
        <v>24</v>
      </c>
      <c r="C108" s="1582"/>
      <c r="D108" s="131" t="s">
        <v>62</v>
      </c>
      <c r="E108" s="1589" t="s">
        <v>205</v>
      </c>
      <c r="F108" s="1855"/>
      <c r="G108" s="1856"/>
      <c r="H108" s="364"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61</v>
      </c>
      <c r="H112" s="1643"/>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61</v>
      </c>
      <c r="H113" s="1643"/>
      <c r="I113" s="12"/>
      <c r="J113" s="28" t="str">
        <f>G113</f>
        <v>Yes</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2"/>
      <c r="B114" s="179"/>
      <c r="C114" s="180" t="s">
        <v>28</v>
      </c>
      <c r="D114" s="1579" t="s">
        <v>395</v>
      </c>
      <c r="E114" s="1647"/>
      <c r="F114" s="1647"/>
      <c r="G114" s="1647"/>
      <c r="H114" s="1580"/>
      <c r="I114" s="12"/>
      <c r="J114" s="28"/>
      <c r="K114" s="7" t="str">
        <f>C114</f>
        <v>i. If yes, describe the exemptions.</v>
      </c>
      <c r="L114" s="19"/>
      <c r="M114" s="19"/>
      <c r="N114" s="21"/>
      <c r="O114" s="22" t="str">
        <f>D114</f>
        <v xml:space="preserve">All provincial departments of health provide contraceptives free of charge. All population welfare departments charge a nominal fee for contraceptive services. </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61</v>
      </c>
      <c r="H119" s="1643"/>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61</v>
      </c>
      <c r="H122" s="1643"/>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61</v>
      </c>
      <c r="H123" s="1643"/>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62</v>
      </c>
      <c r="H124" s="1643"/>
      <c r="I124" s="31"/>
      <c r="J124" s="28" t="str">
        <f t="shared" si="5"/>
        <v>No</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73" t="s">
        <v>111</v>
      </c>
      <c r="C125" s="1473"/>
      <c r="D125" s="1473"/>
      <c r="E125" s="1473"/>
      <c r="F125" s="1474"/>
      <c r="G125" s="1576" t="s">
        <v>66</v>
      </c>
      <c r="H125" s="1643"/>
      <c r="I125" s="31"/>
      <c r="J125" s="28" t="str">
        <f t="shared" si="5"/>
        <v>Don't know</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596"/>
      <c r="C126" s="1473" t="s">
        <v>112</v>
      </c>
      <c r="D126" s="1473"/>
      <c r="E126" s="1473"/>
      <c r="F126" s="1473"/>
      <c r="G126" s="1635" t="s">
        <v>66</v>
      </c>
      <c r="H126" s="1636"/>
      <c r="I126" s="31"/>
      <c r="J126" s="28" t="str">
        <f t="shared" si="5"/>
        <v>Don't know</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2011</v>
      </c>
      <c r="H127" s="1636"/>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869</v>
      </c>
      <c r="E128" s="1659"/>
      <c r="F128" s="1659"/>
      <c r="G128" s="1659"/>
      <c r="H128" s="1660"/>
      <c r="I128" s="31"/>
      <c r="J128" s="18"/>
      <c r="K128" s="7" t="str">
        <f>A128</f>
        <v xml:space="preserve">D11. Name of the list(s)
</v>
      </c>
      <c r="L128" s="7"/>
      <c r="M128" s="19"/>
      <c r="N128" s="19"/>
      <c r="O128" s="7" t="str">
        <f>D128</f>
        <v>National Essential Drug List (revised 2013)</v>
      </c>
      <c r="P128" s="19"/>
      <c r="Q128" s="1"/>
      <c r="R128" s="19"/>
      <c r="S128" s="20"/>
      <c r="T128" s="2"/>
      <c r="U128" s="2"/>
      <c r="V128" s="2"/>
      <c r="W128" s="37"/>
      <c r="X128" s="37"/>
      <c r="Y128" s="1"/>
      <c r="Z128" s="53"/>
      <c r="AA128"/>
    </row>
    <row r="129" spans="1:27" s="132" customFormat="1" ht="60">
      <c r="A129" s="1493" t="s">
        <v>472</v>
      </c>
      <c r="B129" s="1473"/>
      <c r="C129" s="1474"/>
      <c r="D129" s="1484" t="s">
        <v>870</v>
      </c>
      <c r="E129" s="1485"/>
      <c r="F129" s="1485"/>
      <c r="G129" s="1485"/>
      <c r="H129" s="1486"/>
      <c r="I129" s="31"/>
      <c r="J129" s="18"/>
      <c r="K129" s="7" t="str">
        <f>A129</f>
        <v xml:space="preserve">D12. Notes about the list(s)
</v>
      </c>
      <c r="L129" s="7"/>
      <c r="M129" s="19"/>
      <c r="N129" s="19"/>
      <c r="O129" s="7" t="str">
        <f>D129</f>
        <v xml:space="preserve">The Essential Medicine List was developed and approved by Drug Regulatory Authority (working under Ministry of National Health Services Regulations and Coordination) in collaboration with USAID | DELIVER PROJECT. The list now includes contraceptives. </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09">
        <v>2004</v>
      </c>
      <c r="G131" s="1610"/>
      <c r="H131" s="1611"/>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61</v>
      </c>
      <c r="H133" s="1542"/>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43.5" customHeight="1" thickBot="1">
      <c r="A136" s="152" t="s">
        <v>42</v>
      </c>
      <c r="B136" s="1473" t="s">
        <v>43</v>
      </c>
      <c r="C136" s="1474"/>
      <c r="D136" s="1553" t="s">
        <v>871</v>
      </c>
      <c r="E136" s="1554"/>
      <c r="F136" s="1554"/>
      <c r="G136" s="1554"/>
      <c r="H136" s="1555"/>
      <c r="I136" s="31"/>
      <c r="J136" s="18"/>
      <c r="K136" s="7" t="str">
        <f>B136</f>
        <v>f. Notes about the Poverty Reduction Strategy Paper</v>
      </c>
      <c r="L136" s="7"/>
      <c r="M136" s="19"/>
      <c r="N136" s="19"/>
      <c r="O136" s="7" t="str">
        <f>D136</f>
        <v xml:space="preserve">Poverty Reduction Strategy Paper is no longer used as an effective document/guide by the federal government or any level. </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173</v>
      </c>
      <c r="B138" s="1471"/>
      <c r="C138" s="1471"/>
      <c r="D138" s="1471"/>
      <c r="E138" s="1471"/>
      <c r="F138" s="1472"/>
      <c r="G138" s="1620" t="s">
        <v>61</v>
      </c>
      <c r="H138" s="1621"/>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597"/>
      <c r="B140" s="1473" t="s">
        <v>108</v>
      </c>
      <c r="C140" s="1473"/>
      <c r="D140" s="1473"/>
      <c r="E140" s="1473"/>
      <c r="F140" s="1474"/>
      <c r="G140" s="1540" t="s">
        <v>62</v>
      </c>
      <c r="H140" s="1542"/>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05"/>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597"/>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597"/>
      <c r="B143" s="1473" t="s">
        <v>171</v>
      </c>
      <c r="C143" s="1473"/>
      <c r="D143" s="1473"/>
      <c r="E143" s="1473"/>
      <c r="F143" s="1474"/>
      <c r="G143" s="1540" t="s">
        <v>62</v>
      </c>
      <c r="H143" s="1542"/>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597"/>
      <c r="B144" s="1473" t="s">
        <v>29</v>
      </c>
      <c r="C144" s="1473"/>
      <c r="D144" s="1473"/>
      <c r="E144" s="1473"/>
      <c r="F144" s="1474"/>
      <c r="G144" s="1540" t="s">
        <v>61</v>
      </c>
      <c r="H144" s="1542"/>
      <c r="I144" s="6"/>
      <c r="J144" s="28" t="str">
        <f t="shared" si="7"/>
        <v>Yes</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5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597"/>
      <c r="B146" s="1473" t="s">
        <v>19</v>
      </c>
      <c r="C146" s="1473"/>
      <c r="D146" s="1473"/>
      <c r="E146" s="1473"/>
      <c r="F146" s="1474"/>
      <c r="G146" s="1540" t="s">
        <v>205</v>
      </c>
      <c r="H146" s="1542"/>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597"/>
      <c r="B147" s="1473" t="s">
        <v>110</v>
      </c>
      <c r="C147" s="1473"/>
      <c r="D147" s="1473"/>
      <c r="E147" s="1473"/>
      <c r="F147" s="1474"/>
      <c r="G147" s="1540" t="s">
        <v>61</v>
      </c>
      <c r="H147" s="1542"/>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597"/>
      <c r="B148" s="1473" t="s">
        <v>72</v>
      </c>
      <c r="C148" s="1473"/>
      <c r="D148" s="1473"/>
      <c r="E148" s="1473"/>
      <c r="F148" s="1474"/>
      <c r="G148" s="1540" t="s">
        <v>205</v>
      </c>
      <c r="H148" s="1542"/>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597"/>
      <c r="B149" s="1473" t="s">
        <v>717</v>
      </c>
      <c r="C149" s="1473"/>
      <c r="D149" s="1473"/>
      <c r="E149" s="1473"/>
      <c r="F149" s="1473"/>
      <c r="G149" s="1602" t="s">
        <v>1934</v>
      </c>
      <c r="H149" s="1604"/>
      <c r="I149" s="6"/>
      <c r="J149" s="28" t="str">
        <f t="shared" si="7"/>
        <v xml:space="preserve">07/12- 06/13 </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602" t="s">
        <v>396</v>
      </c>
      <c r="H150" s="1604"/>
      <c r="I150" s="6"/>
      <c r="J150" s="28" t="str">
        <f t="shared" si="7"/>
        <v>Logistics Management Information System</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37.5" customHeight="1">
      <c r="A152" s="604"/>
      <c r="B152" s="1498" t="s">
        <v>176</v>
      </c>
      <c r="C152" s="1498"/>
      <c r="D152" s="1498"/>
      <c r="E152" s="1498"/>
      <c r="F152" s="1499"/>
      <c r="G152" s="1630" t="s">
        <v>62</v>
      </c>
      <c r="H152" s="1631"/>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s="55"/>
    </row>
    <row r="153" spans="1:27" s="111" customFormat="1" ht="28.5" customHeight="1">
      <c r="A153" s="597"/>
      <c r="B153" s="1473" t="s">
        <v>177</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622" t="s">
        <v>473</v>
      </c>
      <c r="B154" s="1623"/>
      <c r="C154" s="1624"/>
      <c r="D154" s="1625" t="s">
        <v>872</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Service delivery point stock-outs have gradually declined mainly due to transportation support through the USAID | DELIVER PROJECT.</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Please choose from the dropdown list." sqref="H31:H32 H86 F85:H85 D43 D49 D51:D52 D41 H89 H91 D106:D108 F59 G116:H125">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5" fitToHeight="4" orientation="portrait" r:id="rId1"/>
  <rowBreaks count="2" manualBreakCount="2">
    <brk id="33" max="7" man="1"/>
    <brk id="92" max="7"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1753</v>
      </c>
      <c r="B7" s="1655"/>
      <c r="C7" s="1655"/>
      <c r="D7" s="916"/>
      <c r="E7" s="916"/>
      <c r="F7" s="916"/>
      <c r="G7" s="917"/>
      <c r="H7" s="918"/>
      <c r="I7" s="906"/>
      <c r="J7" s="907"/>
      <c r="K7" s="908" t="str">
        <f>A7</f>
        <v>Country: Paraguay</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255</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579" t="s">
        <v>525</v>
      </c>
      <c r="E13" s="1647"/>
      <c r="F13" s="1647"/>
      <c r="G13" s="1647"/>
      <c r="H13" s="1580"/>
      <c r="I13" s="419"/>
      <c r="J13" s="404"/>
      <c r="K13" s="397" t="str">
        <f>B13</f>
        <v>a. What is the name of the committee?</v>
      </c>
      <c r="L13" s="426" t="str">
        <f>D13</f>
        <v>Contraceptive Security Committee (Comité DAIA)</v>
      </c>
      <c r="M13" s="396"/>
      <c r="N13" s="396"/>
      <c r="O13" s="398" t="str">
        <f>D13</f>
        <v>Contraceptive Security Committee (Comité DAIA)</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73" t="s">
        <v>14</v>
      </c>
      <c r="C15" s="1474"/>
      <c r="D15" s="602" t="s">
        <v>61</v>
      </c>
      <c r="E15" s="151" t="s">
        <v>55</v>
      </c>
      <c r="F15" s="1658" t="s">
        <v>526</v>
      </c>
      <c r="G15" s="1659"/>
      <c r="H15" s="1660"/>
      <c r="I15" s="419"/>
      <c r="J15" s="404"/>
      <c r="K15" s="397" t="str">
        <f t="shared" ref="K15:K23" si="0">B15</f>
        <v>a. Social marketing</v>
      </c>
      <c r="L15" s="396"/>
      <c r="M15" s="396"/>
      <c r="N15" s="396"/>
      <c r="O15" s="397"/>
      <c r="P15" s="396"/>
      <c r="Q15" s="397" t="str">
        <f t="shared" ref="Q15:Q23" si="1">F15</f>
        <v>Population Services International (PSI)/Paraguay</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258</v>
      </c>
      <c r="C16" s="1474"/>
      <c r="D16" s="602" t="s">
        <v>61</v>
      </c>
      <c r="E16" s="153" t="s">
        <v>55</v>
      </c>
      <c r="F16" s="1658" t="s">
        <v>873</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Paraguayan Population Center (CEPEP) - IPPF affiliate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259</v>
      </c>
      <c r="C17" s="1474"/>
      <c r="D17" s="602" t="s">
        <v>61</v>
      </c>
      <c r="E17" s="153" t="s">
        <v>55</v>
      </c>
      <c r="F17" s="1658" t="s">
        <v>527</v>
      </c>
      <c r="G17" s="1659"/>
      <c r="H17" s="1660"/>
      <c r="I17" s="419"/>
      <c r="J17" s="404"/>
      <c r="K17" s="397" t="str">
        <f t="shared" si="0"/>
        <v>c. Commercial sector (for example: pharmacy associations, manufacturers, etc.)</v>
      </c>
      <c r="L17" s="396"/>
      <c r="M17" s="396"/>
      <c r="N17" s="396"/>
      <c r="O17" s="397"/>
      <c r="P17" s="396"/>
      <c r="Q17" s="397" t="str">
        <f t="shared" si="1"/>
        <v>Chamber of Pharmacists of Paraguay</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602" t="s">
        <v>61</v>
      </c>
      <c r="E18" s="153" t="s">
        <v>56</v>
      </c>
      <c r="F18" s="1658" t="s">
        <v>874</v>
      </c>
      <c r="G18" s="1659"/>
      <c r="H18" s="1660"/>
      <c r="I18" s="419"/>
      <c r="J18" s="404"/>
      <c r="K18" s="397" t="str">
        <f t="shared" si="0"/>
        <v>d. Donors</v>
      </c>
      <c r="L18" s="396"/>
      <c r="M18" s="396"/>
      <c r="N18" s="396"/>
      <c r="O18" s="397"/>
      <c r="P18" s="396"/>
      <c r="Q18" s="397" t="str">
        <f t="shared" si="1"/>
        <v xml:space="preserve">United Nations Population Fund (UNFPA)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602" t="s">
        <v>61</v>
      </c>
      <c r="E19" s="153" t="s">
        <v>57</v>
      </c>
      <c r="F19" s="1658" t="s">
        <v>1650</v>
      </c>
      <c r="G19" s="1659"/>
      <c r="H19" s="1660"/>
      <c r="I19" s="419"/>
      <c r="J19" s="404"/>
      <c r="K19" s="397" t="str">
        <f t="shared" si="0"/>
        <v>e. UN agencies</v>
      </c>
      <c r="L19" s="396"/>
      <c r="M19" s="396"/>
      <c r="N19" s="396"/>
      <c r="O19" s="397"/>
      <c r="P19" s="396"/>
      <c r="Q19" s="397" t="str">
        <f t="shared" si="1"/>
        <v>UNFPA,  Pan American Health Organization (PAHO)</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262</v>
      </c>
      <c r="C20" s="1474"/>
      <c r="D20" s="602" t="s">
        <v>61</v>
      </c>
      <c r="E20" s="153" t="s">
        <v>58</v>
      </c>
      <c r="F20" s="1658" t="s">
        <v>528</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Logistics, Family Planning, and HIV/AIDS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73" t="s">
        <v>17</v>
      </c>
      <c r="C21" s="1474"/>
      <c r="D21" s="602" t="s">
        <v>62</v>
      </c>
      <c r="E21" s="153" t="s">
        <v>59</v>
      </c>
      <c r="F21" s="1658" t="s">
        <v>875</v>
      </c>
      <c r="G21" s="1659"/>
      <c r="H21" s="1660"/>
      <c r="I21" s="419"/>
      <c r="J21" s="404"/>
      <c r="K21" s="397" t="str">
        <f t="shared" si="0"/>
        <v>g. Central Medical Store or Central Warehouse</v>
      </c>
      <c r="L21" s="396"/>
      <c r="M21" s="396"/>
      <c r="N21" s="396"/>
      <c r="O21" s="397"/>
      <c r="P21" s="396"/>
      <c r="Q21" s="397" t="str">
        <f t="shared" si="1"/>
        <v>General Directorate for Management of Strategic Supplies in Health (DGGIES) (are invited but do not attend regularly)</v>
      </c>
      <c r="R21" s="396"/>
      <c r="S21" s="396"/>
      <c r="T21" s="406"/>
      <c r="U21" s="406"/>
      <c r="V21" s="406"/>
      <c r="W21" s="407"/>
      <c r="X21" s="407"/>
      <c r="Y21" s="424"/>
      <c r="Z21" s="425"/>
      <c r="AA21" s="409"/>
    </row>
    <row r="22" spans="1:134" s="111" customFormat="1">
      <c r="A22" s="152"/>
      <c r="B22" s="1473" t="s">
        <v>39</v>
      </c>
      <c r="C22" s="1474"/>
      <c r="D22" s="602"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73" t="s">
        <v>265</v>
      </c>
      <c r="C23" s="1474"/>
      <c r="D23" s="602" t="s">
        <v>61</v>
      </c>
      <c r="E23" s="153" t="s">
        <v>59</v>
      </c>
      <c r="F23" s="1658" t="s">
        <v>876</v>
      </c>
      <c r="G23" s="1659"/>
      <c r="H23" s="1660"/>
      <c r="I23" s="419"/>
      <c r="J23" s="404"/>
      <c r="K23" s="403" t="str">
        <f t="shared" si="0"/>
        <v>i. Other (for example: partners)</v>
      </c>
      <c r="L23" s="404"/>
      <c r="M23" s="404"/>
      <c r="N23" s="404"/>
      <c r="O23" s="403"/>
      <c r="P23" s="404"/>
      <c r="Q23" s="403" t="str">
        <f t="shared" si="1"/>
        <v>Paraguayan Social Security Institute (IPS)</v>
      </c>
      <c r="R23" s="404"/>
      <c r="S23" s="404"/>
      <c r="T23" s="404"/>
      <c r="U23" s="404"/>
      <c r="V23" s="404"/>
      <c r="W23" s="428"/>
      <c r="X23" s="428"/>
      <c r="Y23" s="429"/>
      <c r="Z23" s="429"/>
      <c r="AA23" s="409"/>
    </row>
    <row r="24" spans="1:134" s="111" customFormat="1">
      <c r="A24" s="1493" t="s">
        <v>266</v>
      </c>
      <c r="B24" s="1473"/>
      <c r="C24" s="1473"/>
      <c r="D24" s="1473"/>
      <c r="E24" s="1473"/>
      <c r="F24" s="1473"/>
      <c r="G24" s="1474"/>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3" t="s">
        <v>267</v>
      </c>
      <c r="B25" s="1473"/>
      <c r="C25" s="1473"/>
      <c r="D25" s="1473"/>
      <c r="E25" s="1473"/>
      <c r="F25" s="1473"/>
      <c r="G25" s="1474"/>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888" t="s">
        <v>268</v>
      </c>
      <c r="B26" s="1582"/>
      <c r="C26" s="1910"/>
      <c r="D26" s="154" t="s">
        <v>61</v>
      </c>
      <c r="E26" s="155" t="s">
        <v>53</v>
      </c>
      <c r="F26" s="156" t="s">
        <v>524</v>
      </c>
      <c r="G26" s="157" t="s">
        <v>34</v>
      </c>
      <c r="H26" s="228" t="s">
        <v>529</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470" t="s">
        <v>116</v>
      </c>
      <c r="B28" s="1471"/>
      <c r="C28" s="1472"/>
      <c r="D28" s="1911" t="s">
        <v>97</v>
      </c>
      <c r="E28" s="1912"/>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269</v>
      </c>
      <c r="B29" s="1473"/>
      <c r="C29" s="1473"/>
      <c r="D29" s="1473"/>
      <c r="E29" s="1473"/>
      <c r="F29" s="1474"/>
      <c r="G29" s="1525">
        <v>1315000</v>
      </c>
      <c r="H29" s="1527"/>
      <c r="I29" s="438"/>
      <c r="J29" s="403">
        <f>G29</f>
        <v>1315000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73.5">
      <c r="A30" s="1493" t="s">
        <v>270</v>
      </c>
      <c r="B30" s="1473"/>
      <c r="C30" s="1473"/>
      <c r="D30" s="1474"/>
      <c r="E30" s="161" t="s">
        <v>538</v>
      </c>
      <c r="F30" s="162" t="s">
        <v>271</v>
      </c>
      <c r="G30" s="1509" t="s">
        <v>877</v>
      </c>
      <c r="H30" s="1510"/>
      <c r="I30" s="438"/>
      <c r="J30" s="403" t="str">
        <f>G30</f>
        <v>Noemí Gómez - Ministry of Health</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272</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3" t="s">
        <v>273</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501" t="s">
        <v>208</v>
      </c>
      <c r="C35" s="1501"/>
      <c r="D35" s="1502"/>
      <c r="E35" s="168">
        <v>1315000</v>
      </c>
      <c r="F35" s="169" t="s">
        <v>538</v>
      </c>
      <c r="G35" s="170" t="s">
        <v>524</v>
      </c>
      <c r="H35" s="171" t="s">
        <v>878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73" t="s">
        <v>278</v>
      </c>
      <c r="C37" s="1473"/>
      <c r="D37" s="1474"/>
      <c r="E37" s="173">
        <f>E35+E36</f>
        <v>1315000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279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736</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281</v>
      </c>
      <c r="C40" s="1913"/>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90">
      <c r="A41" s="164"/>
      <c r="B41" s="1473" t="s">
        <v>286</v>
      </c>
      <c r="C41" s="1474"/>
      <c r="D41" s="613" t="s">
        <v>61</v>
      </c>
      <c r="E41" s="168">
        <v>371000</v>
      </c>
      <c r="F41" s="177" t="s">
        <v>538</v>
      </c>
      <c r="G41" s="178" t="s">
        <v>381</v>
      </c>
      <c r="H41" s="171" t="s">
        <v>879</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287</v>
      </c>
      <c r="D42" s="1475" t="s">
        <v>530</v>
      </c>
      <c r="E42" s="1476"/>
      <c r="F42" s="1476"/>
      <c r="G42" s="1476"/>
      <c r="H42" s="1477"/>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73" t="s">
        <v>288</v>
      </c>
      <c r="C43" s="1474"/>
      <c r="D43" s="613" t="s">
        <v>62</v>
      </c>
      <c r="E43" s="168">
        <v>0</v>
      </c>
      <c r="F43" s="177"/>
      <c r="G43" s="170"/>
      <c r="H43" s="171" t="s">
        <v>428</v>
      </c>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289</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290</v>
      </c>
      <c r="C45" s="1474"/>
      <c r="D45" s="181"/>
      <c r="E45" s="182">
        <f>E41+E43</f>
        <v>371000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880</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292</v>
      </c>
      <c r="C48" s="1913"/>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613" t="s">
        <v>62</v>
      </c>
      <c r="E49" s="168">
        <v>0</v>
      </c>
      <c r="F49" s="482"/>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297</v>
      </c>
      <c r="C51" s="1474"/>
      <c r="D51" s="613"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298</v>
      </c>
      <c r="C52" s="1474"/>
      <c r="D52" s="613"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299</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300</v>
      </c>
      <c r="B56" s="1528"/>
      <c r="C56" s="1528"/>
      <c r="D56" s="1528"/>
      <c r="E56" s="1529"/>
      <c r="F56" s="193">
        <f>E45/(E45+E53)</f>
        <v>1</v>
      </c>
      <c r="G56" s="1517" t="s">
        <v>881</v>
      </c>
      <c r="H56" s="1518"/>
      <c r="I56" s="438"/>
      <c r="J56" s="446" t="str">
        <f>G56</f>
        <v>IPS has its own funds</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1</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301</v>
      </c>
      <c r="B58" s="1528"/>
      <c r="C58" s="1528"/>
      <c r="D58" s="1528"/>
      <c r="E58" s="1529"/>
      <c r="F58" s="193">
        <f>(E45+E53)/G29</f>
        <v>0.28212927756653994</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75">
      <c r="A59" s="1522" t="s">
        <v>211</v>
      </c>
      <c r="B59" s="1523"/>
      <c r="C59" s="1523"/>
      <c r="D59" s="1523"/>
      <c r="E59" s="1524"/>
      <c r="F59" s="612" t="s">
        <v>61</v>
      </c>
      <c r="G59" s="1517" t="s">
        <v>882</v>
      </c>
      <c r="H59" s="1518"/>
      <c r="I59" s="438"/>
      <c r="J59" s="446" t="str">
        <f>G59</f>
        <v>Comments:  There was a funding gap, The amount needed to cover estimates was not purchased.Depo and emergency contraception are not available already</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302</v>
      </c>
      <c r="B61" s="1473"/>
      <c r="C61" s="1473"/>
      <c r="D61" s="1473"/>
      <c r="E61" s="1474"/>
      <c r="F61" s="1540" t="s">
        <v>65</v>
      </c>
      <c r="G61" s="1541"/>
      <c r="H61" s="1542"/>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4"/>
      <c r="F62" s="1484" t="s">
        <v>220</v>
      </c>
      <c r="G62" s="1485"/>
      <c r="H62" s="1486"/>
      <c r="I62" s="438"/>
      <c r="J62" s="437"/>
      <c r="K62" s="397"/>
      <c r="L62" s="396"/>
      <c r="M62" s="448">
        <f>E62</f>
        <v>0</v>
      </c>
      <c r="N62" s="396"/>
      <c r="O62" s="396"/>
      <c r="P62" s="396"/>
      <c r="Q62" s="397" t="str">
        <f>F62</f>
        <v>UNFPA</v>
      </c>
      <c r="R62" s="398" t="str">
        <f>B62</f>
        <v>a. Specify entity</v>
      </c>
      <c r="S62" s="396"/>
      <c r="T62" s="406"/>
      <c r="U62" s="406"/>
      <c r="V62" s="406"/>
      <c r="W62" s="407"/>
      <c r="X62" s="407"/>
      <c r="Y62" s="424"/>
      <c r="Z62" s="425"/>
      <c r="AA62" s="409"/>
    </row>
    <row r="63" spans="1:27" s="111" customFormat="1" ht="30">
      <c r="A63" s="604"/>
      <c r="B63" s="603"/>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883</v>
      </c>
      <c r="E64" s="1485"/>
      <c r="F64" s="1485"/>
      <c r="G64" s="1485"/>
      <c r="H64" s="1486"/>
      <c r="I64" s="419"/>
      <c r="J64" s="437"/>
      <c r="K64" s="397" t="str">
        <f>A64</f>
        <v xml:space="preserve">B15. Please note any additional comments about finance and procurement.
</v>
      </c>
      <c r="L64" s="396"/>
      <c r="M64" s="396"/>
      <c r="N64" s="396"/>
      <c r="O64" s="397" t="str">
        <f>D64</f>
        <v>Budget was not executed, due to bureaucracy, link to our law Delivering kit, here had administrative problems.</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303</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914" t="s">
        <v>2</v>
      </c>
      <c r="B67" s="1915"/>
      <c r="C67" s="1916"/>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304</v>
      </c>
      <c r="C68" s="1544"/>
      <c r="D68" s="1665" t="s">
        <v>61</v>
      </c>
      <c r="E68" s="1666"/>
      <c r="F68" s="608" t="s">
        <v>61</v>
      </c>
      <c r="G68" s="608"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305</v>
      </c>
      <c r="C69" s="1544"/>
      <c r="D69" s="1665" t="s">
        <v>61</v>
      </c>
      <c r="E69" s="1666"/>
      <c r="F69" s="608" t="s">
        <v>62</v>
      </c>
      <c r="G69" s="608"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306</v>
      </c>
      <c r="C70" s="1544"/>
      <c r="D70" s="1665" t="s">
        <v>62</v>
      </c>
      <c r="E70" s="1666"/>
      <c r="F70" s="608" t="s">
        <v>61</v>
      </c>
      <c r="G70" s="608" t="s">
        <v>61</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307</v>
      </c>
      <c r="C71" s="1544"/>
      <c r="D71" s="1665" t="s">
        <v>62</v>
      </c>
      <c r="E71" s="1666"/>
      <c r="F71" s="608" t="s">
        <v>62</v>
      </c>
      <c r="G71" s="608"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308</v>
      </c>
      <c r="C72" s="1544"/>
      <c r="D72" s="1665" t="s">
        <v>61</v>
      </c>
      <c r="E72" s="1666"/>
      <c r="F72" s="608" t="s">
        <v>61</v>
      </c>
      <c r="G72" s="608"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65" t="s">
        <v>61</v>
      </c>
      <c r="E73" s="1666"/>
      <c r="F73" s="608" t="s">
        <v>61</v>
      </c>
      <c r="G73" s="608"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65" t="s">
        <v>62</v>
      </c>
      <c r="E74" s="1666"/>
      <c r="F74" s="608" t="s">
        <v>62</v>
      </c>
      <c r="G74" s="608"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309</v>
      </c>
      <c r="C75" s="1544"/>
      <c r="D75" s="1665" t="s">
        <v>61</v>
      </c>
      <c r="E75" s="1666"/>
      <c r="F75" s="608" t="s">
        <v>61</v>
      </c>
      <c r="G75" s="608"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310</v>
      </c>
      <c r="C76" s="1544"/>
      <c r="D76" s="1665" t="s">
        <v>62</v>
      </c>
      <c r="E76" s="1666"/>
      <c r="F76" s="608" t="s">
        <v>62</v>
      </c>
      <c r="G76" s="608"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311</v>
      </c>
      <c r="C77" s="1544"/>
      <c r="D77" s="1665" t="s">
        <v>61</v>
      </c>
      <c r="E77" s="1666"/>
      <c r="F77" s="608" t="s">
        <v>61</v>
      </c>
      <c r="G77" s="608" t="s">
        <v>61</v>
      </c>
      <c r="H77" s="99" t="s">
        <v>61</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65" t="s">
        <v>62</v>
      </c>
      <c r="E78" s="1666"/>
      <c r="F78" s="608" t="s">
        <v>62</v>
      </c>
      <c r="G78" s="608"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3" t="s">
        <v>312</v>
      </c>
      <c r="C79" s="1544"/>
      <c r="D79" s="1665"/>
      <c r="E79" s="1666"/>
      <c r="F79" s="608"/>
      <c r="G79" s="608"/>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888" t="s">
        <v>105</v>
      </c>
      <c r="B80" s="1582"/>
      <c r="C80" s="1910"/>
      <c r="D80" s="1553" t="s">
        <v>884</v>
      </c>
      <c r="E80" s="1554"/>
      <c r="F80" s="1554"/>
      <c r="G80" s="1554"/>
      <c r="H80" s="1555"/>
      <c r="I80" s="419"/>
      <c r="J80" s="437"/>
      <c r="K80" s="397" t="str">
        <f>A80</f>
        <v>C2. Please note any comments about the commodities offered.</v>
      </c>
      <c r="L80" s="396"/>
      <c r="M80" s="396"/>
      <c r="N80" s="396"/>
      <c r="O80" s="397" t="str">
        <f>D80</f>
        <v>Mirena and monthy injection is available at IPS, hormonal IUD at SIU and implants are planning to be introduced in commercial sector</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470" t="s">
        <v>313</v>
      </c>
      <c r="B82" s="1471"/>
      <c r="C82" s="1471"/>
      <c r="D82" s="1471"/>
      <c r="E82" s="1471"/>
      <c r="F82" s="1471"/>
      <c r="G82" s="1472"/>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920" t="s">
        <v>70</v>
      </c>
      <c r="B83" s="1921"/>
      <c r="C83" s="1921"/>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922" t="s">
        <v>37</v>
      </c>
      <c r="C84" s="1923"/>
      <c r="D84" s="1924" t="s">
        <v>314</v>
      </c>
      <c r="E84" s="1923"/>
      <c r="F84" s="606" t="s">
        <v>35</v>
      </c>
      <c r="G84" s="1924" t="s">
        <v>36</v>
      </c>
      <c r="H84" s="1925"/>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609" t="s">
        <v>531</v>
      </c>
      <c r="D85" s="1662" t="s">
        <v>536</v>
      </c>
      <c r="E85" s="1663"/>
      <c r="F85" s="600" t="s">
        <v>61</v>
      </c>
      <c r="G85" s="1586" t="s">
        <v>61</v>
      </c>
      <c r="H85" s="1664"/>
      <c r="I85" s="458"/>
      <c r="J85" s="446" t="str">
        <f>G85</f>
        <v>Yes</v>
      </c>
      <c r="K85" s="397" t="str">
        <f>B85</f>
        <v>a</v>
      </c>
      <c r="L85" s="396"/>
      <c r="M85" s="426">
        <f>E85</f>
        <v>0</v>
      </c>
      <c r="N85" s="396"/>
      <c r="O85" s="396"/>
      <c r="P85" s="396"/>
      <c r="Q85" s="396"/>
      <c r="R85" s="397"/>
      <c r="S85" s="397" t="str">
        <f>D85</f>
        <v>2010-2015</v>
      </c>
      <c r="T85" s="406"/>
      <c r="U85" s="406"/>
      <c r="V85" s="406"/>
      <c r="W85" s="407"/>
      <c r="X85" s="407"/>
      <c r="Y85" s="424"/>
      <c r="Z85" s="425"/>
      <c r="AA85" s="409"/>
    </row>
    <row r="86" spans="1:28" s="111" customFormat="1" ht="30">
      <c r="A86" s="1504" t="s">
        <v>71</v>
      </c>
      <c r="B86" s="1491"/>
      <c r="C86" s="1491"/>
      <c r="D86" s="1491"/>
      <c r="E86" s="1496"/>
      <c r="F86" s="1917" t="s">
        <v>61</v>
      </c>
      <c r="G86" s="1918"/>
      <c r="H86" s="1919"/>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532</v>
      </c>
      <c r="F87" s="1647"/>
      <c r="G87" s="1647"/>
      <c r="H87" s="1580"/>
      <c r="I87" s="458"/>
      <c r="J87" s="446"/>
      <c r="K87" s="397"/>
      <c r="L87" s="396"/>
      <c r="M87" s="426"/>
      <c r="N87" s="426" t="str">
        <f>E87</f>
        <v>NGOs and social marketing</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73" t="s">
        <v>21</v>
      </c>
      <c r="C88" s="1473"/>
      <c r="D88" s="1474"/>
      <c r="E88" s="1579" t="s">
        <v>885</v>
      </c>
      <c r="F88" s="1647"/>
      <c r="G88" s="1647"/>
      <c r="H88" s="1580"/>
      <c r="I88" s="458"/>
      <c r="J88" s="446"/>
      <c r="K88" s="397"/>
      <c r="L88" s="396"/>
      <c r="M88" s="426"/>
      <c r="N88" s="426" t="str">
        <f>E88</f>
        <v>10%  approximately, CIF (cost, insurance, freight), UNFPA service fees  and custom fees.</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318</v>
      </c>
      <c r="B89" s="1473"/>
      <c r="C89" s="1473"/>
      <c r="D89" s="1473"/>
      <c r="E89" s="1473"/>
      <c r="F89" s="1473"/>
      <c r="G89" s="1474"/>
      <c r="H89" s="98"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4"/>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93" t="s">
        <v>319</v>
      </c>
      <c r="B91" s="1473"/>
      <c r="C91" s="1473"/>
      <c r="D91" s="1473"/>
      <c r="E91" s="1473"/>
      <c r="F91" s="1473"/>
      <c r="G91" s="1474"/>
      <c r="H91" s="98"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4"/>
      <c r="D92" s="1475" t="s">
        <v>205</v>
      </c>
      <c r="E92" s="1476"/>
      <c r="F92" s="1476"/>
      <c r="G92" s="1476"/>
      <c r="H92" s="1477"/>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926"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c r="A95" s="130"/>
      <c r="B95" s="95" t="s">
        <v>10</v>
      </c>
      <c r="C95" s="91" t="s">
        <v>181</v>
      </c>
      <c r="D95" s="1576" t="s">
        <v>200</v>
      </c>
      <c r="E95" s="1577"/>
      <c r="F95" s="1578"/>
      <c r="G95" s="1579" t="s">
        <v>533</v>
      </c>
      <c r="H95" s="1580"/>
      <c r="I95" s="465"/>
      <c r="J95" s="446" t="str">
        <f t="shared" si="3"/>
        <v>Pharmacy dependent</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c r="A96" s="130"/>
      <c r="B96" s="95" t="s">
        <v>11</v>
      </c>
      <c r="C96" s="92" t="s">
        <v>188</v>
      </c>
      <c r="D96" s="1576" t="s">
        <v>200</v>
      </c>
      <c r="E96" s="1577"/>
      <c r="F96" s="1578"/>
      <c r="G96" s="1579" t="s">
        <v>533</v>
      </c>
      <c r="H96" s="1580"/>
      <c r="I96" s="465"/>
      <c r="J96" s="446" t="str">
        <f t="shared" si="3"/>
        <v>Pharmacy dependent</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c r="A97" s="130"/>
      <c r="B97" s="95" t="s">
        <v>12</v>
      </c>
      <c r="C97" s="92" t="s">
        <v>189</v>
      </c>
      <c r="D97" s="1576" t="s">
        <v>205</v>
      </c>
      <c r="E97" s="1577"/>
      <c r="F97" s="1578"/>
      <c r="G97" s="1579" t="s">
        <v>205</v>
      </c>
      <c r="H97" s="1580"/>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c r="A98" s="130"/>
      <c r="B98" s="94" t="s">
        <v>182</v>
      </c>
      <c r="C98" s="92" t="s">
        <v>190</v>
      </c>
      <c r="D98" s="1576" t="s">
        <v>200</v>
      </c>
      <c r="E98" s="1577"/>
      <c r="F98" s="1578"/>
      <c r="G98" s="1579" t="s">
        <v>66</v>
      </c>
      <c r="H98" s="1580"/>
      <c r="I98" s="465"/>
      <c r="J98" s="446" t="str">
        <f t="shared" si="3"/>
        <v>Don't know</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c r="A99" s="130"/>
      <c r="B99" s="95" t="s">
        <v>183</v>
      </c>
      <c r="C99" s="92" t="s">
        <v>191</v>
      </c>
      <c r="D99" s="1576" t="s">
        <v>199</v>
      </c>
      <c r="E99" s="1577"/>
      <c r="F99" s="1578"/>
      <c r="G99" s="1579" t="s">
        <v>200</v>
      </c>
      <c r="H99" s="158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c r="A100" s="130"/>
      <c r="B100" s="95" t="s">
        <v>184</v>
      </c>
      <c r="C100" s="92" t="s">
        <v>192</v>
      </c>
      <c r="D100" s="1576" t="s">
        <v>200</v>
      </c>
      <c r="E100" s="1577"/>
      <c r="F100" s="1578"/>
      <c r="G100" s="1579" t="s">
        <v>533</v>
      </c>
      <c r="H100" s="1580"/>
      <c r="I100" s="465"/>
      <c r="J100" s="446" t="str">
        <f t="shared" si="3"/>
        <v>Pharmacy dependent</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 r="A103" s="1927" t="s">
        <v>206</v>
      </c>
      <c r="B103" s="1591"/>
      <c r="C103" s="1592"/>
      <c r="D103" s="1682"/>
      <c r="E103" s="1683"/>
      <c r="F103" s="1683"/>
      <c r="G103" s="1683"/>
      <c r="H103" s="1684"/>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928"/>
      <c r="B104" s="1929"/>
      <c r="C104" s="1929"/>
      <c r="D104" s="1929"/>
      <c r="E104" s="1929"/>
      <c r="F104" s="1929"/>
      <c r="G104" s="1929"/>
      <c r="H104" s="1930"/>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2"/>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4"/>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4"/>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910"/>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931"/>
      <c r="B109" s="1932"/>
      <c r="C109" s="1932"/>
      <c r="D109" s="1932"/>
      <c r="E109" s="1932"/>
      <c r="F109" s="1932"/>
      <c r="G109" s="1932"/>
      <c r="H109" s="1933"/>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321</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62</v>
      </c>
      <c r="H117" s="1643"/>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96"/>
      <c r="C126" s="1473" t="s">
        <v>112</v>
      </c>
      <c r="D126" s="1473"/>
      <c r="E126" s="1474"/>
      <c r="F126" s="1635" t="s">
        <v>205</v>
      </c>
      <c r="G126" s="1786"/>
      <c r="H126" s="1636"/>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934"/>
      <c r="F127" s="1635">
        <v>2011</v>
      </c>
      <c r="G127" s="1786"/>
      <c r="H127" s="1636"/>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534</v>
      </c>
      <c r="E128" s="1659"/>
      <c r="F128" s="1659"/>
      <c r="G128" s="1659"/>
      <c r="H128" s="1660"/>
      <c r="I128" s="421"/>
      <c r="J128" s="473"/>
      <c r="K128" s="397" t="str">
        <f>A128</f>
        <v xml:space="preserve">D11. Name of the list(s)
</v>
      </c>
      <c r="L128" s="397"/>
      <c r="M128" s="396"/>
      <c r="N128" s="396"/>
      <c r="O128" s="397" t="str">
        <f>D128</f>
        <v>List of Essential Medications and List of Essential Medical Supplies</v>
      </c>
      <c r="P128" s="396"/>
      <c r="Q128" s="474"/>
      <c r="R128" s="396"/>
      <c r="S128" s="412"/>
      <c r="T128" s="413"/>
      <c r="U128" s="413"/>
      <c r="V128" s="413"/>
      <c r="W128" s="414"/>
      <c r="X128" s="414"/>
      <c r="Y128" s="474"/>
      <c r="Z128" s="475"/>
      <c r="AA128" s="409"/>
    </row>
    <row r="129" spans="1:27" s="132" customFormat="1" ht="30.75" customHeight="1" thickBot="1">
      <c r="A129" s="1888" t="s">
        <v>472</v>
      </c>
      <c r="B129" s="1582"/>
      <c r="C129" s="1910"/>
      <c r="D129" s="1658" t="s">
        <v>886</v>
      </c>
      <c r="E129" s="1659"/>
      <c r="F129" s="1659"/>
      <c r="G129" s="1659"/>
      <c r="H129" s="1660"/>
      <c r="I129" s="421"/>
      <c r="J129" s="473"/>
      <c r="K129" s="397" t="str">
        <f>A129</f>
        <v xml:space="preserve">D12. Notes about the list(s)
</v>
      </c>
      <c r="L129" s="397"/>
      <c r="M129" s="396"/>
      <c r="N129" s="396"/>
      <c r="O129" s="397" t="str">
        <f>D129</f>
        <v>The country is looking in to a cost-effective option of introducing a hormonal IUD, like Mirena.</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205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205</v>
      </c>
      <c r="H132" s="1542"/>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205</v>
      </c>
      <c r="H133" s="1542"/>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205</v>
      </c>
      <c r="H134" s="1542"/>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205</v>
      </c>
      <c r="H135" s="1542"/>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593</v>
      </c>
      <c r="E136" s="1554"/>
      <c r="F136" s="1554"/>
      <c r="G136" s="1554"/>
      <c r="H136" s="1555"/>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6.5" thickBot="1">
      <c r="A138" s="1470" t="s">
        <v>173</v>
      </c>
      <c r="B138" s="1471"/>
      <c r="C138" s="1471"/>
      <c r="D138" s="1471"/>
      <c r="E138" s="1471"/>
      <c r="F138" s="1472"/>
      <c r="G138" s="1620" t="s">
        <v>61</v>
      </c>
      <c r="H138" s="1621"/>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70" t="s">
        <v>1790</v>
      </c>
      <c r="B139" s="1471"/>
      <c r="C139" s="1471"/>
      <c r="D139" s="1471"/>
      <c r="E139" s="1471"/>
      <c r="F139" s="1471"/>
      <c r="G139" s="1471"/>
      <c r="H139" s="1935"/>
      <c r="I139" s="430"/>
      <c r="J139" s="446"/>
      <c r="K139" s="397"/>
      <c r="L139" s="396"/>
      <c r="M139" s="396"/>
      <c r="N139" s="396"/>
      <c r="O139" s="397"/>
      <c r="P139" s="396"/>
      <c r="Q139" s="396"/>
      <c r="R139" s="396"/>
      <c r="S139" s="396"/>
      <c r="T139" s="406"/>
      <c r="U139" s="406"/>
      <c r="V139" s="406"/>
      <c r="W139" s="407"/>
      <c r="X139" s="405" t="str">
        <f>A139</f>
        <v>E2.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597"/>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605"/>
      <c r="B141" s="1473" t="s">
        <v>109</v>
      </c>
      <c r="C141" s="1473"/>
      <c r="D141" s="1473"/>
      <c r="E141" s="1473"/>
      <c r="F141" s="1474"/>
      <c r="G141" s="1540" t="s">
        <v>66</v>
      </c>
      <c r="H141" s="1542"/>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597"/>
      <c r="B142" s="1473" t="s">
        <v>170</v>
      </c>
      <c r="C142" s="1473"/>
      <c r="D142" s="1473"/>
      <c r="E142" s="1473"/>
      <c r="F142" s="1474"/>
      <c r="G142" s="1540" t="s">
        <v>61</v>
      </c>
      <c r="H142" s="1542"/>
      <c r="I142" s="419"/>
      <c r="J142" s="446" t="str">
        <f t="shared" si="7"/>
        <v>Yes</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597"/>
      <c r="B143" s="1473" t="s">
        <v>171</v>
      </c>
      <c r="C143" s="1473"/>
      <c r="D143" s="1473"/>
      <c r="E143" s="1473"/>
      <c r="F143" s="1474"/>
      <c r="G143" s="1540" t="s">
        <v>205</v>
      </c>
      <c r="H143" s="1542"/>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597"/>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597"/>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597"/>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597"/>
      <c r="B147" s="1473" t="s">
        <v>110</v>
      </c>
      <c r="C147" s="1473"/>
      <c r="D147" s="1473"/>
      <c r="E147" s="1473"/>
      <c r="F147" s="1474"/>
      <c r="G147" s="1540" t="s">
        <v>61</v>
      </c>
      <c r="H147" s="1542"/>
      <c r="I147" s="419"/>
      <c r="J147" s="446" t="str">
        <f t="shared" si="7"/>
        <v>Yes</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597"/>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597"/>
      <c r="B149" s="1473" t="s">
        <v>325</v>
      </c>
      <c r="C149" s="1473"/>
      <c r="D149" s="1473"/>
      <c r="E149" s="1474"/>
      <c r="F149" s="1941"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326</v>
      </c>
      <c r="C150" s="1473"/>
      <c r="D150" s="1473"/>
      <c r="E150" s="1474"/>
      <c r="F150" s="1484" t="s">
        <v>535</v>
      </c>
      <c r="G150" s="1485"/>
      <c r="H150" s="1486"/>
      <c r="I150" s="419"/>
      <c r="J150" s="446"/>
      <c r="K150" s="397"/>
      <c r="L150" s="397"/>
      <c r="M150" s="396"/>
      <c r="N150" s="396"/>
      <c r="O150" s="396"/>
      <c r="P150" s="396"/>
      <c r="Q150" s="397" t="str">
        <f>F150</f>
        <v>Logistics management information system</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604"/>
      <c r="B152" s="1473" t="s">
        <v>327</v>
      </c>
      <c r="C152" s="1473"/>
      <c r="D152" s="1473"/>
      <c r="E152" s="1473"/>
      <c r="F152" s="1474"/>
      <c r="G152" s="1540" t="s">
        <v>61</v>
      </c>
      <c r="H152" s="1542"/>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597"/>
      <c r="B153" s="1473" t="s">
        <v>328</v>
      </c>
      <c r="C153" s="1473"/>
      <c r="D153" s="1473"/>
      <c r="E153" s="1473"/>
      <c r="F153" s="1474"/>
      <c r="G153" s="1540" t="s">
        <v>61</v>
      </c>
      <c r="H153" s="1542"/>
      <c r="I153" s="419"/>
      <c r="J153" s="403" t="str">
        <f>G153</f>
        <v>Yes</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75.75" customHeight="1" thickBot="1">
      <c r="A154" s="1936" t="s">
        <v>473</v>
      </c>
      <c r="B154" s="1937"/>
      <c r="C154" s="1938"/>
      <c r="D154" s="1939" t="s">
        <v>887</v>
      </c>
      <c r="E154" s="1485"/>
      <c r="F154" s="1485"/>
      <c r="G154" s="1940"/>
      <c r="H154" s="1940"/>
      <c r="I154" s="419"/>
      <c r="J154" s="446"/>
      <c r="K154" s="397" t="str">
        <f>A154</f>
        <v xml:space="preserve">F. Please note any overall comments about challenges and/or successes with contraceptive security in your country.
</v>
      </c>
      <c r="L154" s="396"/>
      <c r="M154" s="396"/>
      <c r="N154" s="396"/>
      <c r="O154" s="397" t="str">
        <f>D154</f>
        <v>The procurement to cover the projected need since 2012 was not carried out due frequent changes in personnel. The main challenge is understanding the 4313 law to implement it effectively. One success is that there is National FP day, decreed on November 29 (Nro. 773/2013). The country needs procurement procedures.</v>
      </c>
      <c r="P154" s="396"/>
      <c r="Q154" s="396"/>
      <c r="R154" s="396"/>
      <c r="S154" s="396"/>
      <c r="T154" s="406"/>
      <c r="U154" s="406"/>
      <c r="V154" s="406"/>
      <c r="W154" s="407"/>
      <c r="X154" s="407"/>
      <c r="Y154" s="424"/>
      <c r="Z154" s="425"/>
      <c r="AA154" s="409"/>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B34:D34"/>
    <mergeCell ref="B35:D35"/>
    <mergeCell ref="B36:D36"/>
    <mergeCell ref="B37:D37"/>
    <mergeCell ref="A38:G38"/>
    <mergeCell ref="A29:F29"/>
    <mergeCell ref="G29:H29"/>
    <mergeCell ref="A30:D30"/>
    <mergeCell ref="G30:H30"/>
    <mergeCell ref="A31:G31"/>
    <mergeCell ref="A32:G32"/>
    <mergeCell ref="A28:C28"/>
    <mergeCell ref="D28:E28"/>
    <mergeCell ref="B21:C21"/>
    <mergeCell ref="F21:H21"/>
    <mergeCell ref="B22:C22"/>
    <mergeCell ref="F22:H22"/>
    <mergeCell ref="B23:C23"/>
    <mergeCell ref="F23:H23"/>
    <mergeCell ref="A33:H33"/>
    <mergeCell ref="F15:H15"/>
    <mergeCell ref="B16:C16"/>
    <mergeCell ref="F16:H16"/>
    <mergeCell ref="B17:C17"/>
    <mergeCell ref="F17:H17"/>
    <mergeCell ref="A24:G24"/>
    <mergeCell ref="A25:G25"/>
    <mergeCell ref="A26:C26"/>
    <mergeCell ref="A27:G27"/>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s>
  <dataValidations count="11">
    <dataValidation type="list" allowBlank="1" showInputMessage="1" showErrorMessage="1" errorTitle="Choose from dropdown" error="Please choose from the dropdown list." prompt="Please select from the dropdown list." sqref="H12 WVP983130 WLT983130 WBX983130 VSB983130 VIF983130 UYJ983130 UON983130 UER983130 TUV983130 TKZ983130 TBD983130 SRH983130 SHL983130 RXP983130 RNT983130 RDX983130 QUB983130 QKF983130 QAJ983130 PQN983130 PGR983130 OWV983130 OMZ983130 ODD983130 NTH983130 NJL983130 MZP983130 MPT983130 MFX983130 LWB983130 LMF983130 LCJ983130 KSN983130 KIR983130 JYV983130 JOZ983130 JFD983130 IVH983130 ILL983130 IBP983130 HRT983130 HHX983130 GYB983130 GOF983130 GEJ983130 FUN983130 FKR983130 FAV983130 EQZ983130 EHD983130 DXH983130 DNL983130 DDP983130 CTT983130 CJX983130 CAB983130 BQF983130 BGJ983130 AWN983130 AMR983130 ACV983130 SZ983130 JD983130 H983130 WVP917594 WLT917594 WBX917594 VSB917594 VIF917594 UYJ917594 UON917594 UER917594 TUV917594 TKZ917594 TBD917594 SRH917594 SHL917594 RXP917594 RNT917594 RDX917594 QUB917594 QKF917594 QAJ917594 PQN917594 PGR917594 OWV917594 OMZ917594 ODD917594 NTH917594 NJL917594 MZP917594 MPT917594 MFX917594 LWB917594 LMF917594 LCJ917594 KSN917594 KIR917594 JYV917594 JOZ917594 JFD917594 IVH917594 ILL917594 IBP917594 HRT917594 HHX917594 GYB917594 GOF917594 GEJ917594 FUN917594 FKR917594 FAV917594 EQZ917594 EHD917594 DXH917594 DNL917594 DDP917594 CTT917594 CJX917594 CAB917594 BQF917594 BGJ917594 AWN917594 AMR917594 ACV917594 SZ917594 JD917594 H917594 WVP852058 WLT852058 WBX852058 VSB852058 VIF852058 UYJ852058 UON852058 UER852058 TUV852058 TKZ852058 TBD852058 SRH852058 SHL852058 RXP852058 RNT852058 RDX852058 QUB852058 QKF852058 QAJ852058 PQN852058 PGR852058 OWV852058 OMZ852058 ODD852058 NTH852058 NJL852058 MZP852058 MPT852058 MFX852058 LWB852058 LMF852058 LCJ852058 KSN852058 KIR852058 JYV852058 JOZ852058 JFD852058 IVH852058 ILL852058 IBP852058 HRT852058 HHX852058 GYB852058 GOF852058 GEJ852058 FUN852058 FKR852058 FAV852058 EQZ852058 EHD852058 DXH852058 DNL852058 DDP852058 CTT852058 CJX852058 CAB852058 BQF852058 BGJ852058 AWN852058 AMR852058 ACV852058 SZ852058 JD852058 H852058 WVP786522 WLT786522 WBX786522 VSB786522 VIF786522 UYJ786522 UON786522 UER786522 TUV786522 TKZ786522 TBD786522 SRH786522 SHL786522 RXP786522 RNT786522 RDX786522 QUB786522 QKF786522 QAJ786522 PQN786522 PGR786522 OWV786522 OMZ786522 ODD786522 NTH786522 NJL786522 MZP786522 MPT786522 MFX786522 LWB786522 LMF786522 LCJ786522 KSN786522 KIR786522 JYV786522 JOZ786522 JFD786522 IVH786522 ILL786522 IBP786522 HRT786522 HHX786522 GYB786522 GOF786522 GEJ786522 FUN786522 FKR786522 FAV786522 EQZ786522 EHD786522 DXH786522 DNL786522 DDP786522 CTT786522 CJX786522 CAB786522 BQF786522 BGJ786522 AWN786522 AMR786522 ACV786522 SZ786522 JD786522 H786522 WVP720986 WLT720986 WBX720986 VSB720986 VIF720986 UYJ720986 UON720986 UER720986 TUV720986 TKZ720986 TBD720986 SRH720986 SHL720986 RXP720986 RNT720986 RDX720986 QUB720986 QKF720986 QAJ720986 PQN720986 PGR720986 OWV720986 OMZ720986 ODD720986 NTH720986 NJL720986 MZP720986 MPT720986 MFX720986 LWB720986 LMF720986 LCJ720986 KSN720986 KIR720986 JYV720986 JOZ720986 JFD720986 IVH720986 ILL720986 IBP720986 HRT720986 HHX720986 GYB720986 GOF720986 GEJ720986 FUN720986 FKR720986 FAV720986 EQZ720986 EHD720986 DXH720986 DNL720986 DDP720986 CTT720986 CJX720986 CAB720986 BQF720986 BGJ720986 AWN720986 AMR720986 ACV720986 SZ720986 JD720986 H720986 WVP655450 WLT655450 WBX655450 VSB655450 VIF655450 UYJ655450 UON655450 UER655450 TUV655450 TKZ655450 TBD655450 SRH655450 SHL655450 RXP655450 RNT655450 RDX655450 QUB655450 QKF655450 QAJ655450 PQN655450 PGR655450 OWV655450 OMZ655450 ODD655450 NTH655450 NJL655450 MZP655450 MPT655450 MFX655450 LWB655450 LMF655450 LCJ655450 KSN655450 KIR655450 JYV655450 JOZ655450 JFD655450 IVH655450 ILL655450 IBP655450 HRT655450 HHX655450 GYB655450 GOF655450 GEJ655450 FUN655450 FKR655450 FAV655450 EQZ655450 EHD655450 DXH655450 DNL655450 DDP655450 CTT655450 CJX655450 CAB655450 BQF655450 BGJ655450 AWN655450 AMR655450 ACV655450 SZ655450 JD655450 H655450 WVP589914 WLT589914 WBX589914 VSB589914 VIF589914 UYJ589914 UON589914 UER589914 TUV589914 TKZ589914 TBD589914 SRH589914 SHL589914 RXP589914 RNT589914 RDX589914 QUB589914 QKF589914 QAJ589914 PQN589914 PGR589914 OWV589914 OMZ589914 ODD589914 NTH589914 NJL589914 MZP589914 MPT589914 MFX589914 LWB589914 LMF589914 LCJ589914 KSN589914 KIR589914 JYV589914 JOZ589914 JFD589914 IVH589914 ILL589914 IBP589914 HRT589914 HHX589914 GYB589914 GOF589914 GEJ589914 FUN589914 FKR589914 FAV589914 EQZ589914 EHD589914 DXH589914 DNL589914 DDP589914 CTT589914 CJX589914 CAB589914 BQF589914 BGJ589914 AWN589914 AMR589914 ACV589914 SZ589914 JD589914 H589914 WVP524378 WLT524378 WBX524378 VSB524378 VIF524378 UYJ524378 UON524378 UER524378 TUV524378 TKZ524378 TBD524378 SRH524378 SHL524378 RXP524378 RNT524378 RDX524378 QUB524378 QKF524378 QAJ524378 PQN524378 PGR524378 OWV524378 OMZ524378 ODD524378 NTH524378 NJL524378 MZP524378 MPT524378 MFX524378 LWB524378 LMF524378 LCJ524378 KSN524378 KIR524378 JYV524378 JOZ524378 JFD524378 IVH524378 ILL524378 IBP524378 HRT524378 HHX524378 GYB524378 GOF524378 GEJ524378 FUN524378 FKR524378 FAV524378 EQZ524378 EHD524378 DXH524378 DNL524378 DDP524378 CTT524378 CJX524378 CAB524378 BQF524378 BGJ524378 AWN524378 AMR524378 ACV524378 SZ524378 JD524378 H524378 WVP458842 WLT458842 WBX458842 VSB458842 VIF458842 UYJ458842 UON458842 UER458842 TUV458842 TKZ458842 TBD458842 SRH458842 SHL458842 RXP458842 RNT458842 RDX458842 QUB458842 QKF458842 QAJ458842 PQN458842 PGR458842 OWV458842 OMZ458842 ODD458842 NTH458842 NJL458842 MZP458842 MPT458842 MFX458842 LWB458842 LMF458842 LCJ458842 KSN458842 KIR458842 JYV458842 JOZ458842 JFD458842 IVH458842 ILL458842 IBP458842 HRT458842 HHX458842 GYB458842 GOF458842 GEJ458842 FUN458842 FKR458842 FAV458842 EQZ458842 EHD458842 DXH458842 DNL458842 DDP458842 CTT458842 CJX458842 CAB458842 BQF458842 BGJ458842 AWN458842 AMR458842 ACV458842 SZ458842 JD458842 H458842 WVP393306 WLT393306 WBX393306 VSB393306 VIF393306 UYJ393306 UON393306 UER393306 TUV393306 TKZ393306 TBD393306 SRH393306 SHL393306 RXP393306 RNT393306 RDX393306 QUB393306 QKF393306 QAJ393306 PQN393306 PGR393306 OWV393306 OMZ393306 ODD393306 NTH393306 NJL393306 MZP393306 MPT393306 MFX393306 LWB393306 LMF393306 LCJ393306 KSN393306 KIR393306 JYV393306 JOZ393306 JFD393306 IVH393306 ILL393306 IBP393306 HRT393306 HHX393306 GYB393306 GOF393306 GEJ393306 FUN393306 FKR393306 FAV393306 EQZ393306 EHD393306 DXH393306 DNL393306 DDP393306 CTT393306 CJX393306 CAB393306 BQF393306 BGJ393306 AWN393306 AMR393306 ACV393306 SZ393306 JD393306 H393306 WVP327770 WLT327770 WBX327770 VSB327770 VIF327770 UYJ327770 UON327770 UER327770 TUV327770 TKZ327770 TBD327770 SRH327770 SHL327770 RXP327770 RNT327770 RDX327770 QUB327770 QKF327770 QAJ327770 PQN327770 PGR327770 OWV327770 OMZ327770 ODD327770 NTH327770 NJL327770 MZP327770 MPT327770 MFX327770 LWB327770 LMF327770 LCJ327770 KSN327770 KIR327770 JYV327770 JOZ327770 JFD327770 IVH327770 ILL327770 IBP327770 HRT327770 HHX327770 GYB327770 GOF327770 GEJ327770 FUN327770 FKR327770 FAV327770 EQZ327770 EHD327770 DXH327770 DNL327770 DDP327770 CTT327770 CJX327770 CAB327770 BQF327770 BGJ327770 AWN327770 AMR327770 ACV327770 SZ327770 JD327770 H327770 WVP262234 WLT262234 WBX262234 VSB262234 VIF262234 UYJ262234 UON262234 UER262234 TUV262234 TKZ262234 TBD262234 SRH262234 SHL262234 RXP262234 RNT262234 RDX262234 QUB262234 QKF262234 QAJ262234 PQN262234 PGR262234 OWV262234 OMZ262234 ODD262234 NTH262234 NJL262234 MZP262234 MPT262234 MFX262234 LWB262234 LMF262234 LCJ262234 KSN262234 KIR262234 JYV262234 JOZ262234 JFD262234 IVH262234 ILL262234 IBP262234 HRT262234 HHX262234 GYB262234 GOF262234 GEJ262234 FUN262234 FKR262234 FAV262234 EQZ262234 EHD262234 DXH262234 DNL262234 DDP262234 CTT262234 CJX262234 CAB262234 BQF262234 BGJ262234 AWN262234 AMR262234 ACV262234 SZ262234 JD262234 H262234 WVP196698 WLT196698 WBX196698 VSB196698 VIF196698 UYJ196698 UON196698 UER196698 TUV196698 TKZ196698 TBD196698 SRH196698 SHL196698 RXP196698 RNT196698 RDX196698 QUB196698 QKF196698 QAJ196698 PQN196698 PGR196698 OWV196698 OMZ196698 ODD196698 NTH196698 NJL196698 MZP196698 MPT196698 MFX196698 LWB196698 LMF196698 LCJ196698 KSN196698 KIR196698 JYV196698 JOZ196698 JFD196698 IVH196698 ILL196698 IBP196698 HRT196698 HHX196698 GYB196698 GOF196698 GEJ196698 FUN196698 FKR196698 FAV196698 EQZ196698 EHD196698 DXH196698 DNL196698 DDP196698 CTT196698 CJX196698 CAB196698 BQF196698 BGJ196698 AWN196698 AMR196698 ACV196698 SZ196698 JD196698 H196698 WVP131162 WLT131162 WBX131162 VSB131162 VIF131162 UYJ131162 UON131162 UER131162 TUV131162 TKZ131162 TBD131162 SRH131162 SHL131162 RXP131162 RNT131162 RDX131162 QUB131162 QKF131162 QAJ131162 PQN131162 PGR131162 OWV131162 OMZ131162 ODD131162 NTH131162 NJL131162 MZP131162 MPT131162 MFX131162 LWB131162 LMF131162 LCJ131162 KSN131162 KIR131162 JYV131162 JOZ131162 JFD131162 IVH131162 ILL131162 IBP131162 HRT131162 HHX131162 GYB131162 GOF131162 GEJ131162 FUN131162 FKR131162 FAV131162 EQZ131162 EHD131162 DXH131162 DNL131162 DDP131162 CTT131162 CJX131162 CAB131162 BQF131162 BGJ131162 AWN131162 AMR131162 ACV131162 SZ131162 JD131162 H131162 WVP65626 WLT65626 WBX65626 VSB65626 VIF65626 UYJ65626 UON65626 UER65626 TUV65626 TKZ65626 TBD65626 SRH65626 SHL65626 RXP65626 RNT65626 RDX65626 QUB65626 QKF65626 QAJ65626 PQN65626 PGR65626 OWV65626 OMZ65626 ODD65626 NTH65626 NJL65626 MZP65626 MPT65626 MFX65626 LWB65626 LMF65626 LCJ65626 KSN65626 KIR65626 JYV65626 JOZ65626 JFD65626 IVH65626 ILL65626 IBP65626 HRT65626 HHX65626 GYB65626 GOF65626 GEJ65626 FUN65626 FKR65626 FAV65626 EQZ65626 EHD65626 DXH65626 DNL65626 DDP65626 CTT65626 CJX65626 CAB65626 BQF65626 BGJ65626 AWN65626 AMR65626 ACV65626 SZ65626 JD65626 H65626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86 WLT983086 WBX983086 VSB983086 VIF983086 UYJ983086 UON983086 UER983086 TUV983086 TKZ983086 TBD983086 SRH983086 SHL983086 RXP983086 RNT983086 RDX983086 QUB983086 QKF983086 QAJ983086 PQN983086 PGR983086 OWV983086 OMZ983086 ODD983086 NTH983086 NJL983086 MZP983086 MPT983086 MFX983086 LWB983086 LMF983086 LCJ983086 KSN983086 KIR983086 JYV983086 JOZ983086 JFD983086 IVH983086 ILL983086 IBP983086 HRT983086 HHX983086 GYB983086 GOF983086 GEJ983086 FUN983086 FKR983086 FAV983086 EQZ983086 EHD983086 DXH983086 DNL983086 DDP983086 CTT983086 CJX983086 CAB983086 BQF983086 BGJ983086 AWN983086 AMR983086 ACV983086 SZ983086 JD983086 H983086 WVP917550 WLT917550 WBX917550 VSB917550 VIF917550 UYJ917550 UON917550 UER917550 TUV917550 TKZ917550 TBD917550 SRH917550 SHL917550 RXP917550 RNT917550 RDX917550 QUB917550 QKF917550 QAJ917550 PQN917550 PGR917550 OWV917550 OMZ917550 ODD917550 NTH917550 NJL917550 MZP917550 MPT917550 MFX917550 LWB917550 LMF917550 LCJ917550 KSN917550 KIR917550 JYV917550 JOZ917550 JFD917550 IVH917550 ILL917550 IBP917550 HRT917550 HHX917550 GYB917550 GOF917550 GEJ917550 FUN917550 FKR917550 FAV917550 EQZ917550 EHD917550 DXH917550 DNL917550 DDP917550 CTT917550 CJX917550 CAB917550 BQF917550 BGJ917550 AWN917550 AMR917550 ACV917550 SZ917550 JD917550 H917550 WVP852014 WLT852014 WBX852014 VSB852014 VIF852014 UYJ852014 UON852014 UER852014 TUV852014 TKZ852014 TBD852014 SRH852014 SHL852014 RXP852014 RNT852014 RDX852014 QUB852014 QKF852014 QAJ852014 PQN852014 PGR852014 OWV852014 OMZ852014 ODD852014 NTH852014 NJL852014 MZP852014 MPT852014 MFX852014 LWB852014 LMF852014 LCJ852014 KSN852014 KIR852014 JYV852014 JOZ852014 JFD852014 IVH852014 ILL852014 IBP852014 HRT852014 HHX852014 GYB852014 GOF852014 GEJ852014 FUN852014 FKR852014 FAV852014 EQZ852014 EHD852014 DXH852014 DNL852014 DDP852014 CTT852014 CJX852014 CAB852014 BQF852014 BGJ852014 AWN852014 AMR852014 ACV852014 SZ852014 JD852014 H852014 WVP786478 WLT786478 WBX786478 VSB786478 VIF786478 UYJ786478 UON786478 UER786478 TUV786478 TKZ786478 TBD786478 SRH786478 SHL786478 RXP786478 RNT786478 RDX786478 QUB786478 QKF786478 QAJ786478 PQN786478 PGR786478 OWV786478 OMZ786478 ODD786478 NTH786478 NJL786478 MZP786478 MPT786478 MFX786478 LWB786478 LMF786478 LCJ786478 KSN786478 KIR786478 JYV786478 JOZ786478 JFD786478 IVH786478 ILL786478 IBP786478 HRT786478 HHX786478 GYB786478 GOF786478 GEJ786478 FUN786478 FKR786478 FAV786478 EQZ786478 EHD786478 DXH786478 DNL786478 DDP786478 CTT786478 CJX786478 CAB786478 BQF786478 BGJ786478 AWN786478 AMR786478 ACV786478 SZ786478 JD786478 H786478 WVP720942 WLT720942 WBX720942 VSB720942 VIF720942 UYJ720942 UON720942 UER720942 TUV720942 TKZ720942 TBD720942 SRH720942 SHL720942 RXP720942 RNT720942 RDX720942 QUB720942 QKF720942 QAJ720942 PQN720942 PGR720942 OWV720942 OMZ720942 ODD720942 NTH720942 NJL720942 MZP720942 MPT720942 MFX720942 LWB720942 LMF720942 LCJ720942 KSN720942 KIR720942 JYV720942 JOZ720942 JFD720942 IVH720942 ILL720942 IBP720942 HRT720942 HHX720942 GYB720942 GOF720942 GEJ720942 FUN720942 FKR720942 FAV720942 EQZ720942 EHD720942 DXH720942 DNL720942 DDP720942 CTT720942 CJX720942 CAB720942 BQF720942 BGJ720942 AWN720942 AMR720942 ACV720942 SZ720942 JD720942 H720942 WVP655406 WLT655406 WBX655406 VSB655406 VIF655406 UYJ655406 UON655406 UER655406 TUV655406 TKZ655406 TBD655406 SRH655406 SHL655406 RXP655406 RNT655406 RDX655406 QUB655406 QKF655406 QAJ655406 PQN655406 PGR655406 OWV655406 OMZ655406 ODD655406 NTH655406 NJL655406 MZP655406 MPT655406 MFX655406 LWB655406 LMF655406 LCJ655406 KSN655406 KIR655406 JYV655406 JOZ655406 JFD655406 IVH655406 ILL655406 IBP655406 HRT655406 HHX655406 GYB655406 GOF655406 GEJ655406 FUN655406 FKR655406 FAV655406 EQZ655406 EHD655406 DXH655406 DNL655406 DDP655406 CTT655406 CJX655406 CAB655406 BQF655406 BGJ655406 AWN655406 AMR655406 ACV655406 SZ655406 JD655406 H655406 WVP589870 WLT589870 WBX589870 VSB589870 VIF589870 UYJ589870 UON589870 UER589870 TUV589870 TKZ589870 TBD589870 SRH589870 SHL589870 RXP589870 RNT589870 RDX589870 QUB589870 QKF589870 QAJ589870 PQN589870 PGR589870 OWV589870 OMZ589870 ODD589870 NTH589870 NJL589870 MZP589870 MPT589870 MFX589870 LWB589870 LMF589870 LCJ589870 KSN589870 KIR589870 JYV589870 JOZ589870 JFD589870 IVH589870 ILL589870 IBP589870 HRT589870 HHX589870 GYB589870 GOF589870 GEJ589870 FUN589870 FKR589870 FAV589870 EQZ589870 EHD589870 DXH589870 DNL589870 DDP589870 CTT589870 CJX589870 CAB589870 BQF589870 BGJ589870 AWN589870 AMR589870 ACV589870 SZ589870 JD589870 H589870 WVP524334 WLT524334 WBX524334 VSB524334 VIF524334 UYJ524334 UON524334 UER524334 TUV524334 TKZ524334 TBD524334 SRH524334 SHL524334 RXP524334 RNT524334 RDX524334 QUB524334 QKF524334 QAJ524334 PQN524334 PGR524334 OWV524334 OMZ524334 ODD524334 NTH524334 NJL524334 MZP524334 MPT524334 MFX524334 LWB524334 LMF524334 LCJ524334 KSN524334 KIR524334 JYV524334 JOZ524334 JFD524334 IVH524334 ILL524334 IBP524334 HRT524334 HHX524334 GYB524334 GOF524334 GEJ524334 FUN524334 FKR524334 FAV524334 EQZ524334 EHD524334 DXH524334 DNL524334 DDP524334 CTT524334 CJX524334 CAB524334 BQF524334 BGJ524334 AWN524334 AMR524334 ACV524334 SZ524334 JD524334 H524334 WVP458798 WLT458798 WBX458798 VSB458798 VIF458798 UYJ458798 UON458798 UER458798 TUV458798 TKZ458798 TBD458798 SRH458798 SHL458798 RXP458798 RNT458798 RDX458798 QUB458798 QKF458798 QAJ458798 PQN458798 PGR458798 OWV458798 OMZ458798 ODD458798 NTH458798 NJL458798 MZP458798 MPT458798 MFX458798 LWB458798 LMF458798 LCJ458798 KSN458798 KIR458798 JYV458798 JOZ458798 JFD458798 IVH458798 ILL458798 IBP458798 HRT458798 HHX458798 GYB458798 GOF458798 GEJ458798 FUN458798 FKR458798 FAV458798 EQZ458798 EHD458798 DXH458798 DNL458798 DDP458798 CTT458798 CJX458798 CAB458798 BQF458798 BGJ458798 AWN458798 AMR458798 ACV458798 SZ458798 JD458798 H458798 WVP393262 WLT393262 WBX393262 VSB393262 VIF393262 UYJ393262 UON393262 UER393262 TUV393262 TKZ393262 TBD393262 SRH393262 SHL393262 RXP393262 RNT393262 RDX393262 QUB393262 QKF393262 QAJ393262 PQN393262 PGR393262 OWV393262 OMZ393262 ODD393262 NTH393262 NJL393262 MZP393262 MPT393262 MFX393262 LWB393262 LMF393262 LCJ393262 KSN393262 KIR393262 JYV393262 JOZ393262 JFD393262 IVH393262 ILL393262 IBP393262 HRT393262 HHX393262 GYB393262 GOF393262 GEJ393262 FUN393262 FKR393262 FAV393262 EQZ393262 EHD393262 DXH393262 DNL393262 DDP393262 CTT393262 CJX393262 CAB393262 BQF393262 BGJ393262 AWN393262 AMR393262 ACV393262 SZ393262 JD393262 H393262 WVP327726 WLT327726 WBX327726 VSB327726 VIF327726 UYJ327726 UON327726 UER327726 TUV327726 TKZ327726 TBD327726 SRH327726 SHL327726 RXP327726 RNT327726 RDX327726 QUB327726 QKF327726 QAJ327726 PQN327726 PGR327726 OWV327726 OMZ327726 ODD327726 NTH327726 NJL327726 MZP327726 MPT327726 MFX327726 LWB327726 LMF327726 LCJ327726 KSN327726 KIR327726 JYV327726 JOZ327726 JFD327726 IVH327726 ILL327726 IBP327726 HRT327726 HHX327726 GYB327726 GOF327726 GEJ327726 FUN327726 FKR327726 FAV327726 EQZ327726 EHD327726 DXH327726 DNL327726 DDP327726 CTT327726 CJX327726 CAB327726 BQF327726 BGJ327726 AWN327726 AMR327726 ACV327726 SZ327726 JD327726 H327726 WVP262190 WLT262190 WBX262190 VSB262190 VIF262190 UYJ262190 UON262190 UER262190 TUV262190 TKZ262190 TBD262190 SRH262190 SHL262190 RXP262190 RNT262190 RDX262190 QUB262190 QKF262190 QAJ262190 PQN262190 PGR262190 OWV262190 OMZ262190 ODD262190 NTH262190 NJL262190 MZP262190 MPT262190 MFX262190 LWB262190 LMF262190 LCJ262190 KSN262190 KIR262190 JYV262190 JOZ262190 JFD262190 IVH262190 ILL262190 IBP262190 HRT262190 HHX262190 GYB262190 GOF262190 GEJ262190 FUN262190 FKR262190 FAV262190 EQZ262190 EHD262190 DXH262190 DNL262190 DDP262190 CTT262190 CJX262190 CAB262190 BQF262190 BGJ262190 AWN262190 AMR262190 ACV262190 SZ262190 JD262190 H262190 WVP196654 WLT196654 WBX196654 VSB196654 VIF196654 UYJ196654 UON196654 UER196654 TUV196654 TKZ196654 TBD196654 SRH196654 SHL196654 RXP196654 RNT196654 RDX196654 QUB196654 QKF196654 QAJ196654 PQN196654 PGR196654 OWV196654 OMZ196654 ODD196654 NTH196654 NJL196654 MZP196654 MPT196654 MFX196654 LWB196654 LMF196654 LCJ196654 KSN196654 KIR196654 JYV196654 JOZ196654 JFD196654 IVH196654 ILL196654 IBP196654 HRT196654 HHX196654 GYB196654 GOF196654 GEJ196654 FUN196654 FKR196654 FAV196654 EQZ196654 EHD196654 DXH196654 DNL196654 DDP196654 CTT196654 CJX196654 CAB196654 BQF196654 BGJ196654 AWN196654 AMR196654 ACV196654 SZ196654 JD196654 H196654 WVP131118 WLT131118 WBX131118 VSB131118 VIF131118 UYJ131118 UON131118 UER131118 TUV131118 TKZ131118 TBD131118 SRH131118 SHL131118 RXP131118 RNT131118 RDX131118 QUB131118 QKF131118 QAJ131118 PQN131118 PGR131118 OWV131118 OMZ131118 ODD131118 NTH131118 NJL131118 MZP131118 MPT131118 MFX131118 LWB131118 LMF131118 LCJ131118 KSN131118 KIR131118 JYV131118 JOZ131118 JFD131118 IVH131118 ILL131118 IBP131118 HRT131118 HHX131118 GYB131118 GOF131118 GEJ131118 FUN131118 FKR131118 FAV131118 EQZ131118 EHD131118 DXH131118 DNL131118 DDP131118 CTT131118 CJX131118 CAB131118 BQF131118 BGJ131118 AWN131118 AMR131118 ACV131118 SZ131118 JD131118 H131118 WVP65582 WLT65582 WBX65582 VSB65582 VIF65582 UYJ65582 UON65582 UER65582 TUV65582 TKZ65582 TBD65582 SRH65582 SHL65582 RXP65582 RNT65582 RDX65582 QUB65582 QKF65582 QAJ65582 PQN65582 PGR65582 OWV65582 OMZ65582 ODD65582 NTH65582 NJL65582 MZP65582 MPT65582 MFX65582 LWB65582 LMF65582 LCJ65582 KSN65582 KIR65582 JYV65582 JOZ65582 JFD65582 IVH65582 ILL65582 IBP65582 HRT65582 HHX65582 GYB65582 GOF65582 GEJ65582 FUN65582 FKR65582 FAV65582 EQZ65582 EHD65582 DXH65582 DNL65582 DDP65582 CTT65582 CJX65582 CAB65582 BQF65582 BGJ65582 AWN65582 AMR65582 ACV65582 SZ65582 JD65582 H65582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27:F65627 IZ65627:JB65627 SV65627:SX65627 ACR65627:ACT65627 AMN65627:AMP65627 AWJ65627:AWL65627 BGF65627:BGH65627 BQB65627:BQD65627 BZX65627:BZZ65627 CJT65627:CJV65627 CTP65627:CTR65627 DDL65627:DDN65627 DNH65627:DNJ65627 DXD65627:DXF65627 EGZ65627:EHB65627 EQV65627:EQX65627 FAR65627:FAT65627 FKN65627:FKP65627 FUJ65627:FUL65627 GEF65627:GEH65627 GOB65627:GOD65627 GXX65627:GXZ65627 HHT65627:HHV65627 HRP65627:HRR65627 IBL65627:IBN65627 ILH65627:ILJ65627 IVD65627:IVF65627 JEZ65627:JFB65627 JOV65627:JOX65627 JYR65627:JYT65627 KIN65627:KIP65627 KSJ65627:KSL65627 LCF65627:LCH65627 LMB65627:LMD65627 LVX65627:LVZ65627 MFT65627:MFV65627 MPP65627:MPR65627 MZL65627:MZN65627 NJH65627:NJJ65627 NTD65627:NTF65627 OCZ65627:ODB65627 OMV65627:OMX65627 OWR65627:OWT65627 PGN65627:PGP65627 PQJ65627:PQL65627 QAF65627:QAH65627 QKB65627:QKD65627 QTX65627:QTZ65627 RDT65627:RDV65627 RNP65627:RNR65627 RXL65627:RXN65627 SHH65627:SHJ65627 SRD65627:SRF65627 TAZ65627:TBB65627 TKV65627:TKX65627 TUR65627:TUT65627 UEN65627:UEP65627 UOJ65627:UOL65627 UYF65627:UYH65627 VIB65627:VID65627 VRX65627:VRZ65627 WBT65627:WBV65627 WLP65627:WLR65627 WVL65627:WVN65627 D131163:F131163 IZ131163:JB131163 SV131163:SX131163 ACR131163:ACT131163 AMN131163:AMP131163 AWJ131163:AWL131163 BGF131163:BGH131163 BQB131163:BQD131163 BZX131163:BZZ131163 CJT131163:CJV131163 CTP131163:CTR131163 DDL131163:DDN131163 DNH131163:DNJ131163 DXD131163:DXF131163 EGZ131163:EHB131163 EQV131163:EQX131163 FAR131163:FAT131163 FKN131163:FKP131163 FUJ131163:FUL131163 GEF131163:GEH131163 GOB131163:GOD131163 GXX131163:GXZ131163 HHT131163:HHV131163 HRP131163:HRR131163 IBL131163:IBN131163 ILH131163:ILJ131163 IVD131163:IVF131163 JEZ131163:JFB131163 JOV131163:JOX131163 JYR131163:JYT131163 KIN131163:KIP131163 KSJ131163:KSL131163 LCF131163:LCH131163 LMB131163:LMD131163 LVX131163:LVZ131163 MFT131163:MFV131163 MPP131163:MPR131163 MZL131163:MZN131163 NJH131163:NJJ131163 NTD131163:NTF131163 OCZ131163:ODB131163 OMV131163:OMX131163 OWR131163:OWT131163 PGN131163:PGP131163 PQJ131163:PQL131163 QAF131163:QAH131163 QKB131163:QKD131163 QTX131163:QTZ131163 RDT131163:RDV131163 RNP131163:RNR131163 RXL131163:RXN131163 SHH131163:SHJ131163 SRD131163:SRF131163 TAZ131163:TBB131163 TKV131163:TKX131163 TUR131163:TUT131163 UEN131163:UEP131163 UOJ131163:UOL131163 UYF131163:UYH131163 VIB131163:VID131163 VRX131163:VRZ131163 WBT131163:WBV131163 WLP131163:WLR131163 WVL131163:WVN131163 D196699:F196699 IZ196699:JB196699 SV196699:SX196699 ACR196699:ACT196699 AMN196699:AMP196699 AWJ196699:AWL196699 BGF196699:BGH196699 BQB196699:BQD196699 BZX196699:BZZ196699 CJT196699:CJV196699 CTP196699:CTR196699 DDL196699:DDN196699 DNH196699:DNJ196699 DXD196699:DXF196699 EGZ196699:EHB196699 EQV196699:EQX196699 FAR196699:FAT196699 FKN196699:FKP196699 FUJ196699:FUL196699 GEF196699:GEH196699 GOB196699:GOD196699 GXX196699:GXZ196699 HHT196699:HHV196699 HRP196699:HRR196699 IBL196699:IBN196699 ILH196699:ILJ196699 IVD196699:IVF196699 JEZ196699:JFB196699 JOV196699:JOX196699 JYR196699:JYT196699 KIN196699:KIP196699 KSJ196699:KSL196699 LCF196699:LCH196699 LMB196699:LMD196699 LVX196699:LVZ196699 MFT196699:MFV196699 MPP196699:MPR196699 MZL196699:MZN196699 NJH196699:NJJ196699 NTD196699:NTF196699 OCZ196699:ODB196699 OMV196699:OMX196699 OWR196699:OWT196699 PGN196699:PGP196699 PQJ196699:PQL196699 QAF196699:QAH196699 QKB196699:QKD196699 QTX196699:QTZ196699 RDT196699:RDV196699 RNP196699:RNR196699 RXL196699:RXN196699 SHH196699:SHJ196699 SRD196699:SRF196699 TAZ196699:TBB196699 TKV196699:TKX196699 TUR196699:TUT196699 UEN196699:UEP196699 UOJ196699:UOL196699 UYF196699:UYH196699 VIB196699:VID196699 VRX196699:VRZ196699 WBT196699:WBV196699 WLP196699:WLR196699 WVL196699:WVN196699 D262235:F262235 IZ262235:JB262235 SV262235:SX262235 ACR262235:ACT262235 AMN262235:AMP262235 AWJ262235:AWL262235 BGF262235:BGH262235 BQB262235:BQD262235 BZX262235:BZZ262235 CJT262235:CJV262235 CTP262235:CTR262235 DDL262235:DDN262235 DNH262235:DNJ262235 DXD262235:DXF262235 EGZ262235:EHB262235 EQV262235:EQX262235 FAR262235:FAT262235 FKN262235:FKP262235 FUJ262235:FUL262235 GEF262235:GEH262235 GOB262235:GOD262235 GXX262235:GXZ262235 HHT262235:HHV262235 HRP262235:HRR262235 IBL262235:IBN262235 ILH262235:ILJ262235 IVD262235:IVF262235 JEZ262235:JFB262235 JOV262235:JOX262235 JYR262235:JYT262235 KIN262235:KIP262235 KSJ262235:KSL262235 LCF262235:LCH262235 LMB262235:LMD262235 LVX262235:LVZ262235 MFT262235:MFV262235 MPP262235:MPR262235 MZL262235:MZN262235 NJH262235:NJJ262235 NTD262235:NTF262235 OCZ262235:ODB262235 OMV262235:OMX262235 OWR262235:OWT262235 PGN262235:PGP262235 PQJ262235:PQL262235 QAF262235:QAH262235 QKB262235:QKD262235 QTX262235:QTZ262235 RDT262235:RDV262235 RNP262235:RNR262235 RXL262235:RXN262235 SHH262235:SHJ262235 SRD262235:SRF262235 TAZ262235:TBB262235 TKV262235:TKX262235 TUR262235:TUT262235 UEN262235:UEP262235 UOJ262235:UOL262235 UYF262235:UYH262235 VIB262235:VID262235 VRX262235:VRZ262235 WBT262235:WBV262235 WLP262235:WLR262235 WVL262235:WVN262235 D327771:F327771 IZ327771:JB327771 SV327771:SX327771 ACR327771:ACT327771 AMN327771:AMP327771 AWJ327771:AWL327771 BGF327771:BGH327771 BQB327771:BQD327771 BZX327771:BZZ327771 CJT327771:CJV327771 CTP327771:CTR327771 DDL327771:DDN327771 DNH327771:DNJ327771 DXD327771:DXF327771 EGZ327771:EHB327771 EQV327771:EQX327771 FAR327771:FAT327771 FKN327771:FKP327771 FUJ327771:FUL327771 GEF327771:GEH327771 GOB327771:GOD327771 GXX327771:GXZ327771 HHT327771:HHV327771 HRP327771:HRR327771 IBL327771:IBN327771 ILH327771:ILJ327771 IVD327771:IVF327771 JEZ327771:JFB327771 JOV327771:JOX327771 JYR327771:JYT327771 KIN327771:KIP327771 KSJ327771:KSL327771 LCF327771:LCH327771 LMB327771:LMD327771 LVX327771:LVZ327771 MFT327771:MFV327771 MPP327771:MPR327771 MZL327771:MZN327771 NJH327771:NJJ327771 NTD327771:NTF327771 OCZ327771:ODB327771 OMV327771:OMX327771 OWR327771:OWT327771 PGN327771:PGP327771 PQJ327771:PQL327771 QAF327771:QAH327771 QKB327771:QKD327771 QTX327771:QTZ327771 RDT327771:RDV327771 RNP327771:RNR327771 RXL327771:RXN327771 SHH327771:SHJ327771 SRD327771:SRF327771 TAZ327771:TBB327771 TKV327771:TKX327771 TUR327771:TUT327771 UEN327771:UEP327771 UOJ327771:UOL327771 UYF327771:UYH327771 VIB327771:VID327771 VRX327771:VRZ327771 WBT327771:WBV327771 WLP327771:WLR327771 WVL327771:WVN327771 D393307:F393307 IZ393307:JB393307 SV393307:SX393307 ACR393307:ACT393307 AMN393307:AMP393307 AWJ393307:AWL393307 BGF393307:BGH393307 BQB393307:BQD393307 BZX393307:BZZ393307 CJT393307:CJV393307 CTP393307:CTR393307 DDL393307:DDN393307 DNH393307:DNJ393307 DXD393307:DXF393307 EGZ393307:EHB393307 EQV393307:EQX393307 FAR393307:FAT393307 FKN393307:FKP393307 FUJ393307:FUL393307 GEF393307:GEH393307 GOB393307:GOD393307 GXX393307:GXZ393307 HHT393307:HHV393307 HRP393307:HRR393307 IBL393307:IBN393307 ILH393307:ILJ393307 IVD393307:IVF393307 JEZ393307:JFB393307 JOV393307:JOX393307 JYR393307:JYT393307 KIN393307:KIP393307 KSJ393307:KSL393307 LCF393307:LCH393307 LMB393307:LMD393307 LVX393307:LVZ393307 MFT393307:MFV393307 MPP393307:MPR393307 MZL393307:MZN393307 NJH393307:NJJ393307 NTD393307:NTF393307 OCZ393307:ODB393307 OMV393307:OMX393307 OWR393307:OWT393307 PGN393307:PGP393307 PQJ393307:PQL393307 QAF393307:QAH393307 QKB393307:QKD393307 QTX393307:QTZ393307 RDT393307:RDV393307 RNP393307:RNR393307 RXL393307:RXN393307 SHH393307:SHJ393307 SRD393307:SRF393307 TAZ393307:TBB393307 TKV393307:TKX393307 TUR393307:TUT393307 UEN393307:UEP393307 UOJ393307:UOL393307 UYF393307:UYH393307 VIB393307:VID393307 VRX393307:VRZ393307 WBT393307:WBV393307 WLP393307:WLR393307 WVL393307:WVN393307 D458843:F458843 IZ458843:JB458843 SV458843:SX458843 ACR458843:ACT458843 AMN458843:AMP458843 AWJ458843:AWL458843 BGF458843:BGH458843 BQB458843:BQD458843 BZX458843:BZZ458843 CJT458843:CJV458843 CTP458843:CTR458843 DDL458843:DDN458843 DNH458843:DNJ458843 DXD458843:DXF458843 EGZ458843:EHB458843 EQV458843:EQX458843 FAR458843:FAT458843 FKN458843:FKP458843 FUJ458843:FUL458843 GEF458843:GEH458843 GOB458843:GOD458843 GXX458843:GXZ458843 HHT458843:HHV458843 HRP458843:HRR458843 IBL458843:IBN458843 ILH458843:ILJ458843 IVD458843:IVF458843 JEZ458843:JFB458843 JOV458843:JOX458843 JYR458843:JYT458843 KIN458843:KIP458843 KSJ458843:KSL458843 LCF458843:LCH458843 LMB458843:LMD458843 LVX458843:LVZ458843 MFT458843:MFV458843 MPP458843:MPR458843 MZL458843:MZN458843 NJH458843:NJJ458843 NTD458843:NTF458843 OCZ458843:ODB458843 OMV458843:OMX458843 OWR458843:OWT458843 PGN458843:PGP458843 PQJ458843:PQL458843 QAF458843:QAH458843 QKB458843:QKD458843 QTX458843:QTZ458843 RDT458843:RDV458843 RNP458843:RNR458843 RXL458843:RXN458843 SHH458843:SHJ458843 SRD458843:SRF458843 TAZ458843:TBB458843 TKV458843:TKX458843 TUR458843:TUT458843 UEN458843:UEP458843 UOJ458843:UOL458843 UYF458843:UYH458843 VIB458843:VID458843 VRX458843:VRZ458843 WBT458843:WBV458843 WLP458843:WLR458843 WVL458843:WVN458843 D524379:F524379 IZ524379:JB524379 SV524379:SX524379 ACR524379:ACT524379 AMN524379:AMP524379 AWJ524379:AWL524379 BGF524379:BGH524379 BQB524379:BQD524379 BZX524379:BZZ524379 CJT524379:CJV524379 CTP524379:CTR524379 DDL524379:DDN524379 DNH524379:DNJ524379 DXD524379:DXF524379 EGZ524379:EHB524379 EQV524379:EQX524379 FAR524379:FAT524379 FKN524379:FKP524379 FUJ524379:FUL524379 GEF524379:GEH524379 GOB524379:GOD524379 GXX524379:GXZ524379 HHT524379:HHV524379 HRP524379:HRR524379 IBL524379:IBN524379 ILH524379:ILJ524379 IVD524379:IVF524379 JEZ524379:JFB524379 JOV524379:JOX524379 JYR524379:JYT524379 KIN524379:KIP524379 KSJ524379:KSL524379 LCF524379:LCH524379 LMB524379:LMD524379 LVX524379:LVZ524379 MFT524379:MFV524379 MPP524379:MPR524379 MZL524379:MZN524379 NJH524379:NJJ524379 NTD524379:NTF524379 OCZ524379:ODB524379 OMV524379:OMX524379 OWR524379:OWT524379 PGN524379:PGP524379 PQJ524379:PQL524379 QAF524379:QAH524379 QKB524379:QKD524379 QTX524379:QTZ524379 RDT524379:RDV524379 RNP524379:RNR524379 RXL524379:RXN524379 SHH524379:SHJ524379 SRD524379:SRF524379 TAZ524379:TBB524379 TKV524379:TKX524379 TUR524379:TUT524379 UEN524379:UEP524379 UOJ524379:UOL524379 UYF524379:UYH524379 VIB524379:VID524379 VRX524379:VRZ524379 WBT524379:WBV524379 WLP524379:WLR524379 WVL524379:WVN524379 D589915:F589915 IZ589915:JB589915 SV589915:SX589915 ACR589915:ACT589915 AMN589915:AMP589915 AWJ589915:AWL589915 BGF589915:BGH589915 BQB589915:BQD589915 BZX589915:BZZ589915 CJT589915:CJV589915 CTP589915:CTR589915 DDL589915:DDN589915 DNH589915:DNJ589915 DXD589915:DXF589915 EGZ589915:EHB589915 EQV589915:EQX589915 FAR589915:FAT589915 FKN589915:FKP589915 FUJ589915:FUL589915 GEF589915:GEH589915 GOB589915:GOD589915 GXX589915:GXZ589915 HHT589915:HHV589915 HRP589915:HRR589915 IBL589915:IBN589915 ILH589915:ILJ589915 IVD589915:IVF589915 JEZ589915:JFB589915 JOV589915:JOX589915 JYR589915:JYT589915 KIN589915:KIP589915 KSJ589915:KSL589915 LCF589915:LCH589915 LMB589915:LMD589915 LVX589915:LVZ589915 MFT589915:MFV589915 MPP589915:MPR589915 MZL589915:MZN589915 NJH589915:NJJ589915 NTD589915:NTF589915 OCZ589915:ODB589915 OMV589915:OMX589915 OWR589915:OWT589915 PGN589915:PGP589915 PQJ589915:PQL589915 QAF589915:QAH589915 QKB589915:QKD589915 QTX589915:QTZ589915 RDT589915:RDV589915 RNP589915:RNR589915 RXL589915:RXN589915 SHH589915:SHJ589915 SRD589915:SRF589915 TAZ589915:TBB589915 TKV589915:TKX589915 TUR589915:TUT589915 UEN589915:UEP589915 UOJ589915:UOL589915 UYF589915:UYH589915 VIB589915:VID589915 VRX589915:VRZ589915 WBT589915:WBV589915 WLP589915:WLR589915 WVL589915:WVN589915 D655451:F655451 IZ655451:JB655451 SV655451:SX655451 ACR655451:ACT655451 AMN655451:AMP655451 AWJ655451:AWL655451 BGF655451:BGH655451 BQB655451:BQD655451 BZX655451:BZZ655451 CJT655451:CJV655451 CTP655451:CTR655451 DDL655451:DDN655451 DNH655451:DNJ655451 DXD655451:DXF655451 EGZ655451:EHB655451 EQV655451:EQX655451 FAR655451:FAT655451 FKN655451:FKP655451 FUJ655451:FUL655451 GEF655451:GEH655451 GOB655451:GOD655451 GXX655451:GXZ655451 HHT655451:HHV655451 HRP655451:HRR655451 IBL655451:IBN655451 ILH655451:ILJ655451 IVD655451:IVF655451 JEZ655451:JFB655451 JOV655451:JOX655451 JYR655451:JYT655451 KIN655451:KIP655451 KSJ655451:KSL655451 LCF655451:LCH655451 LMB655451:LMD655451 LVX655451:LVZ655451 MFT655451:MFV655451 MPP655451:MPR655451 MZL655451:MZN655451 NJH655451:NJJ655451 NTD655451:NTF655451 OCZ655451:ODB655451 OMV655451:OMX655451 OWR655451:OWT655451 PGN655451:PGP655451 PQJ655451:PQL655451 QAF655451:QAH655451 QKB655451:QKD655451 QTX655451:QTZ655451 RDT655451:RDV655451 RNP655451:RNR655451 RXL655451:RXN655451 SHH655451:SHJ655451 SRD655451:SRF655451 TAZ655451:TBB655451 TKV655451:TKX655451 TUR655451:TUT655451 UEN655451:UEP655451 UOJ655451:UOL655451 UYF655451:UYH655451 VIB655451:VID655451 VRX655451:VRZ655451 WBT655451:WBV655451 WLP655451:WLR655451 WVL655451:WVN655451 D720987:F720987 IZ720987:JB720987 SV720987:SX720987 ACR720987:ACT720987 AMN720987:AMP720987 AWJ720987:AWL720987 BGF720987:BGH720987 BQB720987:BQD720987 BZX720987:BZZ720987 CJT720987:CJV720987 CTP720987:CTR720987 DDL720987:DDN720987 DNH720987:DNJ720987 DXD720987:DXF720987 EGZ720987:EHB720987 EQV720987:EQX720987 FAR720987:FAT720987 FKN720987:FKP720987 FUJ720987:FUL720987 GEF720987:GEH720987 GOB720987:GOD720987 GXX720987:GXZ720987 HHT720987:HHV720987 HRP720987:HRR720987 IBL720987:IBN720987 ILH720987:ILJ720987 IVD720987:IVF720987 JEZ720987:JFB720987 JOV720987:JOX720987 JYR720987:JYT720987 KIN720987:KIP720987 KSJ720987:KSL720987 LCF720987:LCH720987 LMB720987:LMD720987 LVX720987:LVZ720987 MFT720987:MFV720987 MPP720987:MPR720987 MZL720987:MZN720987 NJH720987:NJJ720987 NTD720987:NTF720987 OCZ720987:ODB720987 OMV720987:OMX720987 OWR720987:OWT720987 PGN720987:PGP720987 PQJ720987:PQL720987 QAF720987:QAH720987 QKB720987:QKD720987 QTX720987:QTZ720987 RDT720987:RDV720987 RNP720987:RNR720987 RXL720987:RXN720987 SHH720987:SHJ720987 SRD720987:SRF720987 TAZ720987:TBB720987 TKV720987:TKX720987 TUR720987:TUT720987 UEN720987:UEP720987 UOJ720987:UOL720987 UYF720987:UYH720987 VIB720987:VID720987 VRX720987:VRZ720987 WBT720987:WBV720987 WLP720987:WLR720987 WVL720987:WVN720987 D786523:F786523 IZ786523:JB786523 SV786523:SX786523 ACR786523:ACT786523 AMN786523:AMP786523 AWJ786523:AWL786523 BGF786523:BGH786523 BQB786523:BQD786523 BZX786523:BZZ786523 CJT786523:CJV786523 CTP786523:CTR786523 DDL786523:DDN786523 DNH786523:DNJ786523 DXD786523:DXF786523 EGZ786523:EHB786523 EQV786523:EQX786523 FAR786523:FAT786523 FKN786523:FKP786523 FUJ786523:FUL786523 GEF786523:GEH786523 GOB786523:GOD786523 GXX786523:GXZ786523 HHT786523:HHV786523 HRP786523:HRR786523 IBL786523:IBN786523 ILH786523:ILJ786523 IVD786523:IVF786523 JEZ786523:JFB786523 JOV786523:JOX786523 JYR786523:JYT786523 KIN786523:KIP786523 KSJ786523:KSL786523 LCF786523:LCH786523 LMB786523:LMD786523 LVX786523:LVZ786523 MFT786523:MFV786523 MPP786523:MPR786523 MZL786523:MZN786523 NJH786523:NJJ786523 NTD786523:NTF786523 OCZ786523:ODB786523 OMV786523:OMX786523 OWR786523:OWT786523 PGN786523:PGP786523 PQJ786523:PQL786523 QAF786523:QAH786523 QKB786523:QKD786523 QTX786523:QTZ786523 RDT786523:RDV786523 RNP786523:RNR786523 RXL786523:RXN786523 SHH786523:SHJ786523 SRD786523:SRF786523 TAZ786523:TBB786523 TKV786523:TKX786523 TUR786523:TUT786523 UEN786523:UEP786523 UOJ786523:UOL786523 UYF786523:UYH786523 VIB786523:VID786523 VRX786523:VRZ786523 WBT786523:WBV786523 WLP786523:WLR786523 WVL786523:WVN786523 D852059:F852059 IZ852059:JB852059 SV852059:SX852059 ACR852059:ACT852059 AMN852059:AMP852059 AWJ852059:AWL852059 BGF852059:BGH852059 BQB852059:BQD852059 BZX852059:BZZ852059 CJT852059:CJV852059 CTP852059:CTR852059 DDL852059:DDN852059 DNH852059:DNJ852059 DXD852059:DXF852059 EGZ852059:EHB852059 EQV852059:EQX852059 FAR852059:FAT852059 FKN852059:FKP852059 FUJ852059:FUL852059 GEF852059:GEH852059 GOB852059:GOD852059 GXX852059:GXZ852059 HHT852059:HHV852059 HRP852059:HRR852059 IBL852059:IBN852059 ILH852059:ILJ852059 IVD852059:IVF852059 JEZ852059:JFB852059 JOV852059:JOX852059 JYR852059:JYT852059 KIN852059:KIP852059 KSJ852059:KSL852059 LCF852059:LCH852059 LMB852059:LMD852059 LVX852059:LVZ852059 MFT852059:MFV852059 MPP852059:MPR852059 MZL852059:MZN852059 NJH852059:NJJ852059 NTD852059:NTF852059 OCZ852059:ODB852059 OMV852059:OMX852059 OWR852059:OWT852059 PGN852059:PGP852059 PQJ852059:PQL852059 QAF852059:QAH852059 QKB852059:QKD852059 QTX852059:QTZ852059 RDT852059:RDV852059 RNP852059:RNR852059 RXL852059:RXN852059 SHH852059:SHJ852059 SRD852059:SRF852059 TAZ852059:TBB852059 TKV852059:TKX852059 TUR852059:TUT852059 UEN852059:UEP852059 UOJ852059:UOL852059 UYF852059:UYH852059 VIB852059:VID852059 VRX852059:VRZ852059 WBT852059:WBV852059 WLP852059:WLR852059 WVL852059:WVN852059 D917595:F917595 IZ917595:JB917595 SV917595:SX917595 ACR917595:ACT917595 AMN917595:AMP917595 AWJ917595:AWL917595 BGF917595:BGH917595 BQB917595:BQD917595 BZX917595:BZZ917595 CJT917595:CJV917595 CTP917595:CTR917595 DDL917595:DDN917595 DNH917595:DNJ917595 DXD917595:DXF917595 EGZ917595:EHB917595 EQV917595:EQX917595 FAR917595:FAT917595 FKN917595:FKP917595 FUJ917595:FUL917595 GEF917595:GEH917595 GOB917595:GOD917595 GXX917595:GXZ917595 HHT917595:HHV917595 HRP917595:HRR917595 IBL917595:IBN917595 ILH917595:ILJ917595 IVD917595:IVF917595 JEZ917595:JFB917595 JOV917595:JOX917595 JYR917595:JYT917595 KIN917595:KIP917595 KSJ917595:KSL917595 LCF917595:LCH917595 LMB917595:LMD917595 LVX917595:LVZ917595 MFT917595:MFV917595 MPP917595:MPR917595 MZL917595:MZN917595 NJH917595:NJJ917595 NTD917595:NTF917595 OCZ917595:ODB917595 OMV917595:OMX917595 OWR917595:OWT917595 PGN917595:PGP917595 PQJ917595:PQL917595 QAF917595:QAH917595 QKB917595:QKD917595 QTX917595:QTZ917595 RDT917595:RDV917595 RNP917595:RNR917595 RXL917595:RXN917595 SHH917595:SHJ917595 SRD917595:SRF917595 TAZ917595:TBB917595 TKV917595:TKX917595 TUR917595:TUT917595 UEN917595:UEP917595 UOJ917595:UOL917595 UYF917595:UYH917595 VIB917595:VID917595 VRX917595:VRZ917595 WBT917595:WBV917595 WLP917595:WLR917595 WVL917595:WVN917595 D983131:F983131 IZ983131:JB983131 SV983131:SX983131 ACR983131:ACT983131 AMN983131:AMP983131 AWJ983131:AWL983131 BGF983131:BGH983131 BQB983131:BQD983131 BZX983131:BZZ983131 CJT983131:CJV983131 CTP983131:CTR983131 DDL983131:DDN983131 DNH983131:DNJ983131 DXD983131:DXF983131 EGZ983131:EHB983131 EQV983131:EQX983131 FAR983131:FAT983131 FKN983131:FKP983131 FUJ983131:FUL983131 GEF983131:GEH983131 GOB983131:GOD983131 GXX983131:GXZ983131 HHT983131:HHV983131 HRP983131:HRR983131 IBL983131:IBN983131 ILH983131:ILJ983131 IVD983131:IVF983131 JEZ983131:JFB983131 JOV983131:JOX983131 JYR983131:JYT983131 KIN983131:KIP983131 KSJ983131:KSL983131 LCF983131:LCH983131 LMB983131:LMD983131 LVX983131:LVZ983131 MFT983131:MFV983131 MPP983131:MPR983131 MZL983131:MZN983131 NJH983131:NJJ983131 NTD983131:NTF983131 OCZ983131:ODB983131 OMV983131:OMX983131 OWR983131:OWT983131 PGN983131:PGP983131 PQJ983131:PQL983131 QAF983131:QAH983131 QKB983131:QKD983131 QTX983131:QTZ983131 RDT983131:RDV983131 RNP983131:RNR983131 RXL983131:RXN983131 SHH983131:SHJ983131 SRD983131:SRF983131 TAZ983131:TBB983131 TKV983131:TKX983131 TUR983131:TUT983131 UEN983131:UEP983131 UOJ983131:UOL983131 UYF983131:UYH983131 VIB983131:VID983131 VRX983131:VRZ983131 WBT983131:WBV983131 WLP983131:WLR983131 WVL983131:WVN983131">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formula1>$O$1:$O$5</formula1>
    </dataValidation>
    <dataValidation type="list" allowBlank="1" showInputMessage="1" prompt="Please select from the dropdown list if possible. If you cannot find a provider cadre that fits, you may write it in." sqref="WVL983143:WVP983143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9:H65639 IZ65639:JD65639 SV65639:SZ65639 ACR65639:ACV65639 AMN65639:AMR65639 AWJ65639:AWN65639 BGF65639:BGJ65639 BQB65639:BQF65639 BZX65639:CAB65639 CJT65639:CJX65639 CTP65639:CTT65639 DDL65639:DDP65639 DNH65639:DNL65639 DXD65639:DXH65639 EGZ65639:EHD65639 EQV65639:EQZ65639 FAR65639:FAV65639 FKN65639:FKR65639 FUJ65639:FUN65639 GEF65639:GEJ65639 GOB65639:GOF65639 GXX65639:GYB65639 HHT65639:HHX65639 HRP65639:HRT65639 IBL65639:IBP65639 ILH65639:ILL65639 IVD65639:IVH65639 JEZ65639:JFD65639 JOV65639:JOZ65639 JYR65639:JYV65639 KIN65639:KIR65639 KSJ65639:KSN65639 LCF65639:LCJ65639 LMB65639:LMF65639 LVX65639:LWB65639 MFT65639:MFX65639 MPP65639:MPT65639 MZL65639:MZP65639 NJH65639:NJL65639 NTD65639:NTH65639 OCZ65639:ODD65639 OMV65639:OMZ65639 OWR65639:OWV65639 PGN65639:PGR65639 PQJ65639:PQN65639 QAF65639:QAJ65639 QKB65639:QKF65639 QTX65639:QUB65639 RDT65639:RDX65639 RNP65639:RNT65639 RXL65639:RXP65639 SHH65639:SHL65639 SRD65639:SRH65639 TAZ65639:TBD65639 TKV65639:TKZ65639 TUR65639:TUV65639 UEN65639:UER65639 UOJ65639:UON65639 UYF65639:UYJ65639 VIB65639:VIF65639 VRX65639:VSB65639 WBT65639:WBX65639 WLP65639:WLT65639 WVL65639:WVP65639 D131175:H131175 IZ131175:JD131175 SV131175:SZ131175 ACR131175:ACV131175 AMN131175:AMR131175 AWJ131175:AWN131175 BGF131175:BGJ131175 BQB131175:BQF131175 BZX131175:CAB131175 CJT131175:CJX131175 CTP131175:CTT131175 DDL131175:DDP131175 DNH131175:DNL131175 DXD131175:DXH131175 EGZ131175:EHD131175 EQV131175:EQZ131175 FAR131175:FAV131175 FKN131175:FKR131175 FUJ131175:FUN131175 GEF131175:GEJ131175 GOB131175:GOF131175 GXX131175:GYB131175 HHT131175:HHX131175 HRP131175:HRT131175 IBL131175:IBP131175 ILH131175:ILL131175 IVD131175:IVH131175 JEZ131175:JFD131175 JOV131175:JOZ131175 JYR131175:JYV131175 KIN131175:KIR131175 KSJ131175:KSN131175 LCF131175:LCJ131175 LMB131175:LMF131175 LVX131175:LWB131175 MFT131175:MFX131175 MPP131175:MPT131175 MZL131175:MZP131175 NJH131175:NJL131175 NTD131175:NTH131175 OCZ131175:ODD131175 OMV131175:OMZ131175 OWR131175:OWV131175 PGN131175:PGR131175 PQJ131175:PQN131175 QAF131175:QAJ131175 QKB131175:QKF131175 QTX131175:QUB131175 RDT131175:RDX131175 RNP131175:RNT131175 RXL131175:RXP131175 SHH131175:SHL131175 SRD131175:SRH131175 TAZ131175:TBD131175 TKV131175:TKZ131175 TUR131175:TUV131175 UEN131175:UER131175 UOJ131175:UON131175 UYF131175:UYJ131175 VIB131175:VIF131175 VRX131175:VSB131175 WBT131175:WBX131175 WLP131175:WLT131175 WVL131175:WVP131175 D196711:H196711 IZ196711:JD196711 SV196711:SZ196711 ACR196711:ACV196711 AMN196711:AMR196711 AWJ196711:AWN196711 BGF196711:BGJ196711 BQB196711:BQF196711 BZX196711:CAB196711 CJT196711:CJX196711 CTP196711:CTT196711 DDL196711:DDP196711 DNH196711:DNL196711 DXD196711:DXH196711 EGZ196711:EHD196711 EQV196711:EQZ196711 FAR196711:FAV196711 FKN196711:FKR196711 FUJ196711:FUN196711 GEF196711:GEJ196711 GOB196711:GOF196711 GXX196711:GYB196711 HHT196711:HHX196711 HRP196711:HRT196711 IBL196711:IBP196711 ILH196711:ILL196711 IVD196711:IVH196711 JEZ196711:JFD196711 JOV196711:JOZ196711 JYR196711:JYV196711 KIN196711:KIR196711 KSJ196711:KSN196711 LCF196711:LCJ196711 LMB196711:LMF196711 LVX196711:LWB196711 MFT196711:MFX196711 MPP196711:MPT196711 MZL196711:MZP196711 NJH196711:NJL196711 NTD196711:NTH196711 OCZ196711:ODD196711 OMV196711:OMZ196711 OWR196711:OWV196711 PGN196711:PGR196711 PQJ196711:PQN196711 QAF196711:QAJ196711 QKB196711:QKF196711 QTX196711:QUB196711 RDT196711:RDX196711 RNP196711:RNT196711 RXL196711:RXP196711 SHH196711:SHL196711 SRD196711:SRH196711 TAZ196711:TBD196711 TKV196711:TKZ196711 TUR196711:TUV196711 UEN196711:UER196711 UOJ196711:UON196711 UYF196711:UYJ196711 VIB196711:VIF196711 VRX196711:VSB196711 WBT196711:WBX196711 WLP196711:WLT196711 WVL196711:WVP196711 D262247:H262247 IZ262247:JD262247 SV262247:SZ262247 ACR262247:ACV262247 AMN262247:AMR262247 AWJ262247:AWN262247 BGF262247:BGJ262247 BQB262247:BQF262247 BZX262247:CAB262247 CJT262247:CJX262247 CTP262247:CTT262247 DDL262247:DDP262247 DNH262247:DNL262247 DXD262247:DXH262247 EGZ262247:EHD262247 EQV262247:EQZ262247 FAR262247:FAV262247 FKN262247:FKR262247 FUJ262247:FUN262247 GEF262247:GEJ262247 GOB262247:GOF262247 GXX262247:GYB262247 HHT262247:HHX262247 HRP262247:HRT262247 IBL262247:IBP262247 ILH262247:ILL262247 IVD262247:IVH262247 JEZ262247:JFD262247 JOV262247:JOZ262247 JYR262247:JYV262247 KIN262247:KIR262247 KSJ262247:KSN262247 LCF262247:LCJ262247 LMB262247:LMF262247 LVX262247:LWB262247 MFT262247:MFX262247 MPP262247:MPT262247 MZL262247:MZP262247 NJH262247:NJL262247 NTD262247:NTH262247 OCZ262247:ODD262247 OMV262247:OMZ262247 OWR262247:OWV262247 PGN262247:PGR262247 PQJ262247:PQN262247 QAF262247:QAJ262247 QKB262247:QKF262247 QTX262247:QUB262247 RDT262247:RDX262247 RNP262247:RNT262247 RXL262247:RXP262247 SHH262247:SHL262247 SRD262247:SRH262247 TAZ262247:TBD262247 TKV262247:TKZ262247 TUR262247:TUV262247 UEN262247:UER262247 UOJ262247:UON262247 UYF262247:UYJ262247 VIB262247:VIF262247 VRX262247:VSB262247 WBT262247:WBX262247 WLP262247:WLT262247 WVL262247:WVP262247 D327783:H327783 IZ327783:JD327783 SV327783:SZ327783 ACR327783:ACV327783 AMN327783:AMR327783 AWJ327783:AWN327783 BGF327783:BGJ327783 BQB327783:BQF327783 BZX327783:CAB327783 CJT327783:CJX327783 CTP327783:CTT327783 DDL327783:DDP327783 DNH327783:DNL327783 DXD327783:DXH327783 EGZ327783:EHD327783 EQV327783:EQZ327783 FAR327783:FAV327783 FKN327783:FKR327783 FUJ327783:FUN327783 GEF327783:GEJ327783 GOB327783:GOF327783 GXX327783:GYB327783 HHT327783:HHX327783 HRP327783:HRT327783 IBL327783:IBP327783 ILH327783:ILL327783 IVD327783:IVH327783 JEZ327783:JFD327783 JOV327783:JOZ327783 JYR327783:JYV327783 KIN327783:KIR327783 KSJ327783:KSN327783 LCF327783:LCJ327783 LMB327783:LMF327783 LVX327783:LWB327783 MFT327783:MFX327783 MPP327783:MPT327783 MZL327783:MZP327783 NJH327783:NJL327783 NTD327783:NTH327783 OCZ327783:ODD327783 OMV327783:OMZ327783 OWR327783:OWV327783 PGN327783:PGR327783 PQJ327783:PQN327783 QAF327783:QAJ327783 QKB327783:QKF327783 QTX327783:QUB327783 RDT327783:RDX327783 RNP327783:RNT327783 RXL327783:RXP327783 SHH327783:SHL327783 SRD327783:SRH327783 TAZ327783:TBD327783 TKV327783:TKZ327783 TUR327783:TUV327783 UEN327783:UER327783 UOJ327783:UON327783 UYF327783:UYJ327783 VIB327783:VIF327783 VRX327783:VSB327783 WBT327783:WBX327783 WLP327783:WLT327783 WVL327783:WVP327783 D393319:H393319 IZ393319:JD393319 SV393319:SZ393319 ACR393319:ACV393319 AMN393319:AMR393319 AWJ393319:AWN393319 BGF393319:BGJ393319 BQB393319:BQF393319 BZX393319:CAB393319 CJT393319:CJX393319 CTP393319:CTT393319 DDL393319:DDP393319 DNH393319:DNL393319 DXD393319:DXH393319 EGZ393319:EHD393319 EQV393319:EQZ393319 FAR393319:FAV393319 FKN393319:FKR393319 FUJ393319:FUN393319 GEF393319:GEJ393319 GOB393319:GOF393319 GXX393319:GYB393319 HHT393319:HHX393319 HRP393319:HRT393319 IBL393319:IBP393319 ILH393319:ILL393319 IVD393319:IVH393319 JEZ393319:JFD393319 JOV393319:JOZ393319 JYR393319:JYV393319 KIN393319:KIR393319 KSJ393319:KSN393319 LCF393319:LCJ393319 LMB393319:LMF393319 LVX393319:LWB393319 MFT393319:MFX393319 MPP393319:MPT393319 MZL393319:MZP393319 NJH393319:NJL393319 NTD393319:NTH393319 OCZ393319:ODD393319 OMV393319:OMZ393319 OWR393319:OWV393319 PGN393319:PGR393319 PQJ393319:PQN393319 QAF393319:QAJ393319 QKB393319:QKF393319 QTX393319:QUB393319 RDT393319:RDX393319 RNP393319:RNT393319 RXL393319:RXP393319 SHH393319:SHL393319 SRD393319:SRH393319 TAZ393319:TBD393319 TKV393319:TKZ393319 TUR393319:TUV393319 UEN393319:UER393319 UOJ393319:UON393319 UYF393319:UYJ393319 VIB393319:VIF393319 VRX393319:VSB393319 WBT393319:WBX393319 WLP393319:WLT393319 WVL393319:WVP393319 D458855:H458855 IZ458855:JD458855 SV458855:SZ458855 ACR458855:ACV458855 AMN458855:AMR458855 AWJ458855:AWN458855 BGF458855:BGJ458855 BQB458855:BQF458855 BZX458855:CAB458855 CJT458855:CJX458855 CTP458855:CTT458855 DDL458855:DDP458855 DNH458855:DNL458855 DXD458855:DXH458855 EGZ458855:EHD458855 EQV458855:EQZ458855 FAR458855:FAV458855 FKN458855:FKR458855 FUJ458855:FUN458855 GEF458855:GEJ458855 GOB458855:GOF458855 GXX458855:GYB458855 HHT458855:HHX458855 HRP458855:HRT458855 IBL458855:IBP458855 ILH458855:ILL458855 IVD458855:IVH458855 JEZ458855:JFD458855 JOV458855:JOZ458855 JYR458855:JYV458855 KIN458855:KIR458855 KSJ458855:KSN458855 LCF458855:LCJ458855 LMB458855:LMF458855 LVX458855:LWB458855 MFT458855:MFX458855 MPP458855:MPT458855 MZL458855:MZP458855 NJH458855:NJL458855 NTD458855:NTH458855 OCZ458855:ODD458855 OMV458855:OMZ458855 OWR458855:OWV458855 PGN458855:PGR458855 PQJ458855:PQN458855 QAF458855:QAJ458855 QKB458855:QKF458855 QTX458855:QUB458855 RDT458855:RDX458855 RNP458855:RNT458855 RXL458855:RXP458855 SHH458855:SHL458855 SRD458855:SRH458855 TAZ458855:TBD458855 TKV458855:TKZ458855 TUR458855:TUV458855 UEN458855:UER458855 UOJ458855:UON458855 UYF458855:UYJ458855 VIB458855:VIF458855 VRX458855:VSB458855 WBT458855:WBX458855 WLP458855:WLT458855 WVL458855:WVP458855 D524391:H524391 IZ524391:JD524391 SV524391:SZ524391 ACR524391:ACV524391 AMN524391:AMR524391 AWJ524391:AWN524391 BGF524391:BGJ524391 BQB524391:BQF524391 BZX524391:CAB524391 CJT524391:CJX524391 CTP524391:CTT524391 DDL524391:DDP524391 DNH524391:DNL524391 DXD524391:DXH524391 EGZ524391:EHD524391 EQV524391:EQZ524391 FAR524391:FAV524391 FKN524391:FKR524391 FUJ524391:FUN524391 GEF524391:GEJ524391 GOB524391:GOF524391 GXX524391:GYB524391 HHT524391:HHX524391 HRP524391:HRT524391 IBL524391:IBP524391 ILH524391:ILL524391 IVD524391:IVH524391 JEZ524391:JFD524391 JOV524391:JOZ524391 JYR524391:JYV524391 KIN524391:KIR524391 KSJ524391:KSN524391 LCF524391:LCJ524391 LMB524391:LMF524391 LVX524391:LWB524391 MFT524391:MFX524391 MPP524391:MPT524391 MZL524391:MZP524391 NJH524391:NJL524391 NTD524391:NTH524391 OCZ524391:ODD524391 OMV524391:OMZ524391 OWR524391:OWV524391 PGN524391:PGR524391 PQJ524391:PQN524391 QAF524391:QAJ524391 QKB524391:QKF524391 QTX524391:QUB524391 RDT524391:RDX524391 RNP524391:RNT524391 RXL524391:RXP524391 SHH524391:SHL524391 SRD524391:SRH524391 TAZ524391:TBD524391 TKV524391:TKZ524391 TUR524391:TUV524391 UEN524391:UER524391 UOJ524391:UON524391 UYF524391:UYJ524391 VIB524391:VIF524391 VRX524391:VSB524391 WBT524391:WBX524391 WLP524391:WLT524391 WVL524391:WVP524391 D589927:H589927 IZ589927:JD589927 SV589927:SZ589927 ACR589927:ACV589927 AMN589927:AMR589927 AWJ589927:AWN589927 BGF589927:BGJ589927 BQB589927:BQF589927 BZX589927:CAB589927 CJT589927:CJX589927 CTP589927:CTT589927 DDL589927:DDP589927 DNH589927:DNL589927 DXD589927:DXH589927 EGZ589927:EHD589927 EQV589927:EQZ589927 FAR589927:FAV589927 FKN589927:FKR589927 FUJ589927:FUN589927 GEF589927:GEJ589927 GOB589927:GOF589927 GXX589927:GYB589927 HHT589927:HHX589927 HRP589927:HRT589927 IBL589927:IBP589927 ILH589927:ILL589927 IVD589927:IVH589927 JEZ589927:JFD589927 JOV589927:JOZ589927 JYR589927:JYV589927 KIN589927:KIR589927 KSJ589927:KSN589927 LCF589927:LCJ589927 LMB589927:LMF589927 LVX589927:LWB589927 MFT589927:MFX589927 MPP589927:MPT589927 MZL589927:MZP589927 NJH589927:NJL589927 NTD589927:NTH589927 OCZ589927:ODD589927 OMV589927:OMZ589927 OWR589927:OWV589927 PGN589927:PGR589927 PQJ589927:PQN589927 QAF589927:QAJ589927 QKB589927:QKF589927 QTX589927:QUB589927 RDT589927:RDX589927 RNP589927:RNT589927 RXL589927:RXP589927 SHH589927:SHL589927 SRD589927:SRH589927 TAZ589927:TBD589927 TKV589927:TKZ589927 TUR589927:TUV589927 UEN589927:UER589927 UOJ589927:UON589927 UYF589927:UYJ589927 VIB589927:VIF589927 VRX589927:VSB589927 WBT589927:WBX589927 WLP589927:WLT589927 WVL589927:WVP589927 D655463:H655463 IZ655463:JD655463 SV655463:SZ655463 ACR655463:ACV655463 AMN655463:AMR655463 AWJ655463:AWN655463 BGF655463:BGJ655463 BQB655463:BQF655463 BZX655463:CAB655463 CJT655463:CJX655463 CTP655463:CTT655463 DDL655463:DDP655463 DNH655463:DNL655463 DXD655463:DXH655463 EGZ655463:EHD655463 EQV655463:EQZ655463 FAR655463:FAV655463 FKN655463:FKR655463 FUJ655463:FUN655463 GEF655463:GEJ655463 GOB655463:GOF655463 GXX655463:GYB655463 HHT655463:HHX655463 HRP655463:HRT655463 IBL655463:IBP655463 ILH655463:ILL655463 IVD655463:IVH655463 JEZ655463:JFD655463 JOV655463:JOZ655463 JYR655463:JYV655463 KIN655463:KIR655463 KSJ655463:KSN655463 LCF655463:LCJ655463 LMB655463:LMF655463 LVX655463:LWB655463 MFT655463:MFX655463 MPP655463:MPT655463 MZL655463:MZP655463 NJH655463:NJL655463 NTD655463:NTH655463 OCZ655463:ODD655463 OMV655463:OMZ655463 OWR655463:OWV655463 PGN655463:PGR655463 PQJ655463:PQN655463 QAF655463:QAJ655463 QKB655463:QKF655463 QTX655463:QUB655463 RDT655463:RDX655463 RNP655463:RNT655463 RXL655463:RXP655463 SHH655463:SHL655463 SRD655463:SRH655463 TAZ655463:TBD655463 TKV655463:TKZ655463 TUR655463:TUV655463 UEN655463:UER655463 UOJ655463:UON655463 UYF655463:UYJ655463 VIB655463:VIF655463 VRX655463:VSB655463 WBT655463:WBX655463 WLP655463:WLT655463 WVL655463:WVP655463 D720999:H720999 IZ720999:JD720999 SV720999:SZ720999 ACR720999:ACV720999 AMN720999:AMR720999 AWJ720999:AWN720999 BGF720999:BGJ720999 BQB720999:BQF720999 BZX720999:CAB720999 CJT720999:CJX720999 CTP720999:CTT720999 DDL720999:DDP720999 DNH720999:DNL720999 DXD720999:DXH720999 EGZ720999:EHD720999 EQV720999:EQZ720999 FAR720999:FAV720999 FKN720999:FKR720999 FUJ720999:FUN720999 GEF720999:GEJ720999 GOB720999:GOF720999 GXX720999:GYB720999 HHT720999:HHX720999 HRP720999:HRT720999 IBL720999:IBP720999 ILH720999:ILL720999 IVD720999:IVH720999 JEZ720999:JFD720999 JOV720999:JOZ720999 JYR720999:JYV720999 KIN720999:KIR720999 KSJ720999:KSN720999 LCF720999:LCJ720999 LMB720999:LMF720999 LVX720999:LWB720999 MFT720999:MFX720999 MPP720999:MPT720999 MZL720999:MZP720999 NJH720999:NJL720999 NTD720999:NTH720999 OCZ720999:ODD720999 OMV720999:OMZ720999 OWR720999:OWV720999 PGN720999:PGR720999 PQJ720999:PQN720999 QAF720999:QAJ720999 QKB720999:QKF720999 QTX720999:QUB720999 RDT720999:RDX720999 RNP720999:RNT720999 RXL720999:RXP720999 SHH720999:SHL720999 SRD720999:SRH720999 TAZ720999:TBD720999 TKV720999:TKZ720999 TUR720999:TUV720999 UEN720999:UER720999 UOJ720999:UON720999 UYF720999:UYJ720999 VIB720999:VIF720999 VRX720999:VSB720999 WBT720999:WBX720999 WLP720999:WLT720999 WVL720999:WVP720999 D786535:H786535 IZ786535:JD786535 SV786535:SZ786535 ACR786535:ACV786535 AMN786535:AMR786535 AWJ786535:AWN786535 BGF786535:BGJ786535 BQB786535:BQF786535 BZX786535:CAB786535 CJT786535:CJX786535 CTP786535:CTT786535 DDL786535:DDP786535 DNH786535:DNL786535 DXD786535:DXH786535 EGZ786535:EHD786535 EQV786535:EQZ786535 FAR786535:FAV786535 FKN786535:FKR786535 FUJ786535:FUN786535 GEF786535:GEJ786535 GOB786535:GOF786535 GXX786535:GYB786535 HHT786535:HHX786535 HRP786535:HRT786535 IBL786535:IBP786535 ILH786535:ILL786535 IVD786535:IVH786535 JEZ786535:JFD786535 JOV786535:JOZ786535 JYR786535:JYV786535 KIN786535:KIR786535 KSJ786535:KSN786535 LCF786535:LCJ786535 LMB786535:LMF786535 LVX786535:LWB786535 MFT786535:MFX786535 MPP786535:MPT786535 MZL786535:MZP786535 NJH786535:NJL786535 NTD786535:NTH786535 OCZ786535:ODD786535 OMV786535:OMZ786535 OWR786535:OWV786535 PGN786535:PGR786535 PQJ786535:PQN786535 QAF786535:QAJ786535 QKB786535:QKF786535 QTX786535:QUB786535 RDT786535:RDX786535 RNP786535:RNT786535 RXL786535:RXP786535 SHH786535:SHL786535 SRD786535:SRH786535 TAZ786535:TBD786535 TKV786535:TKZ786535 TUR786535:TUV786535 UEN786535:UER786535 UOJ786535:UON786535 UYF786535:UYJ786535 VIB786535:VIF786535 VRX786535:VSB786535 WBT786535:WBX786535 WLP786535:WLT786535 WVL786535:WVP786535 D852071:H852071 IZ852071:JD852071 SV852071:SZ852071 ACR852071:ACV852071 AMN852071:AMR852071 AWJ852071:AWN852071 BGF852071:BGJ852071 BQB852071:BQF852071 BZX852071:CAB852071 CJT852071:CJX852071 CTP852071:CTT852071 DDL852071:DDP852071 DNH852071:DNL852071 DXD852071:DXH852071 EGZ852071:EHD852071 EQV852071:EQZ852071 FAR852071:FAV852071 FKN852071:FKR852071 FUJ852071:FUN852071 GEF852071:GEJ852071 GOB852071:GOF852071 GXX852071:GYB852071 HHT852071:HHX852071 HRP852071:HRT852071 IBL852071:IBP852071 ILH852071:ILL852071 IVD852071:IVH852071 JEZ852071:JFD852071 JOV852071:JOZ852071 JYR852071:JYV852071 KIN852071:KIR852071 KSJ852071:KSN852071 LCF852071:LCJ852071 LMB852071:LMF852071 LVX852071:LWB852071 MFT852071:MFX852071 MPP852071:MPT852071 MZL852071:MZP852071 NJH852071:NJL852071 NTD852071:NTH852071 OCZ852071:ODD852071 OMV852071:OMZ852071 OWR852071:OWV852071 PGN852071:PGR852071 PQJ852071:PQN852071 QAF852071:QAJ852071 QKB852071:QKF852071 QTX852071:QUB852071 RDT852071:RDX852071 RNP852071:RNT852071 RXL852071:RXP852071 SHH852071:SHL852071 SRD852071:SRH852071 TAZ852071:TBD852071 TKV852071:TKZ852071 TUR852071:TUV852071 UEN852071:UER852071 UOJ852071:UON852071 UYF852071:UYJ852071 VIB852071:VIF852071 VRX852071:VSB852071 WBT852071:WBX852071 WLP852071:WLT852071 WVL852071:WVP852071 D917607:H917607 IZ917607:JD917607 SV917607:SZ917607 ACR917607:ACV917607 AMN917607:AMR917607 AWJ917607:AWN917607 BGF917607:BGJ917607 BQB917607:BQF917607 BZX917607:CAB917607 CJT917607:CJX917607 CTP917607:CTT917607 DDL917607:DDP917607 DNH917607:DNL917607 DXD917607:DXH917607 EGZ917607:EHD917607 EQV917607:EQZ917607 FAR917607:FAV917607 FKN917607:FKR917607 FUJ917607:FUN917607 GEF917607:GEJ917607 GOB917607:GOF917607 GXX917607:GYB917607 HHT917607:HHX917607 HRP917607:HRT917607 IBL917607:IBP917607 ILH917607:ILL917607 IVD917607:IVH917607 JEZ917607:JFD917607 JOV917607:JOZ917607 JYR917607:JYV917607 KIN917607:KIR917607 KSJ917607:KSN917607 LCF917607:LCJ917607 LMB917607:LMF917607 LVX917607:LWB917607 MFT917607:MFX917607 MPP917607:MPT917607 MZL917607:MZP917607 NJH917607:NJL917607 NTD917607:NTH917607 OCZ917607:ODD917607 OMV917607:OMZ917607 OWR917607:OWV917607 PGN917607:PGR917607 PQJ917607:PQN917607 QAF917607:QAJ917607 QKB917607:QKF917607 QTX917607:QUB917607 RDT917607:RDX917607 RNP917607:RNT917607 RXL917607:RXP917607 SHH917607:SHL917607 SRD917607:SRH917607 TAZ917607:TBD917607 TKV917607:TKZ917607 TUR917607:TUV917607 UEN917607:UER917607 UOJ917607:UON917607 UYF917607:UYJ917607 VIB917607:VIF917607 VRX917607:VSB917607 WBT917607:WBX917607 WLP917607:WLT917607 WVL917607:WVP917607 D983143:H983143 IZ983143:JD983143 SV983143:SZ983143 ACR983143:ACV983143 AMN983143:AMR983143 AWJ983143:AWN983143 BGF983143:BGJ983143 BQB983143:BQF983143 BZX983143:CAB983143 CJT983143:CJX983143 CTP983143:CTT983143 DDL983143:DDP983143 DNH983143:DNL983143 DXD983143:DXH983143 EGZ983143:EHD983143 EQV983143:EQZ983143 FAR983143:FAV983143 FKN983143:FKR983143 FUJ983143:FUN983143 GEF983143:GEJ983143 GOB983143:GOF983143 GXX983143:GYB983143 HHT983143:HHX983143 HRP983143:HRT983143 IBL983143:IBP983143 ILH983143:ILL983143 IVD983143:IVH983143 JEZ983143:JFD983143 JOV983143:JOZ983143 JYR983143:JYV983143 KIN983143:KIR983143 KSJ983143:KSN983143 LCF983143:LCJ983143 LMB983143:LMF983143 LVX983143:LWB983143 MFT983143:MFX983143 MPP983143:MPT983143 MZL983143:MZP983143 NJH983143:NJL983143 NTD983143:NTH983143 OCZ983143:ODD983143 OMV983143:OMZ983143 OWR983143:OWV983143 PGN983143:PGR983143 PQJ983143:PQN983143 QAF983143:QAJ983143 QKB983143:QKF983143 QTX983143:QUB983143 RDT983143:RDX983143 RNP983143:RNT983143 RXL983143:RXP983143 SHH983143:SHL983143 SRD983143:SRH983143 TAZ983143:TBD983143 TKV983143:TKZ983143 TUR983143:TUV983143 UEN983143:UER983143 UOJ983143:UON983143 UYF983143:UYJ983143 VIB983143:VIF983143 VRX983143:VSB983143 WBT983143:WBX983143 WLP983143:WLT983143">
      <formula1>$Q$1:$Q$7</formula1>
    </dataValidation>
    <dataValidation type="list" allowBlank="1" prompt="Please choose from the dropdown if possible. If you cannot find a cadre that fits what you are looking for, you may write it in." sqref="WVL983144:WVP983150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40:H65646 IZ65640:JD65646 SV65640:SZ65646 ACR65640:ACV65646 AMN65640:AMR65646 AWJ65640:AWN65646 BGF65640:BGJ65646 BQB65640:BQF65646 BZX65640:CAB65646 CJT65640:CJX65646 CTP65640:CTT65646 DDL65640:DDP65646 DNH65640:DNL65646 DXD65640:DXH65646 EGZ65640:EHD65646 EQV65640:EQZ65646 FAR65640:FAV65646 FKN65640:FKR65646 FUJ65640:FUN65646 GEF65640:GEJ65646 GOB65640:GOF65646 GXX65640:GYB65646 HHT65640:HHX65646 HRP65640:HRT65646 IBL65640:IBP65646 ILH65640:ILL65646 IVD65640:IVH65646 JEZ65640:JFD65646 JOV65640:JOZ65646 JYR65640:JYV65646 KIN65640:KIR65646 KSJ65640:KSN65646 LCF65640:LCJ65646 LMB65640:LMF65646 LVX65640:LWB65646 MFT65640:MFX65646 MPP65640:MPT65646 MZL65640:MZP65646 NJH65640:NJL65646 NTD65640:NTH65646 OCZ65640:ODD65646 OMV65640:OMZ65646 OWR65640:OWV65646 PGN65640:PGR65646 PQJ65640:PQN65646 QAF65640:QAJ65646 QKB65640:QKF65646 QTX65640:QUB65646 RDT65640:RDX65646 RNP65640:RNT65646 RXL65640:RXP65646 SHH65640:SHL65646 SRD65640:SRH65646 TAZ65640:TBD65646 TKV65640:TKZ65646 TUR65640:TUV65646 UEN65640:UER65646 UOJ65640:UON65646 UYF65640:UYJ65646 VIB65640:VIF65646 VRX65640:VSB65646 WBT65640:WBX65646 WLP65640:WLT65646 WVL65640:WVP65646 D131176:H131182 IZ131176:JD131182 SV131176:SZ131182 ACR131176:ACV131182 AMN131176:AMR131182 AWJ131176:AWN131182 BGF131176:BGJ131182 BQB131176:BQF131182 BZX131176:CAB131182 CJT131176:CJX131182 CTP131176:CTT131182 DDL131176:DDP131182 DNH131176:DNL131182 DXD131176:DXH131182 EGZ131176:EHD131182 EQV131176:EQZ131182 FAR131176:FAV131182 FKN131176:FKR131182 FUJ131176:FUN131182 GEF131176:GEJ131182 GOB131176:GOF131182 GXX131176:GYB131182 HHT131176:HHX131182 HRP131176:HRT131182 IBL131176:IBP131182 ILH131176:ILL131182 IVD131176:IVH131182 JEZ131176:JFD131182 JOV131176:JOZ131182 JYR131176:JYV131182 KIN131176:KIR131182 KSJ131176:KSN131182 LCF131176:LCJ131182 LMB131176:LMF131182 LVX131176:LWB131182 MFT131176:MFX131182 MPP131176:MPT131182 MZL131176:MZP131182 NJH131176:NJL131182 NTD131176:NTH131182 OCZ131176:ODD131182 OMV131176:OMZ131182 OWR131176:OWV131182 PGN131176:PGR131182 PQJ131176:PQN131182 QAF131176:QAJ131182 QKB131176:QKF131182 QTX131176:QUB131182 RDT131176:RDX131182 RNP131176:RNT131182 RXL131176:RXP131182 SHH131176:SHL131182 SRD131176:SRH131182 TAZ131176:TBD131182 TKV131176:TKZ131182 TUR131176:TUV131182 UEN131176:UER131182 UOJ131176:UON131182 UYF131176:UYJ131182 VIB131176:VIF131182 VRX131176:VSB131182 WBT131176:WBX131182 WLP131176:WLT131182 WVL131176:WVP131182 D196712:H196718 IZ196712:JD196718 SV196712:SZ196718 ACR196712:ACV196718 AMN196712:AMR196718 AWJ196712:AWN196718 BGF196712:BGJ196718 BQB196712:BQF196718 BZX196712:CAB196718 CJT196712:CJX196718 CTP196712:CTT196718 DDL196712:DDP196718 DNH196712:DNL196718 DXD196712:DXH196718 EGZ196712:EHD196718 EQV196712:EQZ196718 FAR196712:FAV196718 FKN196712:FKR196718 FUJ196712:FUN196718 GEF196712:GEJ196718 GOB196712:GOF196718 GXX196712:GYB196718 HHT196712:HHX196718 HRP196712:HRT196718 IBL196712:IBP196718 ILH196712:ILL196718 IVD196712:IVH196718 JEZ196712:JFD196718 JOV196712:JOZ196718 JYR196712:JYV196718 KIN196712:KIR196718 KSJ196712:KSN196718 LCF196712:LCJ196718 LMB196712:LMF196718 LVX196712:LWB196718 MFT196712:MFX196718 MPP196712:MPT196718 MZL196712:MZP196718 NJH196712:NJL196718 NTD196712:NTH196718 OCZ196712:ODD196718 OMV196712:OMZ196718 OWR196712:OWV196718 PGN196712:PGR196718 PQJ196712:PQN196718 QAF196712:QAJ196718 QKB196712:QKF196718 QTX196712:QUB196718 RDT196712:RDX196718 RNP196712:RNT196718 RXL196712:RXP196718 SHH196712:SHL196718 SRD196712:SRH196718 TAZ196712:TBD196718 TKV196712:TKZ196718 TUR196712:TUV196718 UEN196712:UER196718 UOJ196712:UON196718 UYF196712:UYJ196718 VIB196712:VIF196718 VRX196712:VSB196718 WBT196712:WBX196718 WLP196712:WLT196718 WVL196712:WVP196718 D262248:H262254 IZ262248:JD262254 SV262248:SZ262254 ACR262248:ACV262254 AMN262248:AMR262254 AWJ262248:AWN262254 BGF262248:BGJ262254 BQB262248:BQF262254 BZX262248:CAB262254 CJT262248:CJX262254 CTP262248:CTT262254 DDL262248:DDP262254 DNH262248:DNL262254 DXD262248:DXH262254 EGZ262248:EHD262254 EQV262248:EQZ262254 FAR262248:FAV262254 FKN262248:FKR262254 FUJ262248:FUN262254 GEF262248:GEJ262254 GOB262248:GOF262254 GXX262248:GYB262254 HHT262248:HHX262254 HRP262248:HRT262254 IBL262248:IBP262254 ILH262248:ILL262254 IVD262248:IVH262254 JEZ262248:JFD262254 JOV262248:JOZ262254 JYR262248:JYV262254 KIN262248:KIR262254 KSJ262248:KSN262254 LCF262248:LCJ262254 LMB262248:LMF262254 LVX262248:LWB262254 MFT262248:MFX262254 MPP262248:MPT262254 MZL262248:MZP262254 NJH262248:NJL262254 NTD262248:NTH262254 OCZ262248:ODD262254 OMV262248:OMZ262254 OWR262248:OWV262254 PGN262248:PGR262254 PQJ262248:PQN262254 QAF262248:QAJ262254 QKB262248:QKF262254 QTX262248:QUB262254 RDT262248:RDX262254 RNP262248:RNT262254 RXL262248:RXP262254 SHH262248:SHL262254 SRD262248:SRH262254 TAZ262248:TBD262254 TKV262248:TKZ262254 TUR262248:TUV262254 UEN262248:UER262254 UOJ262248:UON262254 UYF262248:UYJ262254 VIB262248:VIF262254 VRX262248:VSB262254 WBT262248:WBX262254 WLP262248:WLT262254 WVL262248:WVP262254 D327784:H327790 IZ327784:JD327790 SV327784:SZ327790 ACR327784:ACV327790 AMN327784:AMR327790 AWJ327784:AWN327790 BGF327784:BGJ327790 BQB327784:BQF327790 BZX327784:CAB327790 CJT327784:CJX327790 CTP327784:CTT327790 DDL327784:DDP327790 DNH327784:DNL327790 DXD327784:DXH327790 EGZ327784:EHD327790 EQV327784:EQZ327790 FAR327784:FAV327790 FKN327784:FKR327790 FUJ327784:FUN327790 GEF327784:GEJ327790 GOB327784:GOF327790 GXX327784:GYB327790 HHT327784:HHX327790 HRP327784:HRT327790 IBL327784:IBP327790 ILH327784:ILL327790 IVD327784:IVH327790 JEZ327784:JFD327790 JOV327784:JOZ327790 JYR327784:JYV327790 KIN327784:KIR327790 KSJ327784:KSN327790 LCF327784:LCJ327790 LMB327784:LMF327790 LVX327784:LWB327790 MFT327784:MFX327790 MPP327784:MPT327790 MZL327784:MZP327790 NJH327784:NJL327790 NTD327784:NTH327790 OCZ327784:ODD327790 OMV327784:OMZ327790 OWR327784:OWV327790 PGN327784:PGR327790 PQJ327784:PQN327790 QAF327784:QAJ327790 QKB327784:QKF327790 QTX327784:QUB327790 RDT327784:RDX327790 RNP327784:RNT327790 RXL327784:RXP327790 SHH327784:SHL327790 SRD327784:SRH327790 TAZ327784:TBD327790 TKV327784:TKZ327790 TUR327784:TUV327790 UEN327784:UER327790 UOJ327784:UON327790 UYF327784:UYJ327790 VIB327784:VIF327790 VRX327784:VSB327790 WBT327784:WBX327790 WLP327784:WLT327790 WVL327784:WVP327790 D393320:H393326 IZ393320:JD393326 SV393320:SZ393326 ACR393320:ACV393326 AMN393320:AMR393326 AWJ393320:AWN393326 BGF393320:BGJ393326 BQB393320:BQF393326 BZX393320:CAB393326 CJT393320:CJX393326 CTP393320:CTT393326 DDL393320:DDP393326 DNH393320:DNL393326 DXD393320:DXH393326 EGZ393320:EHD393326 EQV393320:EQZ393326 FAR393320:FAV393326 FKN393320:FKR393326 FUJ393320:FUN393326 GEF393320:GEJ393326 GOB393320:GOF393326 GXX393320:GYB393326 HHT393320:HHX393326 HRP393320:HRT393326 IBL393320:IBP393326 ILH393320:ILL393326 IVD393320:IVH393326 JEZ393320:JFD393326 JOV393320:JOZ393326 JYR393320:JYV393326 KIN393320:KIR393326 KSJ393320:KSN393326 LCF393320:LCJ393326 LMB393320:LMF393326 LVX393320:LWB393326 MFT393320:MFX393326 MPP393320:MPT393326 MZL393320:MZP393326 NJH393320:NJL393326 NTD393320:NTH393326 OCZ393320:ODD393326 OMV393320:OMZ393326 OWR393320:OWV393326 PGN393320:PGR393326 PQJ393320:PQN393326 QAF393320:QAJ393326 QKB393320:QKF393326 QTX393320:QUB393326 RDT393320:RDX393326 RNP393320:RNT393326 RXL393320:RXP393326 SHH393320:SHL393326 SRD393320:SRH393326 TAZ393320:TBD393326 TKV393320:TKZ393326 TUR393320:TUV393326 UEN393320:UER393326 UOJ393320:UON393326 UYF393320:UYJ393326 VIB393320:VIF393326 VRX393320:VSB393326 WBT393320:WBX393326 WLP393320:WLT393326 WVL393320:WVP393326 D458856:H458862 IZ458856:JD458862 SV458856:SZ458862 ACR458856:ACV458862 AMN458856:AMR458862 AWJ458856:AWN458862 BGF458856:BGJ458862 BQB458856:BQF458862 BZX458856:CAB458862 CJT458856:CJX458862 CTP458856:CTT458862 DDL458856:DDP458862 DNH458856:DNL458862 DXD458856:DXH458862 EGZ458856:EHD458862 EQV458856:EQZ458862 FAR458856:FAV458862 FKN458856:FKR458862 FUJ458856:FUN458862 GEF458856:GEJ458862 GOB458856:GOF458862 GXX458856:GYB458862 HHT458856:HHX458862 HRP458856:HRT458862 IBL458856:IBP458862 ILH458856:ILL458862 IVD458856:IVH458862 JEZ458856:JFD458862 JOV458856:JOZ458862 JYR458856:JYV458862 KIN458856:KIR458862 KSJ458856:KSN458862 LCF458856:LCJ458862 LMB458856:LMF458862 LVX458856:LWB458862 MFT458856:MFX458862 MPP458856:MPT458862 MZL458856:MZP458862 NJH458856:NJL458862 NTD458856:NTH458862 OCZ458856:ODD458862 OMV458856:OMZ458862 OWR458856:OWV458862 PGN458856:PGR458862 PQJ458856:PQN458862 QAF458856:QAJ458862 QKB458856:QKF458862 QTX458856:QUB458862 RDT458856:RDX458862 RNP458856:RNT458862 RXL458856:RXP458862 SHH458856:SHL458862 SRD458856:SRH458862 TAZ458856:TBD458862 TKV458856:TKZ458862 TUR458856:TUV458862 UEN458856:UER458862 UOJ458856:UON458862 UYF458856:UYJ458862 VIB458856:VIF458862 VRX458856:VSB458862 WBT458856:WBX458862 WLP458856:WLT458862 WVL458856:WVP458862 D524392:H524398 IZ524392:JD524398 SV524392:SZ524398 ACR524392:ACV524398 AMN524392:AMR524398 AWJ524392:AWN524398 BGF524392:BGJ524398 BQB524392:BQF524398 BZX524392:CAB524398 CJT524392:CJX524398 CTP524392:CTT524398 DDL524392:DDP524398 DNH524392:DNL524398 DXD524392:DXH524398 EGZ524392:EHD524398 EQV524392:EQZ524398 FAR524392:FAV524398 FKN524392:FKR524398 FUJ524392:FUN524398 GEF524392:GEJ524398 GOB524392:GOF524398 GXX524392:GYB524398 HHT524392:HHX524398 HRP524392:HRT524398 IBL524392:IBP524398 ILH524392:ILL524398 IVD524392:IVH524398 JEZ524392:JFD524398 JOV524392:JOZ524398 JYR524392:JYV524398 KIN524392:KIR524398 KSJ524392:KSN524398 LCF524392:LCJ524398 LMB524392:LMF524398 LVX524392:LWB524398 MFT524392:MFX524398 MPP524392:MPT524398 MZL524392:MZP524398 NJH524392:NJL524398 NTD524392:NTH524398 OCZ524392:ODD524398 OMV524392:OMZ524398 OWR524392:OWV524398 PGN524392:PGR524398 PQJ524392:PQN524398 QAF524392:QAJ524398 QKB524392:QKF524398 QTX524392:QUB524398 RDT524392:RDX524398 RNP524392:RNT524398 RXL524392:RXP524398 SHH524392:SHL524398 SRD524392:SRH524398 TAZ524392:TBD524398 TKV524392:TKZ524398 TUR524392:TUV524398 UEN524392:UER524398 UOJ524392:UON524398 UYF524392:UYJ524398 VIB524392:VIF524398 VRX524392:VSB524398 WBT524392:WBX524398 WLP524392:WLT524398 WVL524392:WVP524398 D589928:H589934 IZ589928:JD589934 SV589928:SZ589934 ACR589928:ACV589934 AMN589928:AMR589934 AWJ589928:AWN589934 BGF589928:BGJ589934 BQB589928:BQF589934 BZX589928:CAB589934 CJT589928:CJX589934 CTP589928:CTT589934 DDL589928:DDP589934 DNH589928:DNL589934 DXD589928:DXH589934 EGZ589928:EHD589934 EQV589928:EQZ589934 FAR589928:FAV589934 FKN589928:FKR589934 FUJ589928:FUN589934 GEF589928:GEJ589934 GOB589928:GOF589934 GXX589928:GYB589934 HHT589928:HHX589934 HRP589928:HRT589934 IBL589928:IBP589934 ILH589928:ILL589934 IVD589928:IVH589934 JEZ589928:JFD589934 JOV589928:JOZ589934 JYR589928:JYV589934 KIN589928:KIR589934 KSJ589928:KSN589934 LCF589928:LCJ589934 LMB589928:LMF589934 LVX589928:LWB589934 MFT589928:MFX589934 MPP589928:MPT589934 MZL589928:MZP589934 NJH589928:NJL589934 NTD589928:NTH589934 OCZ589928:ODD589934 OMV589928:OMZ589934 OWR589928:OWV589934 PGN589928:PGR589934 PQJ589928:PQN589934 QAF589928:QAJ589934 QKB589928:QKF589934 QTX589928:QUB589934 RDT589928:RDX589934 RNP589928:RNT589934 RXL589928:RXP589934 SHH589928:SHL589934 SRD589928:SRH589934 TAZ589928:TBD589934 TKV589928:TKZ589934 TUR589928:TUV589934 UEN589928:UER589934 UOJ589928:UON589934 UYF589928:UYJ589934 VIB589928:VIF589934 VRX589928:VSB589934 WBT589928:WBX589934 WLP589928:WLT589934 WVL589928:WVP589934 D655464:H655470 IZ655464:JD655470 SV655464:SZ655470 ACR655464:ACV655470 AMN655464:AMR655470 AWJ655464:AWN655470 BGF655464:BGJ655470 BQB655464:BQF655470 BZX655464:CAB655470 CJT655464:CJX655470 CTP655464:CTT655470 DDL655464:DDP655470 DNH655464:DNL655470 DXD655464:DXH655470 EGZ655464:EHD655470 EQV655464:EQZ655470 FAR655464:FAV655470 FKN655464:FKR655470 FUJ655464:FUN655470 GEF655464:GEJ655470 GOB655464:GOF655470 GXX655464:GYB655470 HHT655464:HHX655470 HRP655464:HRT655470 IBL655464:IBP655470 ILH655464:ILL655470 IVD655464:IVH655470 JEZ655464:JFD655470 JOV655464:JOZ655470 JYR655464:JYV655470 KIN655464:KIR655470 KSJ655464:KSN655470 LCF655464:LCJ655470 LMB655464:LMF655470 LVX655464:LWB655470 MFT655464:MFX655470 MPP655464:MPT655470 MZL655464:MZP655470 NJH655464:NJL655470 NTD655464:NTH655470 OCZ655464:ODD655470 OMV655464:OMZ655470 OWR655464:OWV655470 PGN655464:PGR655470 PQJ655464:PQN655470 QAF655464:QAJ655470 QKB655464:QKF655470 QTX655464:QUB655470 RDT655464:RDX655470 RNP655464:RNT655470 RXL655464:RXP655470 SHH655464:SHL655470 SRD655464:SRH655470 TAZ655464:TBD655470 TKV655464:TKZ655470 TUR655464:TUV655470 UEN655464:UER655470 UOJ655464:UON655470 UYF655464:UYJ655470 VIB655464:VIF655470 VRX655464:VSB655470 WBT655464:WBX655470 WLP655464:WLT655470 WVL655464:WVP655470 D721000:H721006 IZ721000:JD721006 SV721000:SZ721006 ACR721000:ACV721006 AMN721000:AMR721006 AWJ721000:AWN721006 BGF721000:BGJ721006 BQB721000:BQF721006 BZX721000:CAB721006 CJT721000:CJX721006 CTP721000:CTT721006 DDL721000:DDP721006 DNH721000:DNL721006 DXD721000:DXH721006 EGZ721000:EHD721006 EQV721000:EQZ721006 FAR721000:FAV721006 FKN721000:FKR721006 FUJ721000:FUN721006 GEF721000:GEJ721006 GOB721000:GOF721006 GXX721000:GYB721006 HHT721000:HHX721006 HRP721000:HRT721006 IBL721000:IBP721006 ILH721000:ILL721006 IVD721000:IVH721006 JEZ721000:JFD721006 JOV721000:JOZ721006 JYR721000:JYV721006 KIN721000:KIR721006 KSJ721000:KSN721006 LCF721000:LCJ721006 LMB721000:LMF721006 LVX721000:LWB721006 MFT721000:MFX721006 MPP721000:MPT721006 MZL721000:MZP721006 NJH721000:NJL721006 NTD721000:NTH721006 OCZ721000:ODD721006 OMV721000:OMZ721006 OWR721000:OWV721006 PGN721000:PGR721006 PQJ721000:PQN721006 QAF721000:QAJ721006 QKB721000:QKF721006 QTX721000:QUB721006 RDT721000:RDX721006 RNP721000:RNT721006 RXL721000:RXP721006 SHH721000:SHL721006 SRD721000:SRH721006 TAZ721000:TBD721006 TKV721000:TKZ721006 TUR721000:TUV721006 UEN721000:UER721006 UOJ721000:UON721006 UYF721000:UYJ721006 VIB721000:VIF721006 VRX721000:VSB721006 WBT721000:WBX721006 WLP721000:WLT721006 WVL721000:WVP721006 D786536:H786542 IZ786536:JD786542 SV786536:SZ786542 ACR786536:ACV786542 AMN786536:AMR786542 AWJ786536:AWN786542 BGF786536:BGJ786542 BQB786536:BQF786542 BZX786536:CAB786542 CJT786536:CJX786542 CTP786536:CTT786542 DDL786536:DDP786542 DNH786536:DNL786542 DXD786536:DXH786542 EGZ786536:EHD786542 EQV786536:EQZ786542 FAR786536:FAV786542 FKN786536:FKR786542 FUJ786536:FUN786542 GEF786536:GEJ786542 GOB786536:GOF786542 GXX786536:GYB786542 HHT786536:HHX786542 HRP786536:HRT786542 IBL786536:IBP786542 ILH786536:ILL786542 IVD786536:IVH786542 JEZ786536:JFD786542 JOV786536:JOZ786542 JYR786536:JYV786542 KIN786536:KIR786542 KSJ786536:KSN786542 LCF786536:LCJ786542 LMB786536:LMF786542 LVX786536:LWB786542 MFT786536:MFX786542 MPP786536:MPT786542 MZL786536:MZP786542 NJH786536:NJL786542 NTD786536:NTH786542 OCZ786536:ODD786542 OMV786536:OMZ786542 OWR786536:OWV786542 PGN786536:PGR786542 PQJ786536:PQN786542 QAF786536:QAJ786542 QKB786536:QKF786542 QTX786536:QUB786542 RDT786536:RDX786542 RNP786536:RNT786542 RXL786536:RXP786542 SHH786536:SHL786542 SRD786536:SRH786542 TAZ786536:TBD786542 TKV786536:TKZ786542 TUR786536:TUV786542 UEN786536:UER786542 UOJ786536:UON786542 UYF786536:UYJ786542 VIB786536:VIF786542 VRX786536:VSB786542 WBT786536:WBX786542 WLP786536:WLT786542 WVL786536:WVP786542 D852072:H852078 IZ852072:JD852078 SV852072:SZ852078 ACR852072:ACV852078 AMN852072:AMR852078 AWJ852072:AWN852078 BGF852072:BGJ852078 BQB852072:BQF852078 BZX852072:CAB852078 CJT852072:CJX852078 CTP852072:CTT852078 DDL852072:DDP852078 DNH852072:DNL852078 DXD852072:DXH852078 EGZ852072:EHD852078 EQV852072:EQZ852078 FAR852072:FAV852078 FKN852072:FKR852078 FUJ852072:FUN852078 GEF852072:GEJ852078 GOB852072:GOF852078 GXX852072:GYB852078 HHT852072:HHX852078 HRP852072:HRT852078 IBL852072:IBP852078 ILH852072:ILL852078 IVD852072:IVH852078 JEZ852072:JFD852078 JOV852072:JOZ852078 JYR852072:JYV852078 KIN852072:KIR852078 KSJ852072:KSN852078 LCF852072:LCJ852078 LMB852072:LMF852078 LVX852072:LWB852078 MFT852072:MFX852078 MPP852072:MPT852078 MZL852072:MZP852078 NJH852072:NJL852078 NTD852072:NTH852078 OCZ852072:ODD852078 OMV852072:OMZ852078 OWR852072:OWV852078 PGN852072:PGR852078 PQJ852072:PQN852078 QAF852072:QAJ852078 QKB852072:QKF852078 QTX852072:QUB852078 RDT852072:RDX852078 RNP852072:RNT852078 RXL852072:RXP852078 SHH852072:SHL852078 SRD852072:SRH852078 TAZ852072:TBD852078 TKV852072:TKZ852078 TUR852072:TUV852078 UEN852072:UER852078 UOJ852072:UON852078 UYF852072:UYJ852078 VIB852072:VIF852078 VRX852072:VSB852078 WBT852072:WBX852078 WLP852072:WLT852078 WVL852072:WVP852078 D917608:H917614 IZ917608:JD917614 SV917608:SZ917614 ACR917608:ACV917614 AMN917608:AMR917614 AWJ917608:AWN917614 BGF917608:BGJ917614 BQB917608:BQF917614 BZX917608:CAB917614 CJT917608:CJX917614 CTP917608:CTT917614 DDL917608:DDP917614 DNH917608:DNL917614 DXD917608:DXH917614 EGZ917608:EHD917614 EQV917608:EQZ917614 FAR917608:FAV917614 FKN917608:FKR917614 FUJ917608:FUN917614 GEF917608:GEJ917614 GOB917608:GOF917614 GXX917608:GYB917614 HHT917608:HHX917614 HRP917608:HRT917614 IBL917608:IBP917614 ILH917608:ILL917614 IVD917608:IVH917614 JEZ917608:JFD917614 JOV917608:JOZ917614 JYR917608:JYV917614 KIN917608:KIR917614 KSJ917608:KSN917614 LCF917608:LCJ917614 LMB917608:LMF917614 LVX917608:LWB917614 MFT917608:MFX917614 MPP917608:MPT917614 MZL917608:MZP917614 NJH917608:NJL917614 NTD917608:NTH917614 OCZ917608:ODD917614 OMV917608:OMZ917614 OWR917608:OWV917614 PGN917608:PGR917614 PQJ917608:PQN917614 QAF917608:QAJ917614 QKB917608:QKF917614 QTX917608:QUB917614 RDT917608:RDX917614 RNP917608:RNT917614 RXL917608:RXP917614 SHH917608:SHL917614 SRD917608:SRH917614 TAZ917608:TBD917614 TKV917608:TKZ917614 TUR917608:TUV917614 UEN917608:UER917614 UOJ917608:UON917614 UYF917608:UYJ917614 VIB917608:VIF917614 VRX917608:VSB917614 WBT917608:WBX917614 WLP917608:WLT917614 WVL917608:WVP917614 D983144:H983150 IZ983144:JD983150 SV983144:SZ983150 ACR983144:ACV983150 AMN983144:AMR983150 AWJ983144:AWN983150 BGF983144:BGJ983150 BQB983144:BQF983150 BZX983144:CAB983150 CJT983144:CJX983150 CTP983144:CTT983150 DDL983144:DDP983150 DNH983144:DNL983150 DXD983144:DXH983150 EGZ983144:EHD983150 EQV983144:EQZ983150 FAR983144:FAV983150 FKN983144:FKR983150 FUJ983144:FUN983150 GEF983144:GEJ983150 GOB983144:GOF983150 GXX983144:GYB983150 HHT983144:HHX983150 HRP983144:HRT983150 IBL983144:IBP983150 ILH983144:ILL983150 IVD983144:IVH983150 JEZ983144:JFD983150 JOV983144:JOZ983150 JYR983144:JYV983150 KIN983144:KIR983150 KSJ983144:KSN983150 LCF983144:LCJ983150 LMB983144:LMF983150 LVX983144:LWB983150 MFT983144:MFX983150 MPP983144:MPT983150 MZL983144:MZP983150 NJH983144:NJL983150 NTD983144:NTH983150 OCZ983144:ODD983150 OMV983144:OMZ983150 OWR983144:OWV983150 PGN983144:PGR983150 PQJ983144:PQN983150 QAF983144:QAJ983150 QKB983144:QKF983150 QTX983144:QUB983150 RDT983144:RDX983150 RNP983144:RNT983150 RXL983144:RXP983150 SHH983144:SHL983150 SRD983144:SRH983150 TAZ983144:TBD983150 TKV983144:TKZ983150 TUR983144:TUV983150 UEN983144:UER983150 UOJ983144:UON983150 UYF983144:UYJ983150 VIB983144:VIF983150 VRX983144:VSB983150 WBT983144:WBX983150 WLP983144:WLT983150">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605:H65605 JB65605:JD65605 SX65605:SZ65605 ACT65605:ACV65605 AMP65605:AMR65605 AWL65605:AWN65605 BGH65605:BGJ65605 BQD65605:BQF65605 BZZ65605:CAB65605 CJV65605:CJX65605 CTR65605:CTT65605 DDN65605:DDP65605 DNJ65605:DNL65605 DXF65605:DXH65605 EHB65605:EHD65605 EQX65605:EQZ65605 FAT65605:FAV65605 FKP65605:FKR65605 FUL65605:FUN65605 GEH65605:GEJ65605 GOD65605:GOF65605 GXZ65605:GYB65605 HHV65605:HHX65605 HRR65605:HRT65605 IBN65605:IBP65605 ILJ65605:ILL65605 IVF65605:IVH65605 JFB65605:JFD65605 JOX65605:JOZ65605 JYT65605:JYV65605 KIP65605:KIR65605 KSL65605:KSN65605 LCH65605:LCJ65605 LMD65605:LMF65605 LVZ65605:LWB65605 MFV65605:MFX65605 MPR65605:MPT65605 MZN65605:MZP65605 NJJ65605:NJL65605 NTF65605:NTH65605 ODB65605:ODD65605 OMX65605:OMZ65605 OWT65605:OWV65605 PGP65605:PGR65605 PQL65605:PQN65605 QAH65605:QAJ65605 QKD65605:QKF65605 QTZ65605:QUB65605 RDV65605:RDX65605 RNR65605:RNT65605 RXN65605:RXP65605 SHJ65605:SHL65605 SRF65605:SRH65605 TBB65605:TBD65605 TKX65605:TKZ65605 TUT65605:TUV65605 UEP65605:UER65605 UOL65605:UON65605 UYH65605:UYJ65605 VID65605:VIF65605 VRZ65605:VSB65605 WBV65605:WBX65605 WLR65605:WLT65605 WVN65605:WVP65605 F131141:H131141 JB131141:JD131141 SX131141:SZ131141 ACT131141:ACV131141 AMP131141:AMR131141 AWL131141:AWN131141 BGH131141:BGJ131141 BQD131141:BQF131141 BZZ131141:CAB131141 CJV131141:CJX131141 CTR131141:CTT131141 DDN131141:DDP131141 DNJ131141:DNL131141 DXF131141:DXH131141 EHB131141:EHD131141 EQX131141:EQZ131141 FAT131141:FAV131141 FKP131141:FKR131141 FUL131141:FUN131141 GEH131141:GEJ131141 GOD131141:GOF131141 GXZ131141:GYB131141 HHV131141:HHX131141 HRR131141:HRT131141 IBN131141:IBP131141 ILJ131141:ILL131141 IVF131141:IVH131141 JFB131141:JFD131141 JOX131141:JOZ131141 JYT131141:JYV131141 KIP131141:KIR131141 KSL131141:KSN131141 LCH131141:LCJ131141 LMD131141:LMF131141 LVZ131141:LWB131141 MFV131141:MFX131141 MPR131141:MPT131141 MZN131141:MZP131141 NJJ131141:NJL131141 NTF131141:NTH131141 ODB131141:ODD131141 OMX131141:OMZ131141 OWT131141:OWV131141 PGP131141:PGR131141 PQL131141:PQN131141 QAH131141:QAJ131141 QKD131141:QKF131141 QTZ131141:QUB131141 RDV131141:RDX131141 RNR131141:RNT131141 RXN131141:RXP131141 SHJ131141:SHL131141 SRF131141:SRH131141 TBB131141:TBD131141 TKX131141:TKZ131141 TUT131141:TUV131141 UEP131141:UER131141 UOL131141:UON131141 UYH131141:UYJ131141 VID131141:VIF131141 VRZ131141:VSB131141 WBV131141:WBX131141 WLR131141:WLT131141 WVN131141:WVP131141 F196677:H196677 JB196677:JD196677 SX196677:SZ196677 ACT196677:ACV196677 AMP196677:AMR196677 AWL196677:AWN196677 BGH196677:BGJ196677 BQD196677:BQF196677 BZZ196677:CAB196677 CJV196677:CJX196677 CTR196677:CTT196677 DDN196677:DDP196677 DNJ196677:DNL196677 DXF196677:DXH196677 EHB196677:EHD196677 EQX196677:EQZ196677 FAT196677:FAV196677 FKP196677:FKR196677 FUL196677:FUN196677 GEH196677:GEJ196677 GOD196677:GOF196677 GXZ196677:GYB196677 HHV196677:HHX196677 HRR196677:HRT196677 IBN196677:IBP196677 ILJ196677:ILL196677 IVF196677:IVH196677 JFB196677:JFD196677 JOX196677:JOZ196677 JYT196677:JYV196677 KIP196677:KIR196677 KSL196677:KSN196677 LCH196677:LCJ196677 LMD196677:LMF196677 LVZ196677:LWB196677 MFV196677:MFX196677 MPR196677:MPT196677 MZN196677:MZP196677 NJJ196677:NJL196677 NTF196677:NTH196677 ODB196677:ODD196677 OMX196677:OMZ196677 OWT196677:OWV196677 PGP196677:PGR196677 PQL196677:PQN196677 QAH196677:QAJ196677 QKD196677:QKF196677 QTZ196677:QUB196677 RDV196677:RDX196677 RNR196677:RNT196677 RXN196677:RXP196677 SHJ196677:SHL196677 SRF196677:SRH196677 TBB196677:TBD196677 TKX196677:TKZ196677 TUT196677:TUV196677 UEP196677:UER196677 UOL196677:UON196677 UYH196677:UYJ196677 VID196677:VIF196677 VRZ196677:VSB196677 WBV196677:WBX196677 WLR196677:WLT196677 WVN196677:WVP196677 F262213:H262213 JB262213:JD262213 SX262213:SZ262213 ACT262213:ACV262213 AMP262213:AMR262213 AWL262213:AWN262213 BGH262213:BGJ262213 BQD262213:BQF262213 BZZ262213:CAB262213 CJV262213:CJX262213 CTR262213:CTT262213 DDN262213:DDP262213 DNJ262213:DNL262213 DXF262213:DXH262213 EHB262213:EHD262213 EQX262213:EQZ262213 FAT262213:FAV262213 FKP262213:FKR262213 FUL262213:FUN262213 GEH262213:GEJ262213 GOD262213:GOF262213 GXZ262213:GYB262213 HHV262213:HHX262213 HRR262213:HRT262213 IBN262213:IBP262213 ILJ262213:ILL262213 IVF262213:IVH262213 JFB262213:JFD262213 JOX262213:JOZ262213 JYT262213:JYV262213 KIP262213:KIR262213 KSL262213:KSN262213 LCH262213:LCJ262213 LMD262213:LMF262213 LVZ262213:LWB262213 MFV262213:MFX262213 MPR262213:MPT262213 MZN262213:MZP262213 NJJ262213:NJL262213 NTF262213:NTH262213 ODB262213:ODD262213 OMX262213:OMZ262213 OWT262213:OWV262213 PGP262213:PGR262213 PQL262213:PQN262213 QAH262213:QAJ262213 QKD262213:QKF262213 QTZ262213:QUB262213 RDV262213:RDX262213 RNR262213:RNT262213 RXN262213:RXP262213 SHJ262213:SHL262213 SRF262213:SRH262213 TBB262213:TBD262213 TKX262213:TKZ262213 TUT262213:TUV262213 UEP262213:UER262213 UOL262213:UON262213 UYH262213:UYJ262213 VID262213:VIF262213 VRZ262213:VSB262213 WBV262213:WBX262213 WLR262213:WLT262213 WVN262213:WVP262213 F327749:H327749 JB327749:JD327749 SX327749:SZ327749 ACT327749:ACV327749 AMP327749:AMR327749 AWL327749:AWN327749 BGH327749:BGJ327749 BQD327749:BQF327749 BZZ327749:CAB327749 CJV327749:CJX327749 CTR327749:CTT327749 DDN327749:DDP327749 DNJ327749:DNL327749 DXF327749:DXH327749 EHB327749:EHD327749 EQX327749:EQZ327749 FAT327749:FAV327749 FKP327749:FKR327749 FUL327749:FUN327749 GEH327749:GEJ327749 GOD327749:GOF327749 GXZ327749:GYB327749 HHV327749:HHX327749 HRR327749:HRT327749 IBN327749:IBP327749 ILJ327749:ILL327749 IVF327749:IVH327749 JFB327749:JFD327749 JOX327749:JOZ327749 JYT327749:JYV327749 KIP327749:KIR327749 KSL327749:KSN327749 LCH327749:LCJ327749 LMD327749:LMF327749 LVZ327749:LWB327749 MFV327749:MFX327749 MPR327749:MPT327749 MZN327749:MZP327749 NJJ327749:NJL327749 NTF327749:NTH327749 ODB327749:ODD327749 OMX327749:OMZ327749 OWT327749:OWV327749 PGP327749:PGR327749 PQL327749:PQN327749 QAH327749:QAJ327749 QKD327749:QKF327749 QTZ327749:QUB327749 RDV327749:RDX327749 RNR327749:RNT327749 RXN327749:RXP327749 SHJ327749:SHL327749 SRF327749:SRH327749 TBB327749:TBD327749 TKX327749:TKZ327749 TUT327749:TUV327749 UEP327749:UER327749 UOL327749:UON327749 UYH327749:UYJ327749 VID327749:VIF327749 VRZ327749:VSB327749 WBV327749:WBX327749 WLR327749:WLT327749 WVN327749:WVP327749 F393285:H393285 JB393285:JD393285 SX393285:SZ393285 ACT393285:ACV393285 AMP393285:AMR393285 AWL393285:AWN393285 BGH393285:BGJ393285 BQD393285:BQF393285 BZZ393285:CAB393285 CJV393285:CJX393285 CTR393285:CTT393285 DDN393285:DDP393285 DNJ393285:DNL393285 DXF393285:DXH393285 EHB393285:EHD393285 EQX393285:EQZ393285 FAT393285:FAV393285 FKP393285:FKR393285 FUL393285:FUN393285 GEH393285:GEJ393285 GOD393285:GOF393285 GXZ393285:GYB393285 HHV393285:HHX393285 HRR393285:HRT393285 IBN393285:IBP393285 ILJ393285:ILL393285 IVF393285:IVH393285 JFB393285:JFD393285 JOX393285:JOZ393285 JYT393285:JYV393285 KIP393285:KIR393285 KSL393285:KSN393285 LCH393285:LCJ393285 LMD393285:LMF393285 LVZ393285:LWB393285 MFV393285:MFX393285 MPR393285:MPT393285 MZN393285:MZP393285 NJJ393285:NJL393285 NTF393285:NTH393285 ODB393285:ODD393285 OMX393285:OMZ393285 OWT393285:OWV393285 PGP393285:PGR393285 PQL393285:PQN393285 QAH393285:QAJ393285 QKD393285:QKF393285 QTZ393285:QUB393285 RDV393285:RDX393285 RNR393285:RNT393285 RXN393285:RXP393285 SHJ393285:SHL393285 SRF393285:SRH393285 TBB393285:TBD393285 TKX393285:TKZ393285 TUT393285:TUV393285 UEP393285:UER393285 UOL393285:UON393285 UYH393285:UYJ393285 VID393285:VIF393285 VRZ393285:VSB393285 WBV393285:WBX393285 WLR393285:WLT393285 WVN393285:WVP393285 F458821:H458821 JB458821:JD458821 SX458821:SZ458821 ACT458821:ACV458821 AMP458821:AMR458821 AWL458821:AWN458821 BGH458821:BGJ458821 BQD458821:BQF458821 BZZ458821:CAB458821 CJV458821:CJX458821 CTR458821:CTT458821 DDN458821:DDP458821 DNJ458821:DNL458821 DXF458821:DXH458821 EHB458821:EHD458821 EQX458821:EQZ458821 FAT458821:FAV458821 FKP458821:FKR458821 FUL458821:FUN458821 GEH458821:GEJ458821 GOD458821:GOF458821 GXZ458821:GYB458821 HHV458821:HHX458821 HRR458821:HRT458821 IBN458821:IBP458821 ILJ458821:ILL458821 IVF458821:IVH458821 JFB458821:JFD458821 JOX458821:JOZ458821 JYT458821:JYV458821 KIP458821:KIR458821 KSL458821:KSN458821 LCH458821:LCJ458821 LMD458821:LMF458821 LVZ458821:LWB458821 MFV458821:MFX458821 MPR458821:MPT458821 MZN458821:MZP458821 NJJ458821:NJL458821 NTF458821:NTH458821 ODB458821:ODD458821 OMX458821:OMZ458821 OWT458821:OWV458821 PGP458821:PGR458821 PQL458821:PQN458821 QAH458821:QAJ458821 QKD458821:QKF458821 QTZ458821:QUB458821 RDV458821:RDX458821 RNR458821:RNT458821 RXN458821:RXP458821 SHJ458821:SHL458821 SRF458821:SRH458821 TBB458821:TBD458821 TKX458821:TKZ458821 TUT458821:TUV458821 UEP458821:UER458821 UOL458821:UON458821 UYH458821:UYJ458821 VID458821:VIF458821 VRZ458821:VSB458821 WBV458821:WBX458821 WLR458821:WLT458821 WVN458821:WVP458821 F524357:H524357 JB524357:JD524357 SX524357:SZ524357 ACT524357:ACV524357 AMP524357:AMR524357 AWL524357:AWN524357 BGH524357:BGJ524357 BQD524357:BQF524357 BZZ524357:CAB524357 CJV524357:CJX524357 CTR524357:CTT524357 DDN524357:DDP524357 DNJ524357:DNL524357 DXF524357:DXH524357 EHB524357:EHD524357 EQX524357:EQZ524357 FAT524357:FAV524357 FKP524357:FKR524357 FUL524357:FUN524357 GEH524357:GEJ524357 GOD524357:GOF524357 GXZ524357:GYB524357 HHV524357:HHX524357 HRR524357:HRT524357 IBN524357:IBP524357 ILJ524357:ILL524357 IVF524357:IVH524357 JFB524357:JFD524357 JOX524357:JOZ524357 JYT524357:JYV524357 KIP524357:KIR524357 KSL524357:KSN524357 LCH524357:LCJ524357 LMD524357:LMF524357 LVZ524357:LWB524357 MFV524357:MFX524357 MPR524357:MPT524357 MZN524357:MZP524357 NJJ524357:NJL524357 NTF524357:NTH524357 ODB524357:ODD524357 OMX524357:OMZ524357 OWT524357:OWV524357 PGP524357:PGR524357 PQL524357:PQN524357 QAH524357:QAJ524357 QKD524357:QKF524357 QTZ524357:QUB524357 RDV524357:RDX524357 RNR524357:RNT524357 RXN524357:RXP524357 SHJ524357:SHL524357 SRF524357:SRH524357 TBB524357:TBD524357 TKX524357:TKZ524357 TUT524357:TUV524357 UEP524357:UER524357 UOL524357:UON524357 UYH524357:UYJ524357 VID524357:VIF524357 VRZ524357:VSB524357 WBV524357:WBX524357 WLR524357:WLT524357 WVN524357:WVP524357 F589893:H589893 JB589893:JD589893 SX589893:SZ589893 ACT589893:ACV589893 AMP589893:AMR589893 AWL589893:AWN589893 BGH589893:BGJ589893 BQD589893:BQF589893 BZZ589893:CAB589893 CJV589893:CJX589893 CTR589893:CTT589893 DDN589893:DDP589893 DNJ589893:DNL589893 DXF589893:DXH589893 EHB589893:EHD589893 EQX589893:EQZ589893 FAT589893:FAV589893 FKP589893:FKR589893 FUL589893:FUN589893 GEH589893:GEJ589893 GOD589893:GOF589893 GXZ589893:GYB589893 HHV589893:HHX589893 HRR589893:HRT589893 IBN589893:IBP589893 ILJ589893:ILL589893 IVF589893:IVH589893 JFB589893:JFD589893 JOX589893:JOZ589893 JYT589893:JYV589893 KIP589893:KIR589893 KSL589893:KSN589893 LCH589893:LCJ589893 LMD589893:LMF589893 LVZ589893:LWB589893 MFV589893:MFX589893 MPR589893:MPT589893 MZN589893:MZP589893 NJJ589893:NJL589893 NTF589893:NTH589893 ODB589893:ODD589893 OMX589893:OMZ589893 OWT589893:OWV589893 PGP589893:PGR589893 PQL589893:PQN589893 QAH589893:QAJ589893 QKD589893:QKF589893 QTZ589893:QUB589893 RDV589893:RDX589893 RNR589893:RNT589893 RXN589893:RXP589893 SHJ589893:SHL589893 SRF589893:SRH589893 TBB589893:TBD589893 TKX589893:TKZ589893 TUT589893:TUV589893 UEP589893:UER589893 UOL589893:UON589893 UYH589893:UYJ589893 VID589893:VIF589893 VRZ589893:VSB589893 WBV589893:WBX589893 WLR589893:WLT589893 WVN589893:WVP589893 F655429:H655429 JB655429:JD655429 SX655429:SZ655429 ACT655429:ACV655429 AMP655429:AMR655429 AWL655429:AWN655429 BGH655429:BGJ655429 BQD655429:BQF655429 BZZ655429:CAB655429 CJV655429:CJX655429 CTR655429:CTT655429 DDN655429:DDP655429 DNJ655429:DNL655429 DXF655429:DXH655429 EHB655429:EHD655429 EQX655429:EQZ655429 FAT655429:FAV655429 FKP655429:FKR655429 FUL655429:FUN655429 GEH655429:GEJ655429 GOD655429:GOF655429 GXZ655429:GYB655429 HHV655429:HHX655429 HRR655429:HRT655429 IBN655429:IBP655429 ILJ655429:ILL655429 IVF655429:IVH655429 JFB655429:JFD655429 JOX655429:JOZ655429 JYT655429:JYV655429 KIP655429:KIR655429 KSL655429:KSN655429 LCH655429:LCJ655429 LMD655429:LMF655429 LVZ655429:LWB655429 MFV655429:MFX655429 MPR655429:MPT655429 MZN655429:MZP655429 NJJ655429:NJL655429 NTF655429:NTH655429 ODB655429:ODD655429 OMX655429:OMZ655429 OWT655429:OWV655429 PGP655429:PGR655429 PQL655429:PQN655429 QAH655429:QAJ655429 QKD655429:QKF655429 QTZ655429:QUB655429 RDV655429:RDX655429 RNR655429:RNT655429 RXN655429:RXP655429 SHJ655429:SHL655429 SRF655429:SRH655429 TBB655429:TBD655429 TKX655429:TKZ655429 TUT655429:TUV655429 UEP655429:UER655429 UOL655429:UON655429 UYH655429:UYJ655429 VID655429:VIF655429 VRZ655429:VSB655429 WBV655429:WBX655429 WLR655429:WLT655429 WVN655429:WVP655429 F720965:H720965 JB720965:JD720965 SX720965:SZ720965 ACT720965:ACV720965 AMP720965:AMR720965 AWL720965:AWN720965 BGH720965:BGJ720965 BQD720965:BQF720965 BZZ720965:CAB720965 CJV720965:CJX720965 CTR720965:CTT720965 DDN720965:DDP720965 DNJ720965:DNL720965 DXF720965:DXH720965 EHB720965:EHD720965 EQX720965:EQZ720965 FAT720965:FAV720965 FKP720965:FKR720965 FUL720965:FUN720965 GEH720965:GEJ720965 GOD720965:GOF720965 GXZ720965:GYB720965 HHV720965:HHX720965 HRR720965:HRT720965 IBN720965:IBP720965 ILJ720965:ILL720965 IVF720965:IVH720965 JFB720965:JFD720965 JOX720965:JOZ720965 JYT720965:JYV720965 KIP720965:KIR720965 KSL720965:KSN720965 LCH720965:LCJ720965 LMD720965:LMF720965 LVZ720965:LWB720965 MFV720965:MFX720965 MPR720965:MPT720965 MZN720965:MZP720965 NJJ720965:NJL720965 NTF720965:NTH720965 ODB720965:ODD720965 OMX720965:OMZ720965 OWT720965:OWV720965 PGP720965:PGR720965 PQL720965:PQN720965 QAH720965:QAJ720965 QKD720965:QKF720965 QTZ720965:QUB720965 RDV720965:RDX720965 RNR720965:RNT720965 RXN720965:RXP720965 SHJ720965:SHL720965 SRF720965:SRH720965 TBB720965:TBD720965 TKX720965:TKZ720965 TUT720965:TUV720965 UEP720965:UER720965 UOL720965:UON720965 UYH720965:UYJ720965 VID720965:VIF720965 VRZ720965:VSB720965 WBV720965:WBX720965 WLR720965:WLT720965 WVN720965:WVP720965 F786501:H786501 JB786501:JD786501 SX786501:SZ786501 ACT786501:ACV786501 AMP786501:AMR786501 AWL786501:AWN786501 BGH786501:BGJ786501 BQD786501:BQF786501 BZZ786501:CAB786501 CJV786501:CJX786501 CTR786501:CTT786501 DDN786501:DDP786501 DNJ786501:DNL786501 DXF786501:DXH786501 EHB786501:EHD786501 EQX786501:EQZ786501 FAT786501:FAV786501 FKP786501:FKR786501 FUL786501:FUN786501 GEH786501:GEJ786501 GOD786501:GOF786501 GXZ786501:GYB786501 HHV786501:HHX786501 HRR786501:HRT786501 IBN786501:IBP786501 ILJ786501:ILL786501 IVF786501:IVH786501 JFB786501:JFD786501 JOX786501:JOZ786501 JYT786501:JYV786501 KIP786501:KIR786501 KSL786501:KSN786501 LCH786501:LCJ786501 LMD786501:LMF786501 LVZ786501:LWB786501 MFV786501:MFX786501 MPR786501:MPT786501 MZN786501:MZP786501 NJJ786501:NJL786501 NTF786501:NTH786501 ODB786501:ODD786501 OMX786501:OMZ786501 OWT786501:OWV786501 PGP786501:PGR786501 PQL786501:PQN786501 QAH786501:QAJ786501 QKD786501:QKF786501 QTZ786501:QUB786501 RDV786501:RDX786501 RNR786501:RNT786501 RXN786501:RXP786501 SHJ786501:SHL786501 SRF786501:SRH786501 TBB786501:TBD786501 TKX786501:TKZ786501 TUT786501:TUV786501 UEP786501:UER786501 UOL786501:UON786501 UYH786501:UYJ786501 VID786501:VIF786501 VRZ786501:VSB786501 WBV786501:WBX786501 WLR786501:WLT786501 WVN786501:WVP786501 F852037:H852037 JB852037:JD852037 SX852037:SZ852037 ACT852037:ACV852037 AMP852037:AMR852037 AWL852037:AWN852037 BGH852037:BGJ852037 BQD852037:BQF852037 BZZ852037:CAB852037 CJV852037:CJX852037 CTR852037:CTT852037 DDN852037:DDP852037 DNJ852037:DNL852037 DXF852037:DXH852037 EHB852037:EHD852037 EQX852037:EQZ852037 FAT852037:FAV852037 FKP852037:FKR852037 FUL852037:FUN852037 GEH852037:GEJ852037 GOD852037:GOF852037 GXZ852037:GYB852037 HHV852037:HHX852037 HRR852037:HRT852037 IBN852037:IBP852037 ILJ852037:ILL852037 IVF852037:IVH852037 JFB852037:JFD852037 JOX852037:JOZ852037 JYT852037:JYV852037 KIP852037:KIR852037 KSL852037:KSN852037 LCH852037:LCJ852037 LMD852037:LMF852037 LVZ852037:LWB852037 MFV852037:MFX852037 MPR852037:MPT852037 MZN852037:MZP852037 NJJ852037:NJL852037 NTF852037:NTH852037 ODB852037:ODD852037 OMX852037:OMZ852037 OWT852037:OWV852037 PGP852037:PGR852037 PQL852037:PQN852037 QAH852037:QAJ852037 QKD852037:QKF852037 QTZ852037:QUB852037 RDV852037:RDX852037 RNR852037:RNT852037 RXN852037:RXP852037 SHJ852037:SHL852037 SRF852037:SRH852037 TBB852037:TBD852037 TKX852037:TKZ852037 TUT852037:TUV852037 UEP852037:UER852037 UOL852037:UON852037 UYH852037:UYJ852037 VID852037:VIF852037 VRZ852037:VSB852037 WBV852037:WBX852037 WLR852037:WLT852037 WVN852037:WVP852037 F917573:H917573 JB917573:JD917573 SX917573:SZ917573 ACT917573:ACV917573 AMP917573:AMR917573 AWL917573:AWN917573 BGH917573:BGJ917573 BQD917573:BQF917573 BZZ917573:CAB917573 CJV917573:CJX917573 CTR917573:CTT917573 DDN917573:DDP917573 DNJ917573:DNL917573 DXF917573:DXH917573 EHB917573:EHD917573 EQX917573:EQZ917573 FAT917573:FAV917573 FKP917573:FKR917573 FUL917573:FUN917573 GEH917573:GEJ917573 GOD917573:GOF917573 GXZ917573:GYB917573 HHV917573:HHX917573 HRR917573:HRT917573 IBN917573:IBP917573 ILJ917573:ILL917573 IVF917573:IVH917573 JFB917573:JFD917573 JOX917573:JOZ917573 JYT917573:JYV917573 KIP917573:KIR917573 KSL917573:KSN917573 LCH917573:LCJ917573 LMD917573:LMF917573 LVZ917573:LWB917573 MFV917573:MFX917573 MPR917573:MPT917573 MZN917573:MZP917573 NJJ917573:NJL917573 NTF917573:NTH917573 ODB917573:ODD917573 OMX917573:OMZ917573 OWT917573:OWV917573 PGP917573:PGR917573 PQL917573:PQN917573 QAH917573:QAJ917573 QKD917573:QKF917573 QTZ917573:QUB917573 RDV917573:RDX917573 RNR917573:RNT917573 RXN917573:RXP917573 SHJ917573:SHL917573 SRF917573:SRH917573 TBB917573:TBD917573 TKX917573:TKZ917573 TUT917573:TUV917573 UEP917573:UER917573 UOL917573:UON917573 UYH917573:UYJ917573 VID917573:VIF917573 VRZ917573:VSB917573 WBV917573:WBX917573 WLR917573:WLT917573 WVN917573:WVP917573 F983109:H983109 JB983109:JD983109 SX983109:SZ983109 ACT983109:ACV983109 AMP983109:AMR983109 AWL983109:AWN983109 BGH983109:BGJ983109 BQD983109:BQF983109 BZZ983109:CAB983109 CJV983109:CJX983109 CTR983109:CTT983109 DDN983109:DDP983109 DNJ983109:DNL983109 DXF983109:DXH983109 EHB983109:EHD983109 EQX983109:EQZ983109 FAT983109:FAV983109 FKP983109:FKR983109 FUL983109:FUN983109 GEH983109:GEJ983109 GOD983109:GOF983109 GXZ983109:GYB983109 HHV983109:HHX983109 HRR983109:HRT983109 IBN983109:IBP983109 ILJ983109:ILL983109 IVF983109:IVH983109 JFB983109:JFD983109 JOX983109:JOZ983109 JYT983109:JYV983109 KIP983109:KIR983109 KSL983109:KSN983109 LCH983109:LCJ983109 LMD983109:LMF983109 LVZ983109:LWB983109 MFV983109:MFX983109 MPR983109:MPT983109 MZN983109:MZP983109 NJJ983109:NJL983109 NTF983109:NTH983109 ODB983109:ODD983109 OMX983109:OMZ983109 OWT983109:OWV983109 PGP983109:PGR983109 PQL983109:PQN983109 QAH983109:QAJ983109 QKD983109:QKF983109 QTZ983109:QUB983109 RDV983109:RDX983109 RNR983109:RNT983109 RXN983109:RXP983109 SHJ983109:SHL983109 SRF983109:SRH983109 TBB983109:TBD983109 TKX983109:TKZ983109 TUT983109:TUV983109 UEP983109:UER983109 UOL983109:UON983109 UYH983109:UYJ983109 VID983109:VIF983109 VRZ983109:VSB983109 WBV983109:WBX983109 WLR983109:WLT983109 WVN983109:WVP983109">
      <formula1>$R$1:$R$4</formula1>
    </dataValidation>
    <dataValidation type="list" allowBlank="1" showInputMessage="1" showErrorMessage="1" errorTitle="Choose from dropdown" error="Please choose from the dropdown list." prompt="Please select from the dropdown list." sqref="D15 G138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12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D131148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D196684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D262220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D327756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D393292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D458828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D524364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D589900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D655436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D720972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D786508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D852044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D917580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D983116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WVO983164:WVP983173 WLS983164:WLT983173 WBW983164:WBX983173 VSA983164:VSB983173 VIE983164:VIF983173 UYI983164:UYJ983173 UOM983164:UON983173 UEQ983164:UER983173 TUU983164:TUV983173 TKY983164:TKZ983173 TBC983164:TBD983173 SRG983164:SRH983173 SHK983164:SHL983173 RXO983164:RXP983173 RNS983164:RNT983173 RDW983164:RDX983173 QUA983164:QUB983173 QKE983164:QKF983173 QAI983164:QAJ983173 PQM983164:PQN983173 PGQ983164:PGR983173 OWU983164:OWV983173 OMY983164:OMZ983173 ODC983164:ODD983173 NTG983164:NTH983173 NJK983164:NJL983173 MZO983164:MZP983173 MPS983164:MPT983173 MFW983164:MFX983173 LWA983164:LWB983173 LME983164:LMF983173 LCI983164:LCJ983173 KSM983164:KSN983173 KIQ983164:KIR983173 JYU983164:JYV983173 JOY983164:JOZ983173 JFC983164:JFD983173 IVG983164:IVH983173 ILK983164:ILL983173 IBO983164:IBP983173 HRS983164:HRT983173 HHW983164:HHX983173 GYA983164:GYB983173 GOE983164:GOF983173 GEI983164:GEJ983173 FUM983164:FUN983173 FKQ983164:FKR983173 FAU983164:FAV983173 EQY983164:EQZ983173 EHC983164:EHD983173 DXG983164:DXH983173 DNK983164:DNL983173 DDO983164:DDP983173 CTS983164:CTT983173 CJW983164:CJX983173 CAA983164:CAB983173 BQE983164:BQF983173 BGI983164:BGJ983173 AWM983164:AWN983173 AMQ983164:AMR983173 ACU983164:ACV983173 SY983164:SZ983173 JC983164:JD983173 G983164:H983173 WVO917628:WVP917637 WLS917628:WLT917637 WBW917628:WBX917637 VSA917628:VSB917637 VIE917628:VIF917637 UYI917628:UYJ917637 UOM917628:UON917637 UEQ917628:UER917637 TUU917628:TUV917637 TKY917628:TKZ917637 TBC917628:TBD917637 SRG917628:SRH917637 SHK917628:SHL917637 RXO917628:RXP917637 RNS917628:RNT917637 RDW917628:RDX917637 QUA917628:QUB917637 QKE917628:QKF917637 QAI917628:QAJ917637 PQM917628:PQN917637 PGQ917628:PGR917637 OWU917628:OWV917637 OMY917628:OMZ917637 ODC917628:ODD917637 NTG917628:NTH917637 NJK917628:NJL917637 MZO917628:MZP917637 MPS917628:MPT917637 MFW917628:MFX917637 LWA917628:LWB917637 LME917628:LMF917637 LCI917628:LCJ917637 KSM917628:KSN917637 KIQ917628:KIR917637 JYU917628:JYV917637 JOY917628:JOZ917637 JFC917628:JFD917637 IVG917628:IVH917637 ILK917628:ILL917637 IBO917628:IBP917637 HRS917628:HRT917637 HHW917628:HHX917637 GYA917628:GYB917637 GOE917628:GOF917637 GEI917628:GEJ917637 FUM917628:FUN917637 FKQ917628:FKR917637 FAU917628:FAV917637 EQY917628:EQZ917637 EHC917628:EHD917637 DXG917628:DXH917637 DNK917628:DNL917637 DDO917628:DDP917637 CTS917628:CTT917637 CJW917628:CJX917637 CAA917628:CAB917637 BQE917628:BQF917637 BGI917628:BGJ917637 AWM917628:AWN917637 AMQ917628:AMR917637 ACU917628:ACV917637 SY917628:SZ917637 JC917628:JD917637 G917628:H917637 WVO852092:WVP852101 WLS852092:WLT852101 WBW852092:WBX852101 VSA852092:VSB852101 VIE852092:VIF852101 UYI852092:UYJ852101 UOM852092:UON852101 UEQ852092:UER852101 TUU852092:TUV852101 TKY852092:TKZ852101 TBC852092:TBD852101 SRG852092:SRH852101 SHK852092:SHL852101 RXO852092:RXP852101 RNS852092:RNT852101 RDW852092:RDX852101 QUA852092:QUB852101 QKE852092:QKF852101 QAI852092:QAJ852101 PQM852092:PQN852101 PGQ852092:PGR852101 OWU852092:OWV852101 OMY852092:OMZ852101 ODC852092:ODD852101 NTG852092:NTH852101 NJK852092:NJL852101 MZO852092:MZP852101 MPS852092:MPT852101 MFW852092:MFX852101 LWA852092:LWB852101 LME852092:LMF852101 LCI852092:LCJ852101 KSM852092:KSN852101 KIQ852092:KIR852101 JYU852092:JYV852101 JOY852092:JOZ852101 JFC852092:JFD852101 IVG852092:IVH852101 ILK852092:ILL852101 IBO852092:IBP852101 HRS852092:HRT852101 HHW852092:HHX852101 GYA852092:GYB852101 GOE852092:GOF852101 GEI852092:GEJ852101 FUM852092:FUN852101 FKQ852092:FKR852101 FAU852092:FAV852101 EQY852092:EQZ852101 EHC852092:EHD852101 DXG852092:DXH852101 DNK852092:DNL852101 DDO852092:DDP852101 CTS852092:CTT852101 CJW852092:CJX852101 CAA852092:CAB852101 BQE852092:BQF852101 BGI852092:BGJ852101 AWM852092:AWN852101 AMQ852092:AMR852101 ACU852092:ACV852101 SY852092:SZ852101 JC852092:JD852101 G852092:H852101 WVO786556:WVP786565 WLS786556:WLT786565 WBW786556:WBX786565 VSA786556:VSB786565 VIE786556:VIF786565 UYI786556:UYJ786565 UOM786556:UON786565 UEQ786556:UER786565 TUU786556:TUV786565 TKY786556:TKZ786565 TBC786556:TBD786565 SRG786556:SRH786565 SHK786556:SHL786565 RXO786556:RXP786565 RNS786556:RNT786565 RDW786556:RDX786565 QUA786556:QUB786565 QKE786556:QKF786565 QAI786556:QAJ786565 PQM786556:PQN786565 PGQ786556:PGR786565 OWU786556:OWV786565 OMY786556:OMZ786565 ODC786556:ODD786565 NTG786556:NTH786565 NJK786556:NJL786565 MZO786556:MZP786565 MPS786556:MPT786565 MFW786556:MFX786565 LWA786556:LWB786565 LME786556:LMF786565 LCI786556:LCJ786565 KSM786556:KSN786565 KIQ786556:KIR786565 JYU786556:JYV786565 JOY786556:JOZ786565 JFC786556:JFD786565 IVG786556:IVH786565 ILK786556:ILL786565 IBO786556:IBP786565 HRS786556:HRT786565 HHW786556:HHX786565 GYA786556:GYB786565 GOE786556:GOF786565 GEI786556:GEJ786565 FUM786556:FUN786565 FKQ786556:FKR786565 FAU786556:FAV786565 EQY786556:EQZ786565 EHC786556:EHD786565 DXG786556:DXH786565 DNK786556:DNL786565 DDO786556:DDP786565 CTS786556:CTT786565 CJW786556:CJX786565 CAA786556:CAB786565 BQE786556:BQF786565 BGI786556:BGJ786565 AWM786556:AWN786565 AMQ786556:AMR786565 ACU786556:ACV786565 SY786556:SZ786565 JC786556:JD786565 G786556:H786565 WVO721020:WVP721029 WLS721020:WLT721029 WBW721020:WBX721029 VSA721020:VSB721029 VIE721020:VIF721029 UYI721020:UYJ721029 UOM721020:UON721029 UEQ721020:UER721029 TUU721020:TUV721029 TKY721020:TKZ721029 TBC721020:TBD721029 SRG721020:SRH721029 SHK721020:SHL721029 RXO721020:RXP721029 RNS721020:RNT721029 RDW721020:RDX721029 QUA721020:QUB721029 QKE721020:QKF721029 QAI721020:QAJ721029 PQM721020:PQN721029 PGQ721020:PGR721029 OWU721020:OWV721029 OMY721020:OMZ721029 ODC721020:ODD721029 NTG721020:NTH721029 NJK721020:NJL721029 MZO721020:MZP721029 MPS721020:MPT721029 MFW721020:MFX721029 LWA721020:LWB721029 LME721020:LMF721029 LCI721020:LCJ721029 KSM721020:KSN721029 KIQ721020:KIR721029 JYU721020:JYV721029 JOY721020:JOZ721029 JFC721020:JFD721029 IVG721020:IVH721029 ILK721020:ILL721029 IBO721020:IBP721029 HRS721020:HRT721029 HHW721020:HHX721029 GYA721020:GYB721029 GOE721020:GOF721029 GEI721020:GEJ721029 FUM721020:FUN721029 FKQ721020:FKR721029 FAU721020:FAV721029 EQY721020:EQZ721029 EHC721020:EHD721029 DXG721020:DXH721029 DNK721020:DNL721029 DDO721020:DDP721029 CTS721020:CTT721029 CJW721020:CJX721029 CAA721020:CAB721029 BQE721020:BQF721029 BGI721020:BGJ721029 AWM721020:AWN721029 AMQ721020:AMR721029 ACU721020:ACV721029 SY721020:SZ721029 JC721020:JD721029 G721020:H721029 WVO655484:WVP655493 WLS655484:WLT655493 WBW655484:WBX655493 VSA655484:VSB655493 VIE655484:VIF655493 UYI655484:UYJ655493 UOM655484:UON655493 UEQ655484:UER655493 TUU655484:TUV655493 TKY655484:TKZ655493 TBC655484:TBD655493 SRG655484:SRH655493 SHK655484:SHL655493 RXO655484:RXP655493 RNS655484:RNT655493 RDW655484:RDX655493 QUA655484:QUB655493 QKE655484:QKF655493 QAI655484:QAJ655493 PQM655484:PQN655493 PGQ655484:PGR655493 OWU655484:OWV655493 OMY655484:OMZ655493 ODC655484:ODD655493 NTG655484:NTH655493 NJK655484:NJL655493 MZO655484:MZP655493 MPS655484:MPT655493 MFW655484:MFX655493 LWA655484:LWB655493 LME655484:LMF655493 LCI655484:LCJ655493 KSM655484:KSN655493 KIQ655484:KIR655493 JYU655484:JYV655493 JOY655484:JOZ655493 JFC655484:JFD655493 IVG655484:IVH655493 ILK655484:ILL655493 IBO655484:IBP655493 HRS655484:HRT655493 HHW655484:HHX655493 GYA655484:GYB655493 GOE655484:GOF655493 GEI655484:GEJ655493 FUM655484:FUN655493 FKQ655484:FKR655493 FAU655484:FAV655493 EQY655484:EQZ655493 EHC655484:EHD655493 DXG655484:DXH655493 DNK655484:DNL655493 DDO655484:DDP655493 CTS655484:CTT655493 CJW655484:CJX655493 CAA655484:CAB655493 BQE655484:BQF655493 BGI655484:BGJ655493 AWM655484:AWN655493 AMQ655484:AMR655493 ACU655484:ACV655493 SY655484:SZ655493 JC655484:JD655493 G655484:H655493 WVO589948:WVP589957 WLS589948:WLT589957 WBW589948:WBX589957 VSA589948:VSB589957 VIE589948:VIF589957 UYI589948:UYJ589957 UOM589948:UON589957 UEQ589948:UER589957 TUU589948:TUV589957 TKY589948:TKZ589957 TBC589948:TBD589957 SRG589948:SRH589957 SHK589948:SHL589957 RXO589948:RXP589957 RNS589948:RNT589957 RDW589948:RDX589957 QUA589948:QUB589957 QKE589948:QKF589957 QAI589948:QAJ589957 PQM589948:PQN589957 PGQ589948:PGR589957 OWU589948:OWV589957 OMY589948:OMZ589957 ODC589948:ODD589957 NTG589948:NTH589957 NJK589948:NJL589957 MZO589948:MZP589957 MPS589948:MPT589957 MFW589948:MFX589957 LWA589948:LWB589957 LME589948:LMF589957 LCI589948:LCJ589957 KSM589948:KSN589957 KIQ589948:KIR589957 JYU589948:JYV589957 JOY589948:JOZ589957 JFC589948:JFD589957 IVG589948:IVH589957 ILK589948:ILL589957 IBO589948:IBP589957 HRS589948:HRT589957 HHW589948:HHX589957 GYA589948:GYB589957 GOE589948:GOF589957 GEI589948:GEJ589957 FUM589948:FUN589957 FKQ589948:FKR589957 FAU589948:FAV589957 EQY589948:EQZ589957 EHC589948:EHD589957 DXG589948:DXH589957 DNK589948:DNL589957 DDO589948:DDP589957 CTS589948:CTT589957 CJW589948:CJX589957 CAA589948:CAB589957 BQE589948:BQF589957 BGI589948:BGJ589957 AWM589948:AWN589957 AMQ589948:AMR589957 ACU589948:ACV589957 SY589948:SZ589957 JC589948:JD589957 G589948:H589957 WVO524412:WVP524421 WLS524412:WLT524421 WBW524412:WBX524421 VSA524412:VSB524421 VIE524412:VIF524421 UYI524412:UYJ524421 UOM524412:UON524421 UEQ524412:UER524421 TUU524412:TUV524421 TKY524412:TKZ524421 TBC524412:TBD524421 SRG524412:SRH524421 SHK524412:SHL524421 RXO524412:RXP524421 RNS524412:RNT524421 RDW524412:RDX524421 QUA524412:QUB524421 QKE524412:QKF524421 QAI524412:QAJ524421 PQM524412:PQN524421 PGQ524412:PGR524421 OWU524412:OWV524421 OMY524412:OMZ524421 ODC524412:ODD524421 NTG524412:NTH524421 NJK524412:NJL524421 MZO524412:MZP524421 MPS524412:MPT524421 MFW524412:MFX524421 LWA524412:LWB524421 LME524412:LMF524421 LCI524412:LCJ524421 KSM524412:KSN524421 KIQ524412:KIR524421 JYU524412:JYV524421 JOY524412:JOZ524421 JFC524412:JFD524421 IVG524412:IVH524421 ILK524412:ILL524421 IBO524412:IBP524421 HRS524412:HRT524421 HHW524412:HHX524421 GYA524412:GYB524421 GOE524412:GOF524421 GEI524412:GEJ524421 FUM524412:FUN524421 FKQ524412:FKR524421 FAU524412:FAV524421 EQY524412:EQZ524421 EHC524412:EHD524421 DXG524412:DXH524421 DNK524412:DNL524421 DDO524412:DDP524421 CTS524412:CTT524421 CJW524412:CJX524421 CAA524412:CAB524421 BQE524412:BQF524421 BGI524412:BGJ524421 AWM524412:AWN524421 AMQ524412:AMR524421 ACU524412:ACV524421 SY524412:SZ524421 JC524412:JD524421 G524412:H524421 WVO458876:WVP458885 WLS458876:WLT458885 WBW458876:WBX458885 VSA458876:VSB458885 VIE458876:VIF458885 UYI458876:UYJ458885 UOM458876:UON458885 UEQ458876:UER458885 TUU458876:TUV458885 TKY458876:TKZ458885 TBC458876:TBD458885 SRG458876:SRH458885 SHK458876:SHL458885 RXO458876:RXP458885 RNS458876:RNT458885 RDW458876:RDX458885 QUA458876:QUB458885 QKE458876:QKF458885 QAI458876:QAJ458885 PQM458876:PQN458885 PGQ458876:PGR458885 OWU458876:OWV458885 OMY458876:OMZ458885 ODC458876:ODD458885 NTG458876:NTH458885 NJK458876:NJL458885 MZO458876:MZP458885 MPS458876:MPT458885 MFW458876:MFX458885 LWA458876:LWB458885 LME458876:LMF458885 LCI458876:LCJ458885 KSM458876:KSN458885 KIQ458876:KIR458885 JYU458876:JYV458885 JOY458876:JOZ458885 JFC458876:JFD458885 IVG458876:IVH458885 ILK458876:ILL458885 IBO458876:IBP458885 HRS458876:HRT458885 HHW458876:HHX458885 GYA458876:GYB458885 GOE458876:GOF458885 GEI458876:GEJ458885 FUM458876:FUN458885 FKQ458876:FKR458885 FAU458876:FAV458885 EQY458876:EQZ458885 EHC458876:EHD458885 DXG458876:DXH458885 DNK458876:DNL458885 DDO458876:DDP458885 CTS458876:CTT458885 CJW458876:CJX458885 CAA458876:CAB458885 BQE458876:BQF458885 BGI458876:BGJ458885 AWM458876:AWN458885 AMQ458876:AMR458885 ACU458876:ACV458885 SY458876:SZ458885 JC458876:JD458885 G458876:H458885 WVO393340:WVP393349 WLS393340:WLT393349 WBW393340:WBX393349 VSA393340:VSB393349 VIE393340:VIF393349 UYI393340:UYJ393349 UOM393340:UON393349 UEQ393340:UER393349 TUU393340:TUV393349 TKY393340:TKZ393349 TBC393340:TBD393349 SRG393340:SRH393349 SHK393340:SHL393349 RXO393340:RXP393349 RNS393340:RNT393349 RDW393340:RDX393349 QUA393340:QUB393349 QKE393340:QKF393349 QAI393340:QAJ393349 PQM393340:PQN393349 PGQ393340:PGR393349 OWU393340:OWV393349 OMY393340:OMZ393349 ODC393340:ODD393349 NTG393340:NTH393349 NJK393340:NJL393349 MZO393340:MZP393349 MPS393340:MPT393349 MFW393340:MFX393349 LWA393340:LWB393349 LME393340:LMF393349 LCI393340:LCJ393349 KSM393340:KSN393349 KIQ393340:KIR393349 JYU393340:JYV393349 JOY393340:JOZ393349 JFC393340:JFD393349 IVG393340:IVH393349 ILK393340:ILL393349 IBO393340:IBP393349 HRS393340:HRT393349 HHW393340:HHX393349 GYA393340:GYB393349 GOE393340:GOF393349 GEI393340:GEJ393349 FUM393340:FUN393349 FKQ393340:FKR393349 FAU393340:FAV393349 EQY393340:EQZ393349 EHC393340:EHD393349 DXG393340:DXH393349 DNK393340:DNL393349 DDO393340:DDP393349 CTS393340:CTT393349 CJW393340:CJX393349 CAA393340:CAB393349 BQE393340:BQF393349 BGI393340:BGJ393349 AWM393340:AWN393349 AMQ393340:AMR393349 ACU393340:ACV393349 SY393340:SZ393349 JC393340:JD393349 G393340:H393349 WVO327804:WVP327813 WLS327804:WLT327813 WBW327804:WBX327813 VSA327804:VSB327813 VIE327804:VIF327813 UYI327804:UYJ327813 UOM327804:UON327813 UEQ327804:UER327813 TUU327804:TUV327813 TKY327804:TKZ327813 TBC327804:TBD327813 SRG327804:SRH327813 SHK327804:SHL327813 RXO327804:RXP327813 RNS327804:RNT327813 RDW327804:RDX327813 QUA327804:QUB327813 QKE327804:QKF327813 QAI327804:QAJ327813 PQM327804:PQN327813 PGQ327804:PGR327813 OWU327804:OWV327813 OMY327804:OMZ327813 ODC327804:ODD327813 NTG327804:NTH327813 NJK327804:NJL327813 MZO327804:MZP327813 MPS327804:MPT327813 MFW327804:MFX327813 LWA327804:LWB327813 LME327804:LMF327813 LCI327804:LCJ327813 KSM327804:KSN327813 KIQ327804:KIR327813 JYU327804:JYV327813 JOY327804:JOZ327813 JFC327804:JFD327813 IVG327804:IVH327813 ILK327804:ILL327813 IBO327804:IBP327813 HRS327804:HRT327813 HHW327804:HHX327813 GYA327804:GYB327813 GOE327804:GOF327813 GEI327804:GEJ327813 FUM327804:FUN327813 FKQ327804:FKR327813 FAU327804:FAV327813 EQY327804:EQZ327813 EHC327804:EHD327813 DXG327804:DXH327813 DNK327804:DNL327813 DDO327804:DDP327813 CTS327804:CTT327813 CJW327804:CJX327813 CAA327804:CAB327813 BQE327804:BQF327813 BGI327804:BGJ327813 AWM327804:AWN327813 AMQ327804:AMR327813 ACU327804:ACV327813 SY327804:SZ327813 JC327804:JD327813 G327804:H327813 WVO262268:WVP262277 WLS262268:WLT262277 WBW262268:WBX262277 VSA262268:VSB262277 VIE262268:VIF262277 UYI262268:UYJ262277 UOM262268:UON262277 UEQ262268:UER262277 TUU262268:TUV262277 TKY262268:TKZ262277 TBC262268:TBD262277 SRG262268:SRH262277 SHK262268:SHL262277 RXO262268:RXP262277 RNS262268:RNT262277 RDW262268:RDX262277 QUA262268:QUB262277 QKE262268:QKF262277 QAI262268:QAJ262277 PQM262268:PQN262277 PGQ262268:PGR262277 OWU262268:OWV262277 OMY262268:OMZ262277 ODC262268:ODD262277 NTG262268:NTH262277 NJK262268:NJL262277 MZO262268:MZP262277 MPS262268:MPT262277 MFW262268:MFX262277 LWA262268:LWB262277 LME262268:LMF262277 LCI262268:LCJ262277 KSM262268:KSN262277 KIQ262268:KIR262277 JYU262268:JYV262277 JOY262268:JOZ262277 JFC262268:JFD262277 IVG262268:IVH262277 ILK262268:ILL262277 IBO262268:IBP262277 HRS262268:HRT262277 HHW262268:HHX262277 GYA262268:GYB262277 GOE262268:GOF262277 GEI262268:GEJ262277 FUM262268:FUN262277 FKQ262268:FKR262277 FAU262268:FAV262277 EQY262268:EQZ262277 EHC262268:EHD262277 DXG262268:DXH262277 DNK262268:DNL262277 DDO262268:DDP262277 CTS262268:CTT262277 CJW262268:CJX262277 CAA262268:CAB262277 BQE262268:BQF262277 BGI262268:BGJ262277 AWM262268:AWN262277 AMQ262268:AMR262277 ACU262268:ACV262277 SY262268:SZ262277 JC262268:JD262277 G262268:H262277 WVO196732:WVP196741 WLS196732:WLT196741 WBW196732:WBX196741 VSA196732:VSB196741 VIE196732:VIF196741 UYI196732:UYJ196741 UOM196732:UON196741 UEQ196732:UER196741 TUU196732:TUV196741 TKY196732:TKZ196741 TBC196732:TBD196741 SRG196732:SRH196741 SHK196732:SHL196741 RXO196732:RXP196741 RNS196732:RNT196741 RDW196732:RDX196741 QUA196732:QUB196741 QKE196732:QKF196741 QAI196732:QAJ196741 PQM196732:PQN196741 PGQ196732:PGR196741 OWU196732:OWV196741 OMY196732:OMZ196741 ODC196732:ODD196741 NTG196732:NTH196741 NJK196732:NJL196741 MZO196732:MZP196741 MPS196732:MPT196741 MFW196732:MFX196741 LWA196732:LWB196741 LME196732:LMF196741 LCI196732:LCJ196741 KSM196732:KSN196741 KIQ196732:KIR196741 JYU196732:JYV196741 JOY196732:JOZ196741 JFC196732:JFD196741 IVG196732:IVH196741 ILK196732:ILL196741 IBO196732:IBP196741 HRS196732:HRT196741 HHW196732:HHX196741 GYA196732:GYB196741 GOE196732:GOF196741 GEI196732:GEJ196741 FUM196732:FUN196741 FKQ196732:FKR196741 FAU196732:FAV196741 EQY196732:EQZ196741 EHC196732:EHD196741 DXG196732:DXH196741 DNK196732:DNL196741 DDO196732:DDP196741 CTS196732:CTT196741 CJW196732:CJX196741 CAA196732:CAB196741 BQE196732:BQF196741 BGI196732:BGJ196741 AWM196732:AWN196741 AMQ196732:AMR196741 ACU196732:ACV196741 SY196732:SZ196741 JC196732:JD196741 G196732:H196741 WVO131196:WVP131205 WLS131196:WLT131205 WBW131196:WBX131205 VSA131196:VSB131205 VIE131196:VIF131205 UYI131196:UYJ131205 UOM131196:UON131205 UEQ131196:UER131205 TUU131196:TUV131205 TKY131196:TKZ131205 TBC131196:TBD131205 SRG131196:SRH131205 SHK131196:SHL131205 RXO131196:RXP131205 RNS131196:RNT131205 RDW131196:RDX131205 QUA131196:QUB131205 QKE131196:QKF131205 QAI131196:QAJ131205 PQM131196:PQN131205 PGQ131196:PGR131205 OWU131196:OWV131205 OMY131196:OMZ131205 ODC131196:ODD131205 NTG131196:NTH131205 NJK131196:NJL131205 MZO131196:MZP131205 MPS131196:MPT131205 MFW131196:MFX131205 LWA131196:LWB131205 LME131196:LMF131205 LCI131196:LCJ131205 KSM131196:KSN131205 KIQ131196:KIR131205 JYU131196:JYV131205 JOY131196:JOZ131205 JFC131196:JFD131205 IVG131196:IVH131205 ILK131196:ILL131205 IBO131196:IBP131205 HRS131196:HRT131205 HHW131196:HHX131205 GYA131196:GYB131205 GOE131196:GOF131205 GEI131196:GEJ131205 FUM131196:FUN131205 FKQ131196:FKR131205 FAU131196:FAV131205 EQY131196:EQZ131205 EHC131196:EHD131205 DXG131196:DXH131205 DNK131196:DNL131205 DDO131196:DDP131205 CTS131196:CTT131205 CJW131196:CJX131205 CAA131196:CAB131205 BQE131196:BQF131205 BGI131196:BGJ131205 AWM131196:AWN131205 AMQ131196:AMR131205 ACU131196:ACV131205 SY131196:SZ131205 JC131196:JD131205 G131196:H131205 WVO65660:WVP65669 WLS65660:WLT65669 WBW65660:WBX65669 VSA65660:VSB65669 VIE65660:VIF65669 UYI65660:UYJ65669 UOM65660:UON65669 UEQ65660:UER65669 TUU65660:TUV65669 TKY65660:TKZ65669 TBC65660:TBD65669 SRG65660:SRH65669 SHK65660:SHL65669 RXO65660:RXP65669 RNS65660:RNT65669 RDW65660:RDX65669 QUA65660:QUB65669 QKE65660:QKF65669 QAI65660:QAJ65669 PQM65660:PQN65669 PGQ65660:PGR65669 OWU65660:OWV65669 OMY65660:OMZ65669 ODC65660:ODD65669 NTG65660:NTH65669 NJK65660:NJL65669 MZO65660:MZP65669 MPS65660:MPT65669 MFW65660:MFX65669 LWA65660:LWB65669 LME65660:LMF65669 LCI65660:LCJ65669 KSM65660:KSN65669 KIQ65660:KIR65669 JYU65660:JYV65669 JOY65660:JOZ65669 JFC65660:JFD65669 IVG65660:IVH65669 ILK65660:ILL65669 IBO65660:IBP65669 HRS65660:HRT65669 HHW65660:HHX65669 GYA65660:GYB65669 GOE65660:GOF65669 GEI65660:GEJ65669 FUM65660:FUN65669 FKQ65660:FKR65669 FAU65660:FAV65669 EQY65660:EQZ65669 EHC65660:EHD65669 DXG65660:DXH65669 DNK65660:DNL65669 DDO65660:DDP65669 CTS65660:CTT65669 CJW65660:CJX65669 CAA65660:CAB65669 BQE65660:BQF65669 BGI65660:BGJ65669 AWM65660:AWN65669 AMQ65660:AMR65669 ACU65660:ACV65669 SY65660:SZ65669 JC65660:JD65669 G65660:H65669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WVL983154:WVL983156 WLP983154:WLP983156 WBT983154:WBT983156 VRX983154:VRX983156 VIB983154:VIB983156 UYF983154:UYF983156 UOJ983154:UOJ983156 UEN983154:UEN983156 TUR983154:TUR983156 TKV983154:TKV983156 TAZ983154:TAZ983156 SRD983154:SRD983156 SHH983154:SHH983156 RXL983154:RXL983156 RNP983154:RNP983156 RDT983154:RDT983156 QTX983154:QTX983156 QKB983154:QKB983156 QAF983154:QAF983156 PQJ983154:PQJ983156 PGN983154:PGN983156 OWR983154:OWR983156 OMV983154:OMV983156 OCZ983154:OCZ983156 NTD983154:NTD983156 NJH983154:NJH983156 MZL983154:MZL983156 MPP983154:MPP983156 MFT983154:MFT983156 LVX983154:LVX983156 LMB983154:LMB983156 LCF983154:LCF983156 KSJ983154:KSJ983156 KIN983154:KIN983156 JYR983154:JYR983156 JOV983154:JOV983156 JEZ983154:JEZ983156 IVD983154:IVD983156 ILH983154:ILH983156 IBL983154:IBL983156 HRP983154:HRP983156 HHT983154:HHT983156 GXX983154:GXX983156 GOB983154:GOB983156 GEF983154:GEF983156 FUJ983154:FUJ983156 FKN983154:FKN983156 FAR983154:FAR983156 EQV983154:EQV983156 EGZ983154:EGZ983156 DXD983154:DXD983156 DNH983154:DNH983156 DDL983154:DDL983156 CTP983154:CTP983156 CJT983154:CJT983156 BZX983154:BZX983156 BQB983154:BQB983156 BGF983154:BGF983156 AWJ983154:AWJ983156 AMN983154:AMN983156 ACR983154:ACR983156 SV983154:SV983156 IZ983154:IZ983156 D983154:D983156 WVL917618:WVL917620 WLP917618:WLP917620 WBT917618:WBT917620 VRX917618:VRX917620 VIB917618:VIB917620 UYF917618:UYF917620 UOJ917618:UOJ917620 UEN917618:UEN917620 TUR917618:TUR917620 TKV917618:TKV917620 TAZ917618:TAZ917620 SRD917618:SRD917620 SHH917618:SHH917620 RXL917618:RXL917620 RNP917618:RNP917620 RDT917618:RDT917620 QTX917618:QTX917620 QKB917618:QKB917620 QAF917618:QAF917620 PQJ917618:PQJ917620 PGN917618:PGN917620 OWR917618:OWR917620 OMV917618:OMV917620 OCZ917618:OCZ917620 NTD917618:NTD917620 NJH917618:NJH917620 MZL917618:MZL917620 MPP917618:MPP917620 MFT917618:MFT917620 LVX917618:LVX917620 LMB917618:LMB917620 LCF917618:LCF917620 KSJ917618:KSJ917620 KIN917618:KIN917620 JYR917618:JYR917620 JOV917618:JOV917620 JEZ917618:JEZ917620 IVD917618:IVD917620 ILH917618:ILH917620 IBL917618:IBL917620 HRP917618:HRP917620 HHT917618:HHT917620 GXX917618:GXX917620 GOB917618:GOB917620 GEF917618:GEF917620 FUJ917618:FUJ917620 FKN917618:FKN917620 FAR917618:FAR917620 EQV917618:EQV917620 EGZ917618:EGZ917620 DXD917618:DXD917620 DNH917618:DNH917620 DDL917618:DDL917620 CTP917618:CTP917620 CJT917618:CJT917620 BZX917618:BZX917620 BQB917618:BQB917620 BGF917618:BGF917620 AWJ917618:AWJ917620 AMN917618:AMN917620 ACR917618:ACR917620 SV917618:SV917620 IZ917618:IZ917620 D917618:D917620 WVL852082:WVL852084 WLP852082:WLP852084 WBT852082:WBT852084 VRX852082:VRX852084 VIB852082:VIB852084 UYF852082:UYF852084 UOJ852082:UOJ852084 UEN852082:UEN852084 TUR852082:TUR852084 TKV852082:TKV852084 TAZ852082:TAZ852084 SRD852082:SRD852084 SHH852082:SHH852084 RXL852082:RXL852084 RNP852082:RNP852084 RDT852082:RDT852084 QTX852082:QTX852084 QKB852082:QKB852084 QAF852082:QAF852084 PQJ852082:PQJ852084 PGN852082:PGN852084 OWR852082:OWR852084 OMV852082:OMV852084 OCZ852082:OCZ852084 NTD852082:NTD852084 NJH852082:NJH852084 MZL852082:MZL852084 MPP852082:MPP852084 MFT852082:MFT852084 LVX852082:LVX852084 LMB852082:LMB852084 LCF852082:LCF852084 KSJ852082:KSJ852084 KIN852082:KIN852084 JYR852082:JYR852084 JOV852082:JOV852084 JEZ852082:JEZ852084 IVD852082:IVD852084 ILH852082:ILH852084 IBL852082:IBL852084 HRP852082:HRP852084 HHT852082:HHT852084 GXX852082:GXX852084 GOB852082:GOB852084 GEF852082:GEF852084 FUJ852082:FUJ852084 FKN852082:FKN852084 FAR852082:FAR852084 EQV852082:EQV852084 EGZ852082:EGZ852084 DXD852082:DXD852084 DNH852082:DNH852084 DDL852082:DDL852084 CTP852082:CTP852084 CJT852082:CJT852084 BZX852082:BZX852084 BQB852082:BQB852084 BGF852082:BGF852084 AWJ852082:AWJ852084 AMN852082:AMN852084 ACR852082:ACR852084 SV852082:SV852084 IZ852082:IZ852084 D852082:D852084 WVL786546:WVL786548 WLP786546:WLP786548 WBT786546:WBT786548 VRX786546:VRX786548 VIB786546:VIB786548 UYF786546:UYF786548 UOJ786546:UOJ786548 UEN786546:UEN786548 TUR786546:TUR786548 TKV786546:TKV786548 TAZ786546:TAZ786548 SRD786546:SRD786548 SHH786546:SHH786548 RXL786546:RXL786548 RNP786546:RNP786548 RDT786546:RDT786548 QTX786546:QTX786548 QKB786546:QKB786548 QAF786546:QAF786548 PQJ786546:PQJ786548 PGN786546:PGN786548 OWR786546:OWR786548 OMV786546:OMV786548 OCZ786546:OCZ786548 NTD786546:NTD786548 NJH786546:NJH786548 MZL786546:MZL786548 MPP786546:MPP786548 MFT786546:MFT786548 LVX786546:LVX786548 LMB786546:LMB786548 LCF786546:LCF786548 KSJ786546:KSJ786548 KIN786546:KIN786548 JYR786546:JYR786548 JOV786546:JOV786548 JEZ786546:JEZ786548 IVD786546:IVD786548 ILH786546:ILH786548 IBL786546:IBL786548 HRP786546:HRP786548 HHT786546:HHT786548 GXX786546:GXX786548 GOB786546:GOB786548 GEF786546:GEF786548 FUJ786546:FUJ786548 FKN786546:FKN786548 FAR786546:FAR786548 EQV786546:EQV786548 EGZ786546:EGZ786548 DXD786546:DXD786548 DNH786546:DNH786548 DDL786546:DDL786548 CTP786546:CTP786548 CJT786546:CJT786548 BZX786546:BZX786548 BQB786546:BQB786548 BGF786546:BGF786548 AWJ786546:AWJ786548 AMN786546:AMN786548 ACR786546:ACR786548 SV786546:SV786548 IZ786546:IZ786548 D786546:D786548 WVL721010:WVL721012 WLP721010:WLP721012 WBT721010:WBT721012 VRX721010:VRX721012 VIB721010:VIB721012 UYF721010:UYF721012 UOJ721010:UOJ721012 UEN721010:UEN721012 TUR721010:TUR721012 TKV721010:TKV721012 TAZ721010:TAZ721012 SRD721010:SRD721012 SHH721010:SHH721012 RXL721010:RXL721012 RNP721010:RNP721012 RDT721010:RDT721012 QTX721010:QTX721012 QKB721010:QKB721012 QAF721010:QAF721012 PQJ721010:PQJ721012 PGN721010:PGN721012 OWR721010:OWR721012 OMV721010:OMV721012 OCZ721010:OCZ721012 NTD721010:NTD721012 NJH721010:NJH721012 MZL721010:MZL721012 MPP721010:MPP721012 MFT721010:MFT721012 LVX721010:LVX721012 LMB721010:LMB721012 LCF721010:LCF721012 KSJ721010:KSJ721012 KIN721010:KIN721012 JYR721010:JYR721012 JOV721010:JOV721012 JEZ721010:JEZ721012 IVD721010:IVD721012 ILH721010:ILH721012 IBL721010:IBL721012 HRP721010:HRP721012 HHT721010:HHT721012 GXX721010:GXX721012 GOB721010:GOB721012 GEF721010:GEF721012 FUJ721010:FUJ721012 FKN721010:FKN721012 FAR721010:FAR721012 EQV721010:EQV721012 EGZ721010:EGZ721012 DXD721010:DXD721012 DNH721010:DNH721012 DDL721010:DDL721012 CTP721010:CTP721012 CJT721010:CJT721012 BZX721010:BZX721012 BQB721010:BQB721012 BGF721010:BGF721012 AWJ721010:AWJ721012 AMN721010:AMN721012 ACR721010:ACR721012 SV721010:SV721012 IZ721010:IZ721012 D721010:D721012 WVL655474:WVL655476 WLP655474:WLP655476 WBT655474:WBT655476 VRX655474:VRX655476 VIB655474:VIB655476 UYF655474:UYF655476 UOJ655474:UOJ655476 UEN655474:UEN655476 TUR655474:TUR655476 TKV655474:TKV655476 TAZ655474:TAZ655476 SRD655474:SRD655476 SHH655474:SHH655476 RXL655474:RXL655476 RNP655474:RNP655476 RDT655474:RDT655476 QTX655474:QTX655476 QKB655474:QKB655476 QAF655474:QAF655476 PQJ655474:PQJ655476 PGN655474:PGN655476 OWR655474:OWR655476 OMV655474:OMV655476 OCZ655474:OCZ655476 NTD655474:NTD655476 NJH655474:NJH655476 MZL655474:MZL655476 MPP655474:MPP655476 MFT655474:MFT655476 LVX655474:LVX655476 LMB655474:LMB655476 LCF655474:LCF655476 KSJ655474:KSJ655476 KIN655474:KIN655476 JYR655474:JYR655476 JOV655474:JOV655476 JEZ655474:JEZ655476 IVD655474:IVD655476 ILH655474:ILH655476 IBL655474:IBL655476 HRP655474:HRP655476 HHT655474:HHT655476 GXX655474:GXX655476 GOB655474:GOB655476 GEF655474:GEF655476 FUJ655474:FUJ655476 FKN655474:FKN655476 FAR655474:FAR655476 EQV655474:EQV655476 EGZ655474:EGZ655476 DXD655474:DXD655476 DNH655474:DNH655476 DDL655474:DDL655476 CTP655474:CTP655476 CJT655474:CJT655476 BZX655474:BZX655476 BQB655474:BQB655476 BGF655474:BGF655476 AWJ655474:AWJ655476 AMN655474:AMN655476 ACR655474:ACR655476 SV655474:SV655476 IZ655474:IZ655476 D655474:D655476 WVL589938:WVL589940 WLP589938:WLP589940 WBT589938:WBT589940 VRX589938:VRX589940 VIB589938:VIB589940 UYF589938:UYF589940 UOJ589938:UOJ589940 UEN589938:UEN589940 TUR589938:TUR589940 TKV589938:TKV589940 TAZ589938:TAZ589940 SRD589938:SRD589940 SHH589938:SHH589940 RXL589938:RXL589940 RNP589938:RNP589940 RDT589938:RDT589940 QTX589938:QTX589940 QKB589938:QKB589940 QAF589938:QAF589940 PQJ589938:PQJ589940 PGN589938:PGN589940 OWR589938:OWR589940 OMV589938:OMV589940 OCZ589938:OCZ589940 NTD589938:NTD589940 NJH589938:NJH589940 MZL589938:MZL589940 MPP589938:MPP589940 MFT589938:MFT589940 LVX589938:LVX589940 LMB589938:LMB589940 LCF589938:LCF589940 KSJ589938:KSJ589940 KIN589938:KIN589940 JYR589938:JYR589940 JOV589938:JOV589940 JEZ589938:JEZ589940 IVD589938:IVD589940 ILH589938:ILH589940 IBL589938:IBL589940 HRP589938:HRP589940 HHT589938:HHT589940 GXX589938:GXX589940 GOB589938:GOB589940 GEF589938:GEF589940 FUJ589938:FUJ589940 FKN589938:FKN589940 FAR589938:FAR589940 EQV589938:EQV589940 EGZ589938:EGZ589940 DXD589938:DXD589940 DNH589938:DNH589940 DDL589938:DDL589940 CTP589938:CTP589940 CJT589938:CJT589940 BZX589938:BZX589940 BQB589938:BQB589940 BGF589938:BGF589940 AWJ589938:AWJ589940 AMN589938:AMN589940 ACR589938:ACR589940 SV589938:SV589940 IZ589938:IZ589940 D589938:D589940 WVL524402:WVL524404 WLP524402:WLP524404 WBT524402:WBT524404 VRX524402:VRX524404 VIB524402:VIB524404 UYF524402:UYF524404 UOJ524402:UOJ524404 UEN524402:UEN524404 TUR524402:TUR524404 TKV524402:TKV524404 TAZ524402:TAZ524404 SRD524402:SRD524404 SHH524402:SHH524404 RXL524402:RXL524404 RNP524402:RNP524404 RDT524402:RDT524404 QTX524402:QTX524404 QKB524402:QKB524404 QAF524402:QAF524404 PQJ524402:PQJ524404 PGN524402:PGN524404 OWR524402:OWR524404 OMV524402:OMV524404 OCZ524402:OCZ524404 NTD524402:NTD524404 NJH524402:NJH524404 MZL524402:MZL524404 MPP524402:MPP524404 MFT524402:MFT524404 LVX524402:LVX524404 LMB524402:LMB524404 LCF524402:LCF524404 KSJ524402:KSJ524404 KIN524402:KIN524404 JYR524402:JYR524404 JOV524402:JOV524404 JEZ524402:JEZ524404 IVD524402:IVD524404 ILH524402:ILH524404 IBL524402:IBL524404 HRP524402:HRP524404 HHT524402:HHT524404 GXX524402:GXX524404 GOB524402:GOB524404 GEF524402:GEF524404 FUJ524402:FUJ524404 FKN524402:FKN524404 FAR524402:FAR524404 EQV524402:EQV524404 EGZ524402:EGZ524404 DXD524402:DXD524404 DNH524402:DNH524404 DDL524402:DDL524404 CTP524402:CTP524404 CJT524402:CJT524404 BZX524402:BZX524404 BQB524402:BQB524404 BGF524402:BGF524404 AWJ524402:AWJ524404 AMN524402:AMN524404 ACR524402:ACR524404 SV524402:SV524404 IZ524402:IZ524404 D524402:D524404 WVL458866:WVL458868 WLP458866:WLP458868 WBT458866:WBT458868 VRX458866:VRX458868 VIB458866:VIB458868 UYF458866:UYF458868 UOJ458866:UOJ458868 UEN458866:UEN458868 TUR458866:TUR458868 TKV458866:TKV458868 TAZ458866:TAZ458868 SRD458866:SRD458868 SHH458866:SHH458868 RXL458866:RXL458868 RNP458866:RNP458868 RDT458866:RDT458868 QTX458866:QTX458868 QKB458866:QKB458868 QAF458866:QAF458868 PQJ458866:PQJ458868 PGN458866:PGN458868 OWR458866:OWR458868 OMV458866:OMV458868 OCZ458866:OCZ458868 NTD458866:NTD458868 NJH458866:NJH458868 MZL458866:MZL458868 MPP458866:MPP458868 MFT458866:MFT458868 LVX458866:LVX458868 LMB458866:LMB458868 LCF458866:LCF458868 KSJ458866:KSJ458868 KIN458866:KIN458868 JYR458866:JYR458868 JOV458866:JOV458868 JEZ458866:JEZ458868 IVD458866:IVD458868 ILH458866:ILH458868 IBL458866:IBL458868 HRP458866:HRP458868 HHT458866:HHT458868 GXX458866:GXX458868 GOB458866:GOB458868 GEF458866:GEF458868 FUJ458866:FUJ458868 FKN458866:FKN458868 FAR458866:FAR458868 EQV458866:EQV458868 EGZ458866:EGZ458868 DXD458866:DXD458868 DNH458866:DNH458868 DDL458866:DDL458868 CTP458866:CTP458868 CJT458866:CJT458868 BZX458866:BZX458868 BQB458866:BQB458868 BGF458866:BGF458868 AWJ458866:AWJ458868 AMN458866:AMN458868 ACR458866:ACR458868 SV458866:SV458868 IZ458866:IZ458868 D458866:D458868 WVL393330:WVL393332 WLP393330:WLP393332 WBT393330:WBT393332 VRX393330:VRX393332 VIB393330:VIB393332 UYF393330:UYF393332 UOJ393330:UOJ393332 UEN393330:UEN393332 TUR393330:TUR393332 TKV393330:TKV393332 TAZ393330:TAZ393332 SRD393330:SRD393332 SHH393330:SHH393332 RXL393330:RXL393332 RNP393330:RNP393332 RDT393330:RDT393332 QTX393330:QTX393332 QKB393330:QKB393332 QAF393330:QAF393332 PQJ393330:PQJ393332 PGN393330:PGN393332 OWR393330:OWR393332 OMV393330:OMV393332 OCZ393330:OCZ393332 NTD393330:NTD393332 NJH393330:NJH393332 MZL393330:MZL393332 MPP393330:MPP393332 MFT393330:MFT393332 LVX393330:LVX393332 LMB393330:LMB393332 LCF393330:LCF393332 KSJ393330:KSJ393332 KIN393330:KIN393332 JYR393330:JYR393332 JOV393330:JOV393332 JEZ393330:JEZ393332 IVD393330:IVD393332 ILH393330:ILH393332 IBL393330:IBL393332 HRP393330:HRP393332 HHT393330:HHT393332 GXX393330:GXX393332 GOB393330:GOB393332 GEF393330:GEF393332 FUJ393330:FUJ393332 FKN393330:FKN393332 FAR393330:FAR393332 EQV393330:EQV393332 EGZ393330:EGZ393332 DXD393330:DXD393332 DNH393330:DNH393332 DDL393330:DDL393332 CTP393330:CTP393332 CJT393330:CJT393332 BZX393330:BZX393332 BQB393330:BQB393332 BGF393330:BGF393332 AWJ393330:AWJ393332 AMN393330:AMN393332 ACR393330:ACR393332 SV393330:SV393332 IZ393330:IZ393332 D393330:D393332 WVL327794:WVL327796 WLP327794:WLP327796 WBT327794:WBT327796 VRX327794:VRX327796 VIB327794:VIB327796 UYF327794:UYF327796 UOJ327794:UOJ327796 UEN327794:UEN327796 TUR327794:TUR327796 TKV327794:TKV327796 TAZ327794:TAZ327796 SRD327794:SRD327796 SHH327794:SHH327796 RXL327794:RXL327796 RNP327794:RNP327796 RDT327794:RDT327796 QTX327794:QTX327796 QKB327794:QKB327796 QAF327794:QAF327796 PQJ327794:PQJ327796 PGN327794:PGN327796 OWR327794:OWR327796 OMV327794:OMV327796 OCZ327794:OCZ327796 NTD327794:NTD327796 NJH327794:NJH327796 MZL327794:MZL327796 MPP327794:MPP327796 MFT327794:MFT327796 LVX327794:LVX327796 LMB327794:LMB327796 LCF327794:LCF327796 KSJ327794:KSJ327796 KIN327794:KIN327796 JYR327794:JYR327796 JOV327794:JOV327796 JEZ327794:JEZ327796 IVD327794:IVD327796 ILH327794:ILH327796 IBL327794:IBL327796 HRP327794:HRP327796 HHT327794:HHT327796 GXX327794:GXX327796 GOB327794:GOB327796 GEF327794:GEF327796 FUJ327794:FUJ327796 FKN327794:FKN327796 FAR327794:FAR327796 EQV327794:EQV327796 EGZ327794:EGZ327796 DXD327794:DXD327796 DNH327794:DNH327796 DDL327794:DDL327796 CTP327794:CTP327796 CJT327794:CJT327796 BZX327794:BZX327796 BQB327794:BQB327796 BGF327794:BGF327796 AWJ327794:AWJ327796 AMN327794:AMN327796 ACR327794:ACR327796 SV327794:SV327796 IZ327794:IZ327796 D327794:D327796 WVL262258:WVL262260 WLP262258:WLP262260 WBT262258:WBT262260 VRX262258:VRX262260 VIB262258:VIB262260 UYF262258:UYF262260 UOJ262258:UOJ262260 UEN262258:UEN262260 TUR262258:TUR262260 TKV262258:TKV262260 TAZ262258:TAZ262260 SRD262258:SRD262260 SHH262258:SHH262260 RXL262258:RXL262260 RNP262258:RNP262260 RDT262258:RDT262260 QTX262258:QTX262260 QKB262258:QKB262260 QAF262258:QAF262260 PQJ262258:PQJ262260 PGN262258:PGN262260 OWR262258:OWR262260 OMV262258:OMV262260 OCZ262258:OCZ262260 NTD262258:NTD262260 NJH262258:NJH262260 MZL262258:MZL262260 MPP262258:MPP262260 MFT262258:MFT262260 LVX262258:LVX262260 LMB262258:LMB262260 LCF262258:LCF262260 KSJ262258:KSJ262260 KIN262258:KIN262260 JYR262258:JYR262260 JOV262258:JOV262260 JEZ262258:JEZ262260 IVD262258:IVD262260 ILH262258:ILH262260 IBL262258:IBL262260 HRP262258:HRP262260 HHT262258:HHT262260 GXX262258:GXX262260 GOB262258:GOB262260 GEF262258:GEF262260 FUJ262258:FUJ262260 FKN262258:FKN262260 FAR262258:FAR262260 EQV262258:EQV262260 EGZ262258:EGZ262260 DXD262258:DXD262260 DNH262258:DNH262260 DDL262258:DDL262260 CTP262258:CTP262260 CJT262258:CJT262260 BZX262258:BZX262260 BQB262258:BQB262260 BGF262258:BGF262260 AWJ262258:AWJ262260 AMN262258:AMN262260 ACR262258:ACR262260 SV262258:SV262260 IZ262258:IZ262260 D262258:D262260 WVL196722:WVL196724 WLP196722:WLP196724 WBT196722:WBT196724 VRX196722:VRX196724 VIB196722:VIB196724 UYF196722:UYF196724 UOJ196722:UOJ196724 UEN196722:UEN196724 TUR196722:TUR196724 TKV196722:TKV196724 TAZ196722:TAZ196724 SRD196722:SRD196724 SHH196722:SHH196724 RXL196722:RXL196724 RNP196722:RNP196724 RDT196722:RDT196724 QTX196722:QTX196724 QKB196722:QKB196724 QAF196722:QAF196724 PQJ196722:PQJ196724 PGN196722:PGN196724 OWR196722:OWR196724 OMV196722:OMV196724 OCZ196722:OCZ196724 NTD196722:NTD196724 NJH196722:NJH196724 MZL196722:MZL196724 MPP196722:MPP196724 MFT196722:MFT196724 LVX196722:LVX196724 LMB196722:LMB196724 LCF196722:LCF196724 KSJ196722:KSJ196724 KIN196722:KIN196724 JYR196722:JYR196724 JOV196722:JOV196724 JEZ196722:JEZ196724 IVD196722:IVD196724 ILH196722:ILH196724 IBL196722:IBL196724 HRP196722:HRP196724 HHT196722:HHT196724 GXX196722:GXX196724 GOB196722:GOB196724 GEF196722:GEF196724 FUJ196722:FUJ196724 FKN196722:FKN196724 FAR196722:FAR196724 EQV196722:EQV196724 EGZ196722:EGZ196724 DXD196722:DXD196724 DNH196722:DNH196724 DDL196722:DDL196724 CTP196722:CTP196724 CJT196722:CJT196724 BZX196722:BZX196724 BQB196722:BQB196724 BGF196722:BGF196724 AWJ196722:AWJ196724 AMN196722:AMN196724 ACR196722:ACR196724 SV196722:SV196724 IZ196722:IZ196724 D196722:D196724 WVL131186:WVL131188 WLP131186:WLP131188 WBT131186:WBT131188 VRX131186:VRX131188 VIB131186:VIB131188 UYF131186:UYF131188 UOJ131186:UOJ131188 UEN131186:UEN131188 TUR131186:TUR131188 TKV131186:TKV131188 TAZ131186:TAZ131188 SRD131186:SRD131188 SHH131186:SHH131188 RXL131186:RXL131188 RNP131186:RNP131188 RDT131186:RDT131188 QTX131186:QTX131188 QKB131186:QKB131188 QAF131186:QAF131188 PQJ131186:PQJ131188 PGN131186:PGN131188 OWR131186:OWR131188 OMV131186:OMV131188 OCZ131186:OCZ131188 NTD131186:NTD131188 NJH131186:NJH131188 MZL131186:MZL131188 MPP131186:MPP131188 MFT131186:MFT131188 LVX131186:LVX131188 LMB131186:LMB131188 LCF131186:LCF131188 KSJ131186:KSJ131188 KIN131186:KIN131188 JYR131186:JYR131188 JOV131186:JOV131188 JEZ131186:JEZ131188 IVD131186:IVD131188 ILH131186:ILH131188 IBL131186:IBL131188 HRP131186:HRP131188 HHT131186:HHT131188 GXX131186:GXX131188 GOB131186:GOB131188 GEF131186:GEF131188 FUJ131186:FUJ131188 FKN131186:FKN131188 FAR131186:FAR131188 EQV131186:EQV131188 EGZ131186:EGZ131188 DXD131186:DXD131188 DNH131186:DNH131188 DDL131186:DDL131188 CTP131186:CTP131188 CJT131186:CJT131188 BZX131186:BZX131188 BQB131186:BQB131188 BGF131186:BGF131188 AWJ131186:AWJ131188 AMN131186:AMN131188 ACR131186:ACR131188 SV131186:SV131188 IZ131186:IZ131188 D131186:D131188 WVL65650:WVL65652 WLP65650:WLP65652 WBT65650:WBT65652 VRX65650:VRX65652 VIB65650:VIB65652 UYF65650:UYF65652 UOJ65650:UOJ65652 UEN65650:UEN65652 TUR65650:TUR65652 TKV65650:TKV65652 TAZ65650:TAZ65652 SRD65650:SRD65652 SHH65650:SHH65652 RXL65650:RXL65652 RNP65650:RNP65652 RDT65650:RDT65652 QTX65650:QTX65652 QKB65650:QKB65652 QAF65650:QAF65652 PQJ65650:PQJ65652 PGN65650:PGN65652 OWR65650:OWR65652 OMV65650:OMV65652 OCZ65650:OCZ65652 NTD65650:NTD65652 NJH65650:NJH65652 MZL65650:MZL65652 MPP65650:MPP65652 MFT65650:MFT65652 LVX65650:LVX65652 LMB65650:LMB65652 LCF65650:LCF65652 KSJ65650:KSJ65652 KIN65650:KIN65652 JYR65650:JYR65652 JOV65650:JOV65652 JEZ65650:JEZ65652 IVD65650:IVD65652 ILH65650:ILH65652 IBL65650:IBL65652 HRP65650:HRP65652 HHT65650:HHT65652 GXX65650:GXX65652 GOB65650:GOB65652 GEF65650:GEF65652 FUJ65650:FUJ65652 FKN65650:FKN65652 FAR65650:FAR65652 EQV65650:EQV65652 EGZ65650:EGZ65652 DXD65650:DXD65652 DNH65650:DNH65652 DDL65650:DDL65652 CTP65650:CTP65652 CJT65650:CJT65652 BZX65650:BZX65652 BQB65650:BQB65652 BGF65650:BGF65652 AWJ65650:AWJ65652 AMN65650:AMN65652 ACR65650:ACR65652 SV65650:SV65652 IZ65650:IZ65652 D65650:D65652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WVP983139 WLT983139 WBX983139 VSB983139 VIF983139 UYJ983139 UON983139 UER983139 TUV983139 TKZ983139 TBD983139 SRH983139 SHL983139 RXP983139 RNT983139 RDX983139 QUB983139 QKF983139 QAJ983139 PQN983139 PGR983139 OWV983139 OMZ983139 ODD983139 NTH983139 NJL983139 MZP983139 MPT983139 MFX983139 LWB983139 LMF983139 LCJ983139 KSN983139 KIR983139 JYV983139 JOZ983139 JFD983139 IVH983139 ILL983139 IBP983139 HRT983139 HHX983139 GYB983139 GOF983139 GEJ983139 FUN983139 FKR983139 FAV983139 EQZ983139 EHD983139 DXH983139 DNL983139 DDP983139 CTT983139 CJX983139 CAB983139 BQF983139 BGJ983139 AWN983139 AMR983139 ACV983139 SZ983139 JD983139 H983139 WVP917603 WLT917603 WBX917603 VSB917603 VIF917603 UYJ917603 UON917603 UER917603 TUV917603 TKZ917603 TBD917603 SRH917603 SHL917603 RXP917603 RNT917603 RDX917603 QUB917603 QKF917603 QAJ917603 PQN917603 PGR917603 OWV917603 OMZ917603 ODD917603 NTH917603 NJL917603 MZP917603 MPT917603 MFX917603 LWB917603 LMF917603 LCJ917603 KSN917603 KIR917603 JYV917603 JOZ917603 JFD917603 IVH917603 ILL917603 IBP917603 HRT917603 HHX917603 GYB917603 GOF917603 GEJ917603 FUN917603 FKR917603 FAV917603 EQZ917603 EHD917603 DXH917603 DNL917603 DDP917603 CTT917603 CJX917603 CAB917603 BQF917603 BGJ917603 AWN917603 AMR917603 ACV917603 SZ917603 JD917603 H917603 WVP852067 WLT852067 WBX852067 VSB852067 VIF852067 UYJ852067 UON852067 UER852067 TUV852067 TKZ852067 TBD852067 SRH852067 SHL852067 RXP852067 RNT852067 RDX852067 QUB852067 QKF852067 QAJ852067 PQN852067 PGR852067 OWV852067 OMZ852067 ODD852067 NTH852067 NJL852067 MZP852067 MPT852067 MFX852067 LWB852067 LMF852067 LCJ852067 KSN852067 KIR852067 JYV852067 JOZ852067 JFD852067 IVH852067 ILL852067 IBP852067 HRT852067 HHX852067 GYB852067 GOF852067 GEJ852067 FUN852067 FKR852067 FAV852067 EQZ852067 EHD852067 DXH852067 DNL852067 DDP852067 CTT852067 CJX852067 CAB852067 BQF852067 BGJ852067 AWN852067 AMR852067 ACV852067 SZ852067 JD852067 H852067 WVP786531 WLT786531 WBX786531 VSB786531 VIF786531 UYJ786531 UON786531 UER786531 TUV786531 TKZ786531 TBD786531 SRH786531 SHL786531 RXP786531 RNT786531 RDX786531 QUB786531 QKF786531 QAJ786531 PQN786531 PGR786531 OWV786531 OMZ786531 ODD786531 NTH786531 NJL786531 MZP786531 MPT786531 MFX786531 LWB786531 LMF786531 LCJ786531 KSN786531 KIR786531 JYV786531 JOZ786531 JFD786531 IVH786531 ILL786531 IBP786531 HRT786531 HHX786531 GYB786531 GOF786531 GEJ786531 FUN786531 FKR786531 FAV786531 EQZ786531 EHD786531 DXH786531 DNL786531 DDP786531 CTT786531 CJX786531 CAB786531 BQF786531 BGJ786531 AWN786531 AMR786531 ACV786531 SZ786531 JD786531 H786531 WVP720995 WLT720995 WBX720995 VSB720995 VIF720995 UYJ720995 UON720995 UER720995 TUV720995 TKZ720995 TBD720995 SRH720995 SHL720995 RXP720995 RNT720995 RDX720995 QUB720995 QKF720995 QAJ720995 PQN720995 PGR720995 OWV720995 OMZ720995 ODD720995 NTH720995 NJL720995 MZP720995 MPT720995 MFX720995 LWB720995 LMF720995 LCJ720995 KSN720995 KIR720995 JYV720995 JOZ720995 JFD720995 IVH720995 ILL720995 IBP720995 HRT720995 HHX720995 GYB720995 GOF720995 GEJ720995 FUN720995 FKR720995 FAV720995 EQZ720995 EHD720995 DXH720995 DNL720995 DDP720995 CTT720995 CJX720995 CAB720995 BQF720995 BGJ720995 AWN720995 AMR720995 ACV720995 SZ720995 JD720995 H720995 WVP655459 WLT655459 WBX655459 VSB655459 VIF655459 UYJ655459 UON655459 UER655459 TUV655459 TKZ655459 TBD655459 SRH655459 SHL655459 RXP655459 RNT655459 RDX655459 QUB655459 QKF655459 QAJ655459 PQN655459 PGR655459 OWV655459 OMZ655459 ODD655459 NTH655459 NJL655459 MZP655459 MPT655459 MFX655459 LWB655459 LMF655459 LCJ655459 KSN655459 KIR655459 JYV655459 JOZ655459 JFD655459 IVH655459 ILL655459 IBP655459 HRT655459 HHX655459 GYB655459 GOF655459 GEJ655459 FUN655459 FKR655459 FAV655459 EQZ655459 EHD655459 DXH655459 DNL655459 DDP655459 CTT655459 CJX655459 CAB655459 BQF655459 BGJ655459 AWN655459 AMR655459 ACV655459 SZ655459 JD655459 H655459 WVP589923 WLT589923 WBX589923 VSB589923 VIF589923 UYJ589923 UON589923 UER589923 TUV589923 TKZ589923 TBD589923 SRH589923 SHL589923 RXP589923 RNT589923 RDX589923 QUB589923 QKF589923 QAJ589923 PQN589923 PGR589923 OWV589923 OMZ589923 ODD589923 NTH589923 NJL589923 MZP589923 MPT589923 MFX589923 LWB589923 LMF589923 LCJ589923 KSN589923 KIR589923 JYV589923 JOZ589923 JFD589923 IVH589923 ILL589923 IBP589923 HRT589923 HHX589923 GYB589923 GOF589923 GEJ589923 FUN589923 FKR589923 FAV589923 EQZ589923 EHD589923 DXH589923 DNL589923 DDP589923 CTT589923 CJX589923 CAB589923 BQF589923 BGJ589923 AWN589923 AMR589923 ACV589923 SZ589923 JD589923 H589923 WVP524387 WLT524387 WBX524387 VSB524387 VIF524387 UYJ524387 UON524387 UER524387 TUV524387 TKZ524387 TBD524387 SRH524387 SHL524387 RXP524387 RNT524387 RDX524387 QUB524387 QKF524387 QAJ524387 PQN524387 PGR524387 OWV524387 OMZ524387 ODD524387 NTH524387 NJL524387 MZP524387 MPT524387 MFX524387 LWB524387 LMF524387 LCJ524387 KSN524387 KIR524387 JYV524387 JOZ524387 JFD524387 IVH524387 ILL524387 IBP524387 HRT524387 HHX524387 GYB524387 GOF524387 GEJ524387 FUN524387 FKR524387 FAV524387 EQZ524387 EHD524387 DXH524387 DNL524387 DDP524387 CTT524387 CJX524387 CAB524387 BQF524387 BGJ524387 AWN524387 AMR524387 ACV524387 SZ524387 JD524387 H524387 WVP458851 WLT458851 WBX458851 VSB458851 VIF458851 UYJ458851 UON458851 UER458851 TUV458851 TKZ458851 TBD458851 SRH458851 SHL458851 RXP458851 RNT458851 RDX458851 QUB458851 QKF458851 QAJ458851 PQN458851 PGR458851 OWV458851 OMZ458851 ODD458851 NTH458851 NJL458851 MZP458851 MPT458851 MFX458851 LWB458851 LMF458851 LCJ458851 KSN458851 KIR458851 JYV458851 JOZ458851 JFD458851 IVH458851 ILL458851 IBP458851 HRT458851 HHX458851 GYB458851 GOF458851 GEJ458851 FUN458851 FKR458851 FAV458851 EQZ458851 EHD458851 DXH458851 DNL458851 DDP458851 CTT458851 CJX458851 CAB458851 BQF458851 BGJ458851 AWN458851 AMR458851 ACV458851 SZ458851 JD458851 H458851 WVP393315 WLT393315 WBX393315 VSB393315 VIF393315 UYJ393315 UON393315 UER393315 TUV393315 TKZ393315 TBD393315 SRH393315 SHL393315 RXP393315 RNT393315 RDX393315 QUB393315 QKF393315 QAJ393315 PQN393315 PGR393315 OWV393315 OMZ393315 ODD393315 NTH393315 NJL393315 MZP393315 MPT393315 MFX393315 LWB393315 LMF393315 LCJ393315 KSN393315 KIR393315 JYV393315 JOZ393315 JFD393315 IVH393315 ILL393315 IBP393315 HRT393315 HHX393315 GYB393315 GOF393315 GEJ393315 FUN393315 FKR393315 FAV393315 EQZ393315 EHD393315 DXH393315 DNL393315 DDP393315 CTT393315 CJX393315 CAB393315 BQF393315 BGJ393315 AWN393315 AMR393315 ACV393315 SZ393315 JD393315 H393315 WVP327779 WLT327779 WBX327779 VSB327779 VIF327779 UYJ327779 UON327779 UER327779 TUV327779 TKZ327779 TBD327779 SRH327779 SHL327779 RXP327779 RNT327779 RDX327779 QUB327779 QKF327779 QAJ327779 PQN327779 PGR327779 OWV327779 OMZ327779 ODD327779 NTH327779 NJL327779 MZP327779 MPT327779 MFX327779 LWB327779 LMF327779 LCJ327779 KSN327779 KIR327779 JYV327779 JOZ327779 JFD327779 IVH327779 ILL327779 IBP327779 HRT327779 HHX327779 GYB327779 GOF327779 GEJ327779 FUN327779 FKR327779 FAV327779 EQZ327779 EHD327779 DXH327779 DNL327779 DDP327779 CTT327779 CJX327779 CAB327779 BQF327779 BGJ327779 AWN327779 AMR327779 ACV327779 SZ327779 JD327779 H327779 WVP262243 WLT262243 WBX262243 VSB262243 VIF262243 UYJ262243 UON262243 UER262243 TUV262243 TKZ262243 TBD262243 SRH262243 SHL262243 RXP262243 RNT262243 RDX262243 QUB262243 QKF262243 QAJ262243 PQN262243 PGR262243 OWV262243 OMZ262243 ODD262243 NTH262243 NJL262243 MZP262243 MPT262243 MFX262243 LWB262243 LMF262243 LCJ262243 KSN262243 KIR262243 JYV262243 JOZ262243 JFD262243 IVH262243 ILL262243 IBP262243 HRT262243 HHX262243 GYB262243 GOF262243 GEJ262243 FUN262243 FKR262243 FAV262243 EQZ262243 EHD262243 DXH262243 DNL262243 DDP262243 CTT262243 CJX262243 CAB262243 BQF262243 BGJ262243 AWN262243 AMR262243 ACV262243 SZ262243 JD262243 H262243 WVP196707 WLT196707 WBX196707 VSB196707 VIF196707 UYJ196707 UON196707 UER196707 TUV196707 TKZ196707 TBD196707 SRH196707 SHL196707 RXP196707 RNT196707 RDX196707 QUB196707 QKF196707 QAJ196707 PQN196707 PGR196707 OWV196707 OMZ196707 ODD196707 NTH196707 NJL196707 MZP196707 MPT196707 MFX196707 LWB196707 LMF196707 LCJ196707 KSN196707 KIR196707 JYV196707 JOZ196707 JFD196707 IVH196707 ILL196707 IBP196707 HRT196707 HHX196707 GYB196707 GOF196707 GEJ196707 FUN196707 FKR196707 FAV196707 EQZ196707 EHD196707 DXH196707 DNL196707 DDP196707 CTT196707 CJX196707 CAB196707 BQF196707 BGJ196707 AWN196707 AMR196707 ACV196707 SZ196707 JD196707 H196707 WVP131171 WLT131171 WBX131171 VSB131171 VIF131171 UYJ131171 UON131171 UER131171 TUV131171 TKZ131171 TBD131171 SRH131171 SHL131171 RXP131171 RNT131171 RDX131171 QUB131171 QKF131171 QAJ131171 PQN131171 PGR131171 OWV131171 OMZ131171 ODD131171 NTH131171 NJL131171 MZP131171 MPT131171 MFX131171 LWB131171 LMF131171 LCJ131171 KSN131171 KIR131171 JYV131171 JOZ131171 JFD131171 IVH131171 ILL131171 IBP131171 HRT131171 HHX131171 GYB131171 GOF131171 GEJ131171 FUN131171 FKR131171 FAV131171 EQZ131171 EHD131171 DXH131171 DNL131171 DDP131171 CTT131171 CJX131171 CAB131171 BQF131171 BGJ131171 AWN131171 AMR131171 ACV131171 SZ131171 JD131171 H131171 WVP65635 WLT65635 WBX65635 VSB65635 VIF65635 UYJ65635 UON65635 UER65635 TUV65635 TKZ65635 TBD65635 SRH65635 SHL65635 RXP65635 RNT65635 RDX65635 QUB65635 QKF65635 QAJ65635 PQN65635 PGR65635 OWV65635 OMZ65635 ODD65635 NTH65635 NJL65635 MZP65635 MPT65635 MFX65635 LWB65635 LMF65635 LCJ65635 KSN65635 KIR65635 JYV65635 JOZ65635 JFD65635 IVH65635 ILL65635 IBP65635 HRT65635 HHX65635 GYB65635 GOF65635 GEJ65635 FUN65635 FKR65635 FAV65635 EQZ65635 EHD65635 DXH65635 DNL65635 DDP65635 CTT65635 CJX65635 CAB65635 BQF65635 BGJ65635 AWN65635 AMR65635 ACV65635 SZ65635 JD65635 H65635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WVP983137 WLT983137 WBX983137 VSB983137 VIF983137 UYJ983137 UON983137 UER983137 TUV983137 TKZ983137 TBD983137 SRH983137 SHL983137 RXP983137 RNT983137 RDX983137 QUB983137 QKF983137 QAJ983137 PQN983137 PGR983137 OWV983137 OMZ983137 ODD983137 NTH983137 NJL983137 MZP983137 MPT983137 MFX983137 LWB983137 LMF983137 LCJ983137 KSN983137 KIR983137 JYV983137 JOZ983137 JFD983137 IVH983137 ILL983137 IBP983137 HRT983137 HHX983137 GYB983137 GOF983137 GEJ983137 FUN983137 FKR983137 FAV983137 EQZ983137 EHD983137 DXH983137 DNL983137 DDP983137 CTT983137 CJX983137 CAB983137 BQF983137 BGJ983137 AWN983137 AMR983137 ACV983137 SZ983137 JD983137 H983137 WVP917601 WLT917601 WBX917601 VSB917601 VIF917601 UYJ917601 UON917601 UER917601 TUV917601 TKZ917601 TBD917601 SRH917601 SHL917601 RXP917601 RNT917601 RDX917601 QUB917601 QKF917601 QAJ917601 PQN917601 PGR917601 OWV917601 OMZ917601 ODD917601 NTH917601 NJL917601 MZP917601 MPT917601 MFX917601 LWB917601 LMF917601 LCJ917601 KSN917601 KIR917601 JYV917601 JOZ917601 JFD917601 IVH917601 ILL917601 IBP917601 HRT917601 HHX917601 GYB917601 GOF917601 GEJ917601 FUN917601 FKR917601 FAV917601 EQZ917601 EHD917601 DXH917601 DNL917601 DDP917601 CTT917601 CJX917601 CAB917601 BQF917601 BGJ917601 AWN917601 AMR917601 ACV917601 SZ917601 JD917601 H917601 WVP852065 WLT852065 WBX852065 VSB852065 VIF852065 UYJ852065 UON852065 UER852065 TUV852065 TKZ852065 TBD852065 SRH852065 SHL852065 RXP852065 RNT852065 RDX852065 QUB852065 QKF852065 QAJ852065 PQN852065 PGR852065 OWV852065 OMZ852065 ODD852065 NTH852065 NJL852065 MZP852065 MPT852065 MFX852065 LWB852065 LMF852065 LCJ852065 KSN852065 KIR852065 JYV852065 JOZ852065 JFD852065 IVH852065 ILL852065 IBP852065 HRT852065 HHX852065 GYB852065 GOF852065 GEJ852065 FUN852065 FKR852065 FAV852065 EQZ852065 EHD852065 DXH852065 DNL852065 DDP852065 CTT852065 CJX852065 CAB852065 BQF852065 BGJ852065 AWN852065 AMR852065 ACV852065 SZ852065 JD852065 H852065 WVP786529 WLT786529 WBX786529 VSB786529 VIF786529 UYJ786529 UON786529 UER786529 TUV786529 TKZ786529 TBD786529 SRH786529 SHL786529 RXP786529 RNT786529 RDX786529 QUB786529 QKF786529 QAJ786529 PQN786529 PGR786529 OWV786529 OMZ786529 ODD786529 NTH786529 NJL786529 MZP786529 MPT786529 MFX786529 LWB786529 LMF786529 LCJ786529 KSN786529 KIR786529 JYV786529 JOZ786529 JFD786529 IVH786529 ILL786529 IBP786529 HRT786529 HHX786529 GYB786529 GOF786529 GEJ786529 FUN786529 FKR786529 FAV786529 EQZ786529 EHD786529 DXH786529 DNL786529 DDP786529 CTT786529 CJX786529 CAB786529 BQF786529 BGJ786529 AWN786529 AMR786529 ACV786529 SZ786529 JD786529 H786529 WVP720993 WLT720993 WBX720993 VSB720993 VIF720993 UYJ720993 UON720993 UER720993 TUV720993 TKZ720993 TBD720993 SRH720993 SHL720993 RXP720993 RNT720993 RDX720993 QUB720993 QKF720993 QAJ720993 PQN720993 PGR720993 OWV720993 OMZ720993 ODD720993 NTH720993 NJL720993 MZP720993 MPT720993 MFX720993 LWB720993 LMF720993 LCJ720993 KSN720993 KIR720993 JYV720993 JOZ720993 JFD720993 IVH720993 ILL720993 IBP720993 HRT720993 HHX720993 GYB720993 GOF720993 GEJ720993 FUN720993 FKR720993 FAV720993 EQZ720993 EHD720993 DXH720993 DNL720993 DDP720993 CTT720993 CJX720993 CAB720993 BQF720993 BGJ720993 AWN720993 AMR720993 ACV720993 SZ720993 JD720993 H720993 WVP655457 WLT655457 WBX655457 VSB655457 VIF655457 UYJ655457 UON655457 UER655457 TUV655457 TKZ655457 TBD655457 SRH655457 SHL655457 RXP655457 RNT655457 RDX655457 QUB655457 QKF655457 QAJ655457 PQN655457 PGR655457 OWV655457 OMZ655457 ODD655457 NTH655457 NJL655457 MZP655457 MPT655457 MFX655457 LWB655457 LMF655457 LCJ655457 KSN655457 KIR655457 JYV655457 JOZ655457 JFD655457 IVH655457 ILL655457 IBP655457 HRT655457 HHX655457 GYB655457 GOF655457 GEJ655457 FUN655457 FKR655457 FAV655457 EQZ655457 EHD655457 DXH655457 DNL655457 DDP655457 CTT655457 CJX655457 CAB655457 BQF655457 BGJ655457 AWN655457 AMR655457 ACV655457 SZ655457 JD655457 H655457 WVP589921 WLT589921 WBX589921 VSB589921 VIF589921 UYJ589921 UON589921 UER589921 TUV589921 TKZ589921 TBD589921 SRH589921 SHL589921 RXP589921 RNT589921 RDX589921 QUB589921 QKF589921 QAJ589921 PQN589921 PGR589921 OWV589921 OMZ589921 ODD589921 NTH589921 NJL589921 MZP589921 MPT589921 MFX589921 LWB589921 LMF589921 LCJ589921 KSN589921 KIR589921 JYV589921 JOZ589921 JFD589921 IVH589921 ILL589921 IBP589921 HRT589921 HHX589921 GYB589921 GOF589921 GEJ589921 FUN589921 FKR589921 FAV589921 EQZ589921 EHD589921 DXH589921 DNL589921 DDP589921 CTT589921 CJX589921 CAB589921 BQF589921 BGJ589921 AWN589921 AMR589921 ACV589921 SZ589921 JD589921 H589921 WVP524385 WLT524385 WBX524385 VSB524385 VIF524385 UYJ524385 UON524385 UER524385 TUV524385 TKZ524385 TBD524385 SRH524385 SHL524385 RXP524385 RNT524385 RDX524385 QUB524385 QKF524385 QAJ524385 PQN524385 PGR524385 OWV524385 OMZ524385 ODD524385 NTH524385 NJL524385 MZP524385 MPT524385 MFX524385 LWB524385 LMF524385 LCJ524385 KSN524385 KIR524385 JYV524385 JOZ524385 JFD524385 IVH524385 ILL524385 IBP524385 HRT524385 HHX524385 GYB524385 GOF524385 GEJ524385 FUN524385 FKR524385 FAV524385 EQZ524385 EHD524385 DXH524385 DNL524385 DDP524385 CTT524385 CJX524385 CAB524385 BQF524385 BGJ524385 AWN524385 AMR524385 ACV524385 SZ524385 JD524385 H524385 WVP458849 WLT458849 WBX458849 VSB458849 VIF458849 UYJ458849 UON458849 UER458849 TUV458849 TKZ458849 TBD458849 SRH458849 SHL458849 RXP458849 RNT458849 RDX458849 QUB458849 QKF458849 QAJ458849 PQN458849 PGR458849 OWV458849 OMZ458849 ODD458849 NTH458849 NJL458849 MZP458849 MPT458849 MFX458849 LWB458849 LMF458849 LCJ458849 KSN458849 KIR458849 JYV458849 JOZ458849 JFD458849 IVH458849 ILL458849 IBP458849 HRT458849 HHX458849 GYB458849 GOF458849 GEJ458849 FUN458849 FKR458849 FAV458849 EQZ458849 EHD458849 DXH458849 DNL458849 DDP458849 CTT458849 CJX458849 CAB458849 BQF458849 BGJ458849 AWN458849 AMR458849 ACV458849 SZ458849 JD458849 H458849 WVP393313 WLT393313 WBX393313 VSB393313 VIF393313 UYJ393313 UON393313 UER393313 TUV393313 TKZ393313 TBD393313 SRH393313 SHL393313 RXP393313 RNT393313 RDX393313 QUB393313 QKF393313 QAJ393313 PQN393313 PGR393313 OWV393313 OMZ393313 ODD393313 NTH393313 NJL393313 MZP393313 MPT393313 MFX393313 LWB393313 LMF393313 LCJ393313 KSN393313 KIR393313 JYV393313 JOZ393313 JFD393313 IVH393313 ILL393313 IBP393313 HRT393313 HHX393313 GYB393313 GOF393313 GEJ393313 FUN393313 FKR393313 FAV393313 EQZ393313 EHD393313 DXH393313 DNL393313 DDP393313 CTT393313 CJX393313 CAB393313 BQF393313 BGJ393313 AWN393313 AMR393313 ACV393313 SZ393313 JD393313 H393313 WVP327777 WLT327777 WBX327777 VSB327777 VIF327777 UYJ327777 UON327777 UER327777 TUV327777 TKZ327777 TBD327777 SRH327777 SHL327777 RXP327777 RNT327777 RDX327777 QUB327777 QKF327777 QAJ327777 PQN327777 PGR327777 OWV327777 OMZ327777 ODD327777 NTH327777 NJL327777 MZP327777 MPT327777 MFX327777 LWB327777 LMF327777 LCJ327777 KSN327777 KIR327777 JYV327777 JOZ327777 JFD327777 IVH327777 ILL327777 IBP327777 HRT327777 HHX327777 GYB327777 GOF327777 GEJ327777 FUN327777 FKR327777 FAV327777 EQZ327777 EHD327777 DXH327777 DNL327777 DDP327777 CTT327777 CJX327777 CAB327777 BQF327777 BGJ327777 AWN327777 AMR327777 ACV327777 SZ327777 JD327777 H327777 WVP262241 WLT262241 WBX262241 VSB262241 VIF262241 UYJ262241 UON262241 UER262241 TUV262241 TKZ262241 TBD262241 SRH262241 SHL262241 RXP262241 RNT262241 RDX262241 QUB262241 QKF262241 QAJ262241 PQN262241 PGR262241 OWV262241 OMZ262241 ODD262241 NTH262241 NJL262241 MZP262241 MPT262241 MFX262241 LWB262241 LMF262241 LCJ262241 KSN262241 KIR262241 JYV262241 JOZ262241 JFD262241 IVH262241 ILL262241 IBP262241 HRT262241 HHX262241 GYB262241 GOF262241 GEJ262241 FUN262241 FKR262241 FAV262241 EQZ262241 EHD262241 DXH262241 DNL262241 DDP262241 CTT262241 CJX262241 CAB262241 BQF262241 BGJ262241 AWN262241 AMR262241 ACV262241 SZ262241 JD262241 H262241 WVP196705 WLT196705 WBX196705 VSB196705 VIF196705 UYJ196705 UON196705 UER196705 TUV196705 TKZ196705 TBD196705 SRH196705 SHL196705 RXP196705 RNT196705 RDX196705 QUB196705 QKF196705 QAJ196705 PQN196705 PGR196705 OWV196705 OMZ196705 ODD196705 NTH196705 NJL196705 MZP196705 MPT196705 MFX196705 LWB196705 LMF196705 LCJ196705 KSN196705 KIR196705 JYV196705 JOZ196705 JFD196705 IVH196705 ILL196705 IBP196705 HRT196705 HHX196705 GYB196705 GOF196705 GEJ196705 FUN196705 FKR196705 FAV196705 EQZ196705 EHD196705 DXH196705 DNL196705 DDP196705 CTT196705 CJX196705 CAB196705 BQF196705 BGJ196705 AWN196705 AMR196705 ACV196705 SZ196705 JD196705 H196705 WVP131169 WLT131169 WBX131169 VSB131169 VIF131169 UYJ131169 UON131169 UER131169 TUV131169 TKZ131169 TBD131169 SRH131169 SHL131169 RXP131169 RNT131169 RDX131169 QUB131169 QKF131169 QAJ131169 PQN131169 PGR131169 OWV131169 OMZ131169 ODD131169 NTH131169 NJL131169 MZP131169 MPT131169 MFX131169 LWB131169 LMF131169 LCJ131169 KSN131169 KIR131169 JYV131169 JOZ131169 JFD131169 IVH131169 ILL131169 IBP131169 HRT131169 HHX131169 GYB131169 GOF131169 GEJ131169 FUN131169 FKR131169 FAV131169 EQZ131169 EHD131169 DXH131169 DNL131169 DDP131169 CTT131169 CJX131169 CAB131169 BQF131169 BGJ131169 AWN131169 AMR131169 ACV131169 SZ131169 JD131169 H131169 WVP65633 WLT65633 WBX65633 VSB65633 VIF65633 UYJ65633 UON65633 UER65633 TUV65633 TKZ65633 TBD65633 SRH65633 SHL65633 RXP65633 RNT65633 RDX65633 QUB65633 QKF65633 QAJ65633 PQN65633 PGR65633 OWV65633 OMZ65633 ODD65633 NTH65633 NJL65633 MZP65633 MPT65633 MFX65633 LWB65633 LMF65633 LCJ65633 KSN65633 KIR65633 JYV65633 JOZ65633 JFD65633 IVH65633 ILL65633 IBP65633 HRT65633 HHX65633 GYB65633 GOF65633 GEJ65633 FUN65633 FKR65633 FAV65633 EQZ65633 EHD65633 DXH65633 DNL65633 DDP65633 CTT65633 CJX65633 CAB65633 BQF65633 BGJ65633 AWN65633 AMR65633 ACV65633 SZ65633 JD65633 H65633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WVN983133:WVP983134 WLR983133:WLT983134 WBV983133:WBX983134 VRZ983133:VSB983134 VID983133:VIF983134 UYH983133:UYJ983134 UOL983133:UON983134 UEP983133:UER983134 TUT983133:TUV983134 TKX983133:TKZ983134 TBB983133:TBD983134 SRF983133:SRH983134 SHJ983133:SHL983134 RXN983133:RXP983134 RNR983133:RNT983134 RDV983133:RDX983134 QTZ983133:QUB983134 QKD983133:QKF983134 QAH983133:QAJ983134 PQL983133:PQN983134 PGP983133:PGR983134 OWT983133:OWV983134 OMX983133:OMZ983134 ODB983133:ODD983134 NTF983133:NTH983134 NJJ983133:NJL983134 MZN983133:MZP983134 MPR983133:MPT983134 MFV983133:MFX983134 LVZ983133:LWB983134 LMD983133:LMF983134 LCH983133:LCJ983134 KSL983133:KSN983134 KIP983133:KIR983134 JYT983133:JYV983134 JOX983133:JOZ983134 JFB983133:JFD983134 IVF983133:IVH983134 ILJ983133:ILL983134 IBN983133:IBP983134 HRR983133:HRT983134 HHV983133:HHX983134 GXZ983133:GYB983134 GOD983133:GOF983134 GEH983133:GEJ983134 FUL983133:FUN983134 FKP983133:FKR983134 FAT983133:FAV983134 EQX983133:EQZ983134 EHB983133:EHD983134 DXF983133:DXH983134 DNJ983133:DNL983134 DDN983133:DDP983134 CTR983133:CTT983134 CJV983133:CJX983134 BZZ983133:CAB983134 BQD983133:BQF983134 BGH983133:BGJ983134 AWL983133:AWN983134 AMP983133:AMR983134 ACT983133:ACV983134 SX983133:SZ983134 JB983133:JD983134 F983133:H983134 WVN917597:WVP917598 WLR917597:WLT917598 WBV917597:WBX917598 VRZ917597:VSB917598 VID917597:VIF917598 UYH917597:UYJ917598 UOL917597:UON917598 UEP917597:UER917598 TUT917597:TUV917598 TKX917597:TKZ917598 TBB917597:TBD917598 SRF917597:SRH917598 SHJ917597:SHL917598 RXN917597:RXP917598 RNR917597:RNT917598 RDV917597:RDX917598 QTZ917597:QUB917598 QKD917597:QKF917598 QAH917597:QAJ917598 PQL917597:PQN917598 PGP917597:PGR917598 OWT917597:OWV917598 OMX917597:OMZ917598 ODB917597:ODD917598 NTF917597:NTH917598 NJJ917597:NJL917598 MZN917597:MZP917598 MPR917597:MPT917598 MFV917597:MFX917598 LVZ917597:LWB917598 LMD917597:LMF917598 LCH917597:LCJ917598 KSL917597:KSN917598 KIP917597:KIR917598 JYT917597:JYV917598 JOX917597:JOZ917598 JFB917597:JFD917598 IVF917597:IVH917598 ILJ917597:ILL917598 IBN917597:IBP917598 HRR917597:HRT917598 HHV917597:HHX917598 GXZ917597:GYB917598 GOD917597:GOF917598 GEH917597:GEJ917598 FUL917597:FUN917598 FKP917597:FKR917598 FAT917597:FAV917598 EQX917597:EQZ917598 EHB917597:EHD917598 DXF917597:DXH917598 DNJ917597:DNL917598 DDN917597:DDP917598 CTR917597:CTT917598 CJV917597:CJX917598 BZZ917597:CAB917598 BQD917597:BQF917598 BGH917597:BGJ917598 AWL917597:AWN917598 AMP917597:AMR917598 ACT917597:ACV917598 SX917597:SZ917598 JB917597:JD917598 F917597:H917598 WVN852061:WVP852062 WLR852061:WLT852062 WBV852061:WBX852062 VRZ852061:VSB852062 VID852061:VIF852062 UYH852061:UYJ852062 UOL852061:UON852062 UEP852061:UER852062 TUT852061:TUV852062 TKX852061:TKZ852062 TBB852061:TBD852062 SRF852061:SRH852062 SHJ852061:SHL852062 RXN852061:RXP852062 RNR852061:RNT852062 RDV852061:RDX852062 QTZ852061:QUB852062 QKD852061:QKF852062 QAH852061:QAJ852062 PQL852061:PQN852062 PGP852061:PGR852062 OWT852061:OWV852062 OMX852061:OMZ852062 ODB852061:ODD852062 NTF852061:NTH852062 NJJ852061:NJL852062 MZN852061:MZP852062 MPR852061:MPT852062 MFV852061:MFX852062 LVZ852061:LWB852062 LMD852061:LMF852062 LCH852061:LCJ852062 KSL852061:KSN852062 KIP852061:KIR852062 JYT852061:JYV852062 JOX852061:JOZ852062 JFB852061:JFD852062 IVF852061:IVH852062 ILJ852061:ILL852062 IBN852061:IBP852062 HRR852061:HRT852062 HHV852061:HHX852062 GXZ852061:GYB852062 GOD852061:GOF852062 GEH852061:GEJ852062 FUL852061:FUN852062 FKP852061:FKR852062 FAT852061:FAV852062 EQX852061:EQZ852062 EHB852061:EHD852062 DXF852061:DXH852062 DNJ852061:DNL852062 DDN852061:DDP852062 CTR852061:CTT852062 CJV852061:CJX852062 BZZ852061:CAB852062 BQD852061:BQF852062 BGH852061:BGJ852062 AWL852061:AWN852062 AMP852061:AMR852062 ACT852061:ACV852062 SX852061:SZ852062 JB852061:JD852062 F852061:H852062 WVN786525:WVP786526 WLR786525:WLT786526 WBV786525:WBX786526 VRZ786525:VSB786526 VID786525:VIF786526 UYH786525:UYJ786526 UOL786525:UON786526 UEP786525:UER786526 TUT786525:TUV786526 TKX786525:TKZ786526 TBB786525:TBD786526 SRF786525:SRH786526 SHJ786525:SHL786526 RXN786525:RXP786526 RNR786525:RNT786526 RDV786525:RDX786526 QTZ786525:QUB786526 QKD786525:QKF786526 QAH786525:QAJ786526 PQL786525:PQN786526 PGP786525:PGR786526 OWT786525:OWV786526 OMX786525:OMZ786526 ODB786525:ODD786526 NTF786525:NTH786526 NJJ786525:NJL786526 MZN786525:MZP786526 MPR786525:MPT786526 MFV786525:MFX786526 LVZ786525:LWB786526 LMD786525:LMF786526 LCH786525:LCJ786526 KSL786525:KSN786526 KIP786525:KIR786526 JYT786525:JYV786526 JOX786525:JOZ786526 JFB786525:JFD786526 IVF786525:IVH786526 ILJ786525:ILL786526 IBN786525:IBP786526 HRR786525:HRT786526 HHV786525:HHX786526 GXZ786525:GYB786526 GOD786525:GOF786526 GEH786525:GEJ786526 FUL786525:FUN786526 FKP786525:FKR786526 FAT786525:FAV786526 EQX786525:EQZ786526 EHB786525:EHD786526 DXF786525:DXH786526 DNJ786525:DNL786526 DDN786525:DDP786526 CTR786525:CTT786526 CJV786525:CJX786526 BZZ786525:CAB786526 BQD786525:BQF786526 BGH786525:BGJ786526 AWL786525:AWN786526 AMP786525:AMR786526 ACT786525:ACV786526 SX786525:SZ786526 JB786525:JD786526 F786525:H786526 WVN720989:WVP720990 WLR720989:WLT720990 WBV720989:WBX720990 VRZ720989:VSB720990 VID720989:VIF720990 UYH720989:UYJ720990 UOL720989:UON720990 UEP720989:UER720990 TUT720989:TUV720990 TKX720989:TKZ720990 TBB720989:TBD720990 SRF720989:SRH720990 SHJ720989:SHL720990 RXN720989:RXP720990 RNR720989:RNT720990 RDV720989:RDX720990 QTZ720989:QUB720990 QKD720989:QKF720990 QAH720989:QAJ720990 PQL720989:PQN720990 PGP720989:PGR720990 OWT720989:OWV720990 OMX720989:OMZ720990 ODB720989:ODD720990 NTF720989:NTH720990 NJJ720989:NJL720990 MZN720989:MZP720990 MPR720989:MPT720990 MFV720989:MFX720990 LVZ720989:LWB720990 LMD720989:LMF720990 LCH720989:LCJ720990 KSL720989:KSN720990 KIP720989:KIR720990 JYT720989:JYV720990 JOX720989:JOZ720990 JFB720989:JFD720990 IVF720989:IVH720990 ILJ720989:ILL720990 IBN720989:IBP720990 HRR720989:HRT720990 HHV720989:HHX720990 GXZ720989:GYB720990 GOD720989:GOF720990 GEH720989:GEJ720990 FUL720989:FUN720990 FKP720989:FKR720990 FAT720989:FAV720990 EQX720989:EQZ720990 EHB720989:EHD720990 DXF720989:DXH720990 DNJ720989:DNL720990 DDN720989:DDP720990 CTR720989:CTT720990 CJV720989:CJX720990 BZZ720989:CAB720990 BQD720989:BQF720990 BGH720989:BGJ720990 AWL720989:AWN720990 AMP720989:AMR720990 ACT720989:ACV720990 SX720989:SZ720990 JB720989:JD720990 F720989:H720990 WVN655453:WVP655454 WLR655453:WLT655454 WBV655453:WBX655454 VRZ655453:VSB655454 VID655453:VIF655454 UYH655453:UYJ655454 UOL655453:UON655454 UEP655453:UER655454 TUT655453:TUV655454 TKX655453:TKZ655454 TBB655453:TBD655454 SRF655453:SRH655454 SHJ655453:SHL655454 RXN655453:RXP655454 RNR655453:RNT655454 RDV655453:RDX655454 QTZ655453:QUB655454 QKD655453:QKF655454 QAH655453:QAJ655454 PQL655453:PQN655454 PGP655453:PGR655454 OWT655453:OWV655454 OMX655453:OMZ655454 ODB655453:ODD655454 NTF655453:NTH655454 NJJ655453:NJL655454 MZN655453:MZP655454 MPR655453:MPT655454 MFV655453:MFX655454 LVZ655453:LWB655454 LMD655453:LMF655454 LCH655453:LCJ655454 KSL655453:KSN655454 KIP655453:KIR655454 JYT655453:JYV655454 JOX655453:JOZ655454 JFB655453:JFD655454 IVF655453:IVH655454 ILJ655453:ILL655454 IBN655453:IBP655454 HRR655453:HRT655454 HHV655453:HHX655454 GXZ655453:GYB655454 GOD655453:GOF655454 GEH655453:GEJ655454 FUL655453:FUN655454 FKP655453:FKR655454 FAT655453:FAV655454 EQX655453:EQZ655454 EHB655453:EHD655454 DXF655453:DXH655454 DNJ655453:DNL655454 DDN655453:DDP655454 CTR655453:CTT655454 CJV655453:CJX655454 BZZ655453:CAB655454 BQD655453:BQF655454 BGH655453:BGJ655454 AWL655453:AWN655454 AMP655453:AMR655454 ACT655453:ACV655454 SX655453:SZ655454 JB655453:JD655454 F655453:H655454 WVN589917:WVP589918 WLR589917:WLT589918 WBV589917:WBX589918 VRZ589917:VSB589918 VID589917:VIF589918 UYH589917:UYJ589918 UOL589917:UON589918 UEP589917:UER589918 TUT589917:TUV589918 TKX589917:TKZ589918 TBB589917:TBD589918 SRF589917:SRH589918 SHJ589917:SHL589918 RXN589917:RXP589918 RNR589917:RNT589918 RDV589917:RDX589918 QTZ589917:QUB589918 QKD589917:QKF589918 QAH589917:QAJ589918 PQL589917:PQN589918 PGP589917:PGR589918 OWT589917:OWV589918 OMX589917:OMZ589918 ODB589917:ODD589918 NTF589917:NTH589918 NJJ589917:NJL589918 MZN589917:MZP589918 MPR589917:MPT589918 MFV589917:MFX589918 LVZ589917:LWB589918 LMD589917:LMF589918 LCH589917:LCJ589918 KSL589917:KSN589918 KIP589917:KIR589918 JYT589917:JYV589918 JOX589917:JOZ589918 JFB589917:JFD589918 IVF589917:IVH589918 ILJ589917:ILL589918 IBN589917:IBP589918 HRR589917:HRT589918 HHV589917:HHX589918 GXZ589917:GYB589918 GOD589917:GOF589918 GEH589917:GEJ589918 FUL589917:FUN589918 FKP589917:FKR589918 FAT589917:FAV589918 EQX589917:EQZ589918 EHB589917:EHD589918 DXF589917:DXH589918 DNJ589917:DNL589918 DDN589917:DDP589918 CTR589917:CTT589918 CJV589917:CJX589918 BZZ589917:CAB589918 BQD589917:BQF589918 BGH589917:BGJ589918 AWL589917:AWN589918 AMP589917:AMR589918 ACT589917:ACV589918 SX589917:SZ589918 JB589917:JD589918 F589917:H589918 WVN524381:WVP524382 WLR524381:WLT524382 WBV524381:WBX524382 VRZ524381:VSB524382 VID524381:VIF524382 UYH524381:UYJ524382 UOL524381:UON524382 UEP524381:UER524382 TUT524381:TUV524382 TKX524381:TKZ524382 TBB524381:TBD524382 SRF524381:SRH524382 SHJ524381:SHL524382 RXN524381:RXP524382 RNR524381:RNT524382 RDV524381:RDX524382 QTZ524381:QUB524382 QKD524381:QKF524382 QAH524381:QAJ524382 PQL524381:PQN524382 PGP524381:PGR524382 OWT524381:OWV524382 OMX524381:OMZ524382 ODB524381:ODD524382 NTF524381:NTH524382 NJJ524381:NJL524382 MZN524381:MZP524382 MPR524381:MPT524382 MFV524381:MFX524382 LVZ524381:LWB524382 LMD524381:LMF524382 LCH524381:LCJ524382 KSL524381:KSN524382 KIP524381:KIR524382 JYT524381:JYV524382 JOX524381:JOZ524382 JFB524381:JFD524382 IVF524381:IVH524382 ILJ524381:ILL524382 IBN524381:IBP524382 HRR524381:HRT524382 HHV524381:HHX524382 GXZ524381:GYB524382 GOD524381:GOF524382 GEH524381:GEJ524382 FUL524381:FUN524382 FKP524381:FKR524382 FAT524381:FAV524382 EQX524381:EQZ524382 EHB524381:EHD524382 DXF524381:DXH524382 DNJ524381:DNL524382 DDN524381:DDP524382 CTR524381:CTT524382 CJV524381:CJX524382 BZZ524381:CAB524382 BQD524381:BQF524382 BGH524381:BGJ524382 AWL524381:AWN524382 AMP524381:AMR524382 ACT524381:ACV524382 SX524381:SZ524382 JB524381:JD524382 F524381:H524382 WVN458845:WVP458846 WLR458845:WLT458846 WBV458845:WBX458846 VRZ458845:VSB458846 VID458845:VIF458846 UYH458845:UYJ458846 UOL458845:UON458846 UEP458845:UER458846 TUT458845:TUV458846 TKX458845:TKZ458846 TBB458845:TBD458846 SRF458845:SRH458846 SHJ458845:SHL458846 RXN458845:RXP458846 RNR458845:RNT458846 RDV458845:RDX458846 QTZ458845:QUB458846 QKD458845:QKF458846 QAH458845:QAJ458846 PQL458845:PQN458846 PGP458845:PGR458846 OWT458845:OWV458846 OMX458845:OMZ458846 ODB458845:ODD458846 NTF458845:NTH458846 NJJ458845:NJL458846 MZN458845:MZP458846 MPR458845:MPT458846 MFV458845:MFX458846 LVZ458845:LWB458846 LMD458845:LMF458846 LCH458845:LCJ458846 KSL458845:KSN458846 KIP458845:KIR458846 JYT458845:JYV458846 JOX458845:JOZ458846 JFB458845:JFD458846 IVF458845:IVH458846 ILJ458845:ILL458846 IBN458845:IBP458846 HRR458845:HRT458846 HHV458845:HHX458846 GXZ458845:GYB458846 GOD458845:GOF458846 GEH458845:GEJ458846 FUL458845:FUN458846 FKP458845:FKR458846 FAT458845:FAV458846 EQX458845:EQZ458846 EHB458845:EHD458846 DXF458845:DXH458846 DNJ458845:DNL458846 DDN458845:DDP458846 CTR458845:CTT458846 CJV458845:CJX458846 BZZ458845:CAB458846 BQD458845:BQF458846 BGH458845:BGJ458846 AWL458845:AWN458846 AMP458845:AMR458846 ACT458845:ACV458846 SX458845:SZ458846 JB458845:JD458846 F458845:H458846 WVN393309:WVP393310 WLR393309:WLT393310 WBV393309:WBX393310 VRZ393309:VSB393310 VID393309:VIF393310 UYH393309:UYJ393310 UOL393309:UON393310 UEP393309:UER393310 TUT393309:TUV393310 TKX393309:TKZ393310 TBB393309:TBD393310 SRF393309:SRH393310 SHJ393309:SHL393310 RXN393309:RXP393310 RNR393309:RNT393310 RDV393309:RDX393310 QTZ393309:QUB393310 QKD393309:QKF393310 QAH393309:QAJ393310 PQL393309:PQN393310 PGP393309:PGR393310 OWT393309:OWV393310 OMX393309:OMZ393310 ODB393309:ODD393310 NTF393309:NTH393310 NJJ393309:NJL393310 MZN393309:MZP393310 MPR393309:MPT393310 MFV393309:MFX393310 LVZ393309:LWB393310 LMD393309:LMF393310 LCH393309:LCJ393310 KSL393309:KSN393310 KIP393309:KIR393310 JYT393309:JYV393310 JOX393309:JOZ393310 JFB393309:JFD393310 IVF393309:IVH393310 ILJ393309:ILL393310 IBN393309:IBP393310 HRR393309:HRT393310 HHV393309:HHX393310 GXZ393309:GYB393310 GOD393309:GOF393310 GEH393309:GEJ393310 FUL393309:FUN393310 FKP393309:FKR393310 FAT393309:FAV393310 EQX393309:EQZ393310 EHB393309:EHD393310 DXF393309:DXH393310 DNJ393309:DNL393310 DDN393309:DDP393310 CTR393309:CTT393310 CJV393309:CJX393310 BZZ393309:CAB393310 BQD393309:BQF393310 BGH393309:BGJ393310 AWL393309:AWN393310 AMP393309:AMR393310 ACT393309:ACV393310 SX393309:SZ393310 JB393309:JD393310 F393309:H393310 WVN327773:WVP327774 WLR327773:WLT327774 WBV327773:WBX327774 VRZ327773:VSB327774 VID327773:VIF327774 UYH327773:UYJ327774 UOL327773:UON327774 UEP327773:UER327774 TUT327773:TUV327774 TKX327773:TKZ327774 TBB327773:TBD327774 SRF327773:SRH327774 SHJ327773:SHL327774 RXN327773:RXP327774 RNR327773:RNT327774 RDV327773:RDX327774 QTZ327773:QUB327774 QKD327773:QKF327774 QAH327773:QAJ327774 PQL327773:PQN327774 PGP327773:PGR327774 OWT327773:OWV327774 OMX327773:OMZ327774 ODB327773:ODD327774 NTF327773:NTH327774 NJJ327773:NJL327774 MZN327773:MZP327774 MPR327773:MPT327774 MFV327773:MFX327774 LVZ327773:LWB327774 LMD327773:LMF327774 LCH327773:LCJ327774 KSL327773:KSN327774 KIP327773:KIR327774 JYT327773:JYV327774 JOX327773:JOZ327774 JFB327773:JFD327774 IVF327773:IVH327774 ILJ327773:ILL327774 IBN327773:IBP327774 HRR327773:HRT327774 HHV327773:HHX327774 GXZ327773:GYB327774 GOD327773:GOF327774 GEH327773:GEJ327774 FUL327773:FUN327774 FKP327773:FKR327774 FAT327773:FAV327774 EQX327773:EQZ327774 EHB327773:EHD327774 DXF327773:DXH327774 DNJ327773:DNL327774 DDN327773:DDP327774 CTR327773:CTT327774 CJV327773:CJX327774 BZZ327773:CAB327774 BQD327773:BQF327774 BGH327773:BGJ327774 AWL327773:AWN327774 AMP327773:AMR327774 ACT327773:ACV327774 SX327773:SZ327774 JB327773:JD327774 F327773:H327774 WVN262237:WVP262238 WLR262237:WLT262238 WBV262237:WBX262238 VRZ262237:VSB262238 VID262237:VIF262238 UYH262237:UYJ262238 UOL262237:UON262238 UEP262237:UER262238 TUT262237:TUV262238 TKX262237:TKZ262238 TBB262237:TBD262238 SRF262237:SRH262238 SHJ262237:SHL262238 RXN262237:RXP262238 RNR262237:RNT262238 RDV262237:RDX262238 QTZ262237:QUB262238 QKD262237:QKF262238 QAH262237:QAJ262238 PQL262237:PQN262238 PGP262237:PGR262238 OWT262237:OWV262238 OMX262237:OMZ262238 ODB262237:ODD262238 NTF262237:NTH262238 NJJ262237:NJL262238 MZN262237:MZP262238 MPR262237:MPT262238 MFV262237:MFX262238 LVZ262237:LWB262238 LMD262237:LMF262238 LCH262237:LCJ262238 KSL262237:KSN262238 KIP262237:KIR262238 JYT262237:JYV262238 JOX262237:JOZ262238 JFB262237:JFD262238 IVF262237:IVH262238 ILJ262237:ILL262238 IBN262237:IBP262238 HRR262237:HRT262238 HHV262237:HHX262238 GXZ262237:GYB262238 GOD262237:GOF262238 GEH262237:GEJ262238 FUL262237:FUN262238 FKP262237:FKR262238 FAT262237:FAV262238 EQX262237:EQZ262238 EHB262237:EHD262238 DXF262237:DXH262238 DNJ262237:DNL262238 DDN262237:DDP262238 CTR262237:CTT262238 CJV262237:CJX262238 BZZ262237:CAB262238 BQD262237:BQF262238 BGH262237:BGJ262238 AWL262237:AWN262238 AMP262237:AMR262238 ACT262237:ACV262238 SX262237:SZ262238 JB262237:JD262238 F262237:H262238 WVN196701:WVP196702 WLR196701:WLT196702 WBV196701:WBX196702 VRZ196701:VSB196702 VID196701:VIF196702 UYH196701:UYJ196702 UOL196701:UON196702 UEP196701:UER196702 TUT196701:TUV196702 TKX196701:TKZ196702 TBB196701:TBD196702 SRF196701:SRH196702 SHJ196701:SHL196702 RXN196701:RXP196702 RNR196701:RNT196702 RDV196701:RDX196702 QTZ196701:QUB196702 QKD196701:QKF196702 QAH196701:QAJ196702 PQL196701:PQN196702 PGP196701:PGR196702 OWT196701:OWV196702 OMX196701:OMZ196702 ODB196701:ODD196702 NTF196701:NTH196702 NJJ196701:NJL196702 MZN196701:MZP196702 MPR196701:MPT196702 MFV196701:MFX196702 LVZ196701:LWB196702 LMD196701:LMF196702 LCH196701:LCJ196702 KSL196701:KSN196702 KIP196701:KIR196702 JYT196701:JYV196702 JOX196701:JOZ196702 JFB196701:JFD196702 IVF196701:IVH196702 ILJ196701:ILL196702 IBN196701:IBP196702 HRR196701:HRT196702 HHV196701:HHX196702 GXZ196701:GYB196702 GOD196701:GOF196702 GEH196701:GEJ196702 FUL196701:FUN196702 FKP196701:FKR196702 FAT196701:FAV196702 EQX196701:EQZ196702 EHB196701:EHD196702 DXF196701:DXH196702 DNJ196701:DNL196702 DDN196701:DDP196702 CTR196701:CTT196702 CJV196701:CJX196702 BZZ196701:CAB196702 BQD196701:BQF196702 BGH196701:BGJ196702 AWL196701:AWN196702 AMP196701:AMR196702 ACT196701:ACV196702 SX196701:SZ196702 JB196701:JD196702 F196701:H196702 WVN131165:WVP131166 WLR131165:WLT131166 WBV131165:WBX131166 VRZ131165:VSB131166 VID131165:VIF131166 UYH131165:UYJ131166 UOL131165:UON131166 UEP131165:UER131166 TUT131165:TUV131166 TKX131165:TKZ131166 TBB131165:TBD131166 SRF131165:SRH131166 SHJ131165:SHL131166 RXN131165:RXP131166 RNR131165:RNT131166 RDV131165:RDX131166 QTZ131165:QUB131166 QKD131165:QKF131166 QAH131165:QAJ131166 PQL131165:PQN131166 PGP131165:PGR131166 OWT131165:OWV131166 OMX131165:OMZ131166 ODB131165:ODD131166 NTF131165:NTH131166 NJJ131165:NJL131166 MZN131165:MZP131166 MPR131165:MPT131166 MFV131165:MFX131166 LVZ131165:LWB131166 LMD131165:LMF131166 LCH131165:LCJ131166 KSL131165:KSN131166 KIP131165:KIR131166 JYT131165:JYV131166 JOX131165:JOZ131166 JFB131165:JFD131166 IVF131165:IVH131166 ILJ131165:ILL131166 IBN131165:IBP131166 HRR131165:HRT131166 HHV131165:HHX131166 GXZ131165:GYB131166 GOD131165:GOF131166 GEH131165:GEJ131166 FUL131165:FUN131166 FKP131165:FKR131166 FAT131165:FAV131166 EQX131165:EQZ131166 EHB131165:EHD131166 DXF131165:DXH131166 DNJ131165:DNL131166 DDN131165:DDP131166 CTR131165:CTT131166 CJV131165:CJX131166 BZZ131165:CAB131166 BQD131165:BQF131166 BGH131165:BGJ131166 AWL131165:AWN131166 AMP131165:AMR131166 ACT131165:ACV131166 SX131165:SZ131166 JB131165:JD131166 F131165:H131166 WVN65629:WVP65630 WLR65629:WLT65630 WBV65629:WBX65630 VRZ65629:VSB65630 VID65629:VIF65630 UYH65629:UYJ65630 UOL65629:UON65630 UEP65629:UER65630 TUT65629:TUV65630 TKX65629:TKZ65630 TBB65629:TBD65630 SRF65629:SRH65630 SHJ65629:SHL65630 RXN65629:RXP65630 RNR65629:RNT65630 RDV65629:RDX65630 QTZ65629:QUB65630 QKD65629:QKF65630 QAH65629:QAJ65630 PQL65629:PQN65630 PGP65629:PGR65630 OWT65629:OWV65630 OMX65629:OMZ65630 ODB65629:ODD65630 NTF65629:NTH65630 NJJ65629:NJL65630 MZN65629:MZP65630 MPR65629:MPT65630 MFV65629:MFX65630 LVZ65629:LWB65630 LMD65629:LMF65630 LCH65629:LCJ65630 KSL65629:KSN65630 KIP65629:KIR65630 JYT65629:JYV65630 JOX65629:JOZ65630 JFB65629:JFD65630 IVF65629:IVH65630 ILJ65629:ILL65630 IBN65629:IBP65630 HRR65629:HRT65630 HHV65629:HHX65630 GXZ65629:GYB65630 GOD65629:GOF65630 GEH65629:GEJ65630 FUL65629:FUN65630 FKP65629:FKR65630 FAT65629:FAV65630 EQX65629:EQZ65630 EHB65629:EHD65630 DXF65629:DXH65630 DNJ65629:DNL65630 DDN65629:DDP65630 CTR65629:CTT65630 CJV65629:CJX65630 BZZ65629:CAB65630 BQD65629:BQF65630 BGH65629:BGJ65630 AWL65629:AWN65630 AMP65629:AMR65630 ACT65629:ACV65630 SX65629:SZ65630 JB65629:JD65630 F65629:H65630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F85:H86 WVL983099:WVL983100 WLP983099:WLP983100 WBT983099:WBT983100 VRX983099:VRX983100 VIB983099:VIB983100 UYF983099:UYF983100 UOJ983099:UOJ983100 UEN983099:UEN983100 TUR983099:TUR983100 TKV983099:TKV983100 TAZ983099:TAZ983100 SRD983099:SRD983100 SHH983099:SHH983100 RXL983099:RXL983100 RNP983099:RNP983100 RDT983099:RDT983100 QTX983099:QTX983100 QKB983099:QKB983100 QAF983099:QAF983100 PQJ983099:PQJ983100 PGN983099:PGN983100 OWR983099:OWR983100 OMV983099:OMV983100 OCZ983099:OCZ983100 NTD983099:NTD983100 NJH983099:NJH983100 MZL983099:MZL983100 MPP983099:MPP983100 MFT983099:MFT983100 LVX983099:LVX983100 LMB983099:LMB983100 LCF983099:LCF983100 KSJ983099:KSJ983100 KIN983099:KIN983100 JYR983099:JYR983100 JOV983099:JOV983100 JEZ983099:JEZ983100 IVD983099:IVD983100 ILH983099:ILH983100 IBL983099:IBL983100 HRP983099:HRP983100 HHT983099:HHT983100 GXX983099:GXX983100 GOB983099:GOB983100 GEF983099:GEF983100 FUJ983099:FUJ983100 FKN983099:FKN983100 FAR983099:FAR983100 EQV983099:EQV983100 EGZ983099:EGZ983100 DXD983099:DXD983100 DNH983099:DNH983100 DDL983099:DDL983100 CTP983099:CTP983100 CJT983099:CJT983100 BZX983099:BZX983100 BQB983099:BQB983100 BGF983099:BGF983100 AWJ983099:AWJ983100 AMN983099:AMN983100 ACR983099:ACR983100 SV983099:SV983100 IZ983099:IZ983100 D983099:D983100 WVL917563:WVL917564 WLP917563:WLP917564 WBT917563:WBT917564 VRX917563:VRX917564 VIB917563:VIB917564 UYF917563:UYF917564 UOJ917563:UOJ917564 UEN917563:UEN917564 TUR917563:TUR917564 TKV917563:TKV917564 TAZ917563:TAZ917564 SRD917563:SRD917564 SHH917563:SHH917564 RXL917563:RXL917564 RNP917563:RNP917564 RDT917563:RDT917564 QTX917563:QTX917564 QKB917563:QKB917564 QAF917563:QAF917564 PQJ917563:PQJ917564 PGN917563:PGN917564 OWR917563:OWR917564 OMV917563:OMV917564 OCZ917563:OCZ917564 NTD917563:NTD917564 NJH917563:NJH917564 MZL917563:MZL917564 MPP917563:MPP917564 MFT917563:MFT917564 LVX917563:LVX917564 LMB917563:LMB917564 LCF917563:LCF917564 KSJ917563:KSJ917564 KIN917563:KIN917564 JYR917563:JYR917564 JOV917563:JOV917564 JEZ917563:JEZ917564 IVD917563:IVD917564 ILH917563:ILH917564 IBL917563:IBL917564 HRP917563:HRP917564 HHT917563:HHT917564 GXX917563:GXX917564 GOB917563:GOB917564 GEF917563:GEF917564 FUJ917563:FUJ917564 FKN917563:FKN917564 FAR917563:FAR917564 EQV917563:EQV917564 EGZ917563:EGZ917564 DXD917563:DXD917564 DNH917563:DNH917564 DDL917563:DDL917564 CTP917563:CTP917564 CJT917563:CJT917564 BZX917563:BZX917564 BQB917563:BQB917564 BGF917563:BGF917564 AWJ917563:AWJ917564 AMN917563:AMN917564 ACR917563:ACR917564 SV917563:SV917564 IZ917563:IZ917564 D917563:D917564 WVL852027:WVL852028 WLP852027:WLP852028 WBT852027:WBT852028 VRX852027:VRX852028 VIB852027:VIB852028 UYF852027:UYF852028 UOJ852027:UOJ852028 UEN852027:UEN852028 TUR852027:TUR852028 TKV852027:TKV852028 TAZ852027:TAZ852028 SRD852027:SRD852028 SHH852027:SHH852028 RXL852027:RXL852028 RNP852027:RNP852028 RDT852027:RDT852028 QTX852027:QTX852028 QKB852027:QKB852028 QAF852027:QAF852028 PQJ852027:PQJ852028 PGN852027:PGN852028 OWR852027:OWR852028 OMV852027:OMV852028 OCZ852027:OCZ852028 NTD852027:NTD852028 NJH852027:NJH852028 MZL852027:MZL852028 MPP852027:MPP852028 MFT852027:MFT852028 LVX852027:LVX852028 LMB852027:LMB852028 LCF852027:LCF852028 KSJ852027:KSJ852028 KIN852027:KIN852028 JYR852027:JYR852028 JOV852027:JOV852028 JEZ852027:JEZ852028 IVD852027:IVD852028 ILH852027:ILH852028 IBL852027:IBL852028 HRP852027:HRP852028 HHT852027:HHT852028 GXX852027:GXX852028 GOB852027:GOB852028 GEF852027:GEF852028 FUJ852027:FUJ852028 FKN852027:FKN852028 FAR852027:FAR852028 EQV852027:EQV852028 EGZ852027:EGZ852028 DXD852027:DXD852028 DNH852027:DNH852028 DDL852027:DDL852028 CTP852027:CTP852028 CJT852027:CJT852028 BZX852027:BZX852028 BQB852027:BQB852028 BGF852027:BGF852028 AWJ852027:AWJ852028 AMN852027:AMN852028 ACR852027:ACR852028 SV852027:SV852028 IZ852027:IZ852028 D852027:D852028 WVL786491:WVL786492 WLP786491:WLP786492 WBT786491:WBT786492 VRX786491:VRX786492 VIB786491:VIB786492 UYF786491:UYF786492 UOJ786491:UOJ786492 UEN786491:UEN786492 TUR786491:TUR786492 TKV786491:TKV786492 TAZ786491:TAZ786492 SRD786491:SRD786492 SHH786491:SHH786492 RXL786491:RXL786492 RNP786491:RNP786492 RDT786491:RDT786492 QTX786491:QTX786492 QKB786491:QKB786492 QAF786491:QAF786492 PQJ786491:PQJ786492 PGN786491:PGN786492 OWR786491:OWR786492 OMV786491:OMV786492 OCZ786491:OCZ786492 NTD786491:NTD786492 NJH786491:NJH786492 MZL786491:MZL786492 MPP786491:MPP786492 MFT786491:MFT786492 LVX786491:LVX786492 LMB786491:LMB786492 LCF786491:LCF786492 KSJ786491:KSJ786492 KIN786491:KIN786492 JYR786491:JYR786492 JOV786491:JOV786492 JEZ786491:JEZ786492 IVD786491:IVD786492 ILH786491:ILH786492 IBL786491:IBL786492 HRP786491:HRP786492 HHT786491:HHT786492 GXX786491:GXX786492 GOB786491:GOB786492 GEF786491:GEF786492 FUJ786491:FUJ786492 FKN786491:FKN786492 FAR786491:FAR786492 EQV786491:EQV786492 EGZ786491:EGZ786492 DXD786491:DXD786492 DNH786491:DNH786492 DDL786491:DDL786492 CTP786491:CTP786492 CJT786491:CJT786492 BZX786491:BZX786492 BQB786491:BQB786492 BGF786491:BGF786492 AWJ786491:AWJ786492 AMN786491:AMN786492 ACR786491:ACR786492 SV786491:SV786492 IZ786491:IZ786492 D786491:D786492 WVL720955:WVL720956 WLP720955:WLP720956 WBT720955:WBT720956 VRX720955:VRX720956 VIB720955:VIB720956 UYF720955:UYF720956 UOJ720955:UOJ720956 UEN720955:UEN720956 TUR720955:TUR720956 TKV720955:TKV720956 TAZ720955:TAZ720956 SRD720955:SRD720956 SHH720955:SHH720956 RXL720955:RXL720956 RNP720955:RNP720956 RDT720955:RDT720956 QTX720955:QTX720956 QKB720955:QKB720956 QAF720955:QAF720956 PQJ720955:PQJ720956 PGN720955:PGN720956 OWR720955:OWR720956 OMV720955:OMV720956 OCZ720955:OCZ720956 NTD720955:NTD720956 NJH720955:NJH720956 MZL720955:MZL720956 MPP720955:MPP720956 MFT720955:MFT720956 LVX720955:LVX720956 LMB720955:LMB720956 LCF720955:LCF720956 KSJ720955:KSJ720956 KIN720955:KIN720956 JYR720955:JYR720956 JOV720955:JOV720956 JEZ720955:JEZ720956 IVD720955:IVD720956 ILH720955:ILH720956 IBL720955:IBL720956 HRP720955:HRP720956 HHT720955:HHT720956 GXX720955:GXX720956 GOB720955:GOB720956 GEF720955:GEF720956 FUJ720955:FUJ720956 FKN720955:FKN720956 FAR720955:FAR720956 EQV720955:EQV720956 EGZ720955:EGZ720956 DXD720955:DXD720956 DNH720955:DNH720956 DDL720955:DDL720956 CTP720955:CTP720956 CJT720955:CJT720956 BZX720955:BZX720956 BQB720955:BQB720956 BGF720955:BGF720956 AWJ720955:AWJ720956 AMN720955:AMN720956 ACR720955:ACR720956 SV720955:SV720956 IZ720955:IZ720956 D720955:D720956 WVL655419:WVL655420 WLP655419:WLP655420 WBT655419:WBT655420 VRX655419:VRX655420 VIB655419:VIB655420 UYF655419:UYF655420 UOJ655419:UOJ655420 UEN655419:UEN655420 TUR655419:TUR655420 TKV655419:TKV655420 TAZ655419:TAZ655420 SRD655419:SRD655420 SHH655419:SHH655420 RXL655419:RXL655420 RNP655419:RNP655420 RDT655419:RDT655420 QTX655419:QTX655420 QKB655419:QKB655420 QAF655419:QAF655420 PQJ655419:PQJ655420 PGN655419:PGN655420 OWR655419:OWR655420 OMV655419:OMV655420 OCZ655419:OCZ655420 NTD655419:NTD655420 NJH655419:NJH655420 MZL655419:MZL655420 MPP655419:MPP655420 MFT655419:MFT655420 LVX655419:LVX655420 LMB655419:LMB655420 LCF655419:LCF655420 KSJ655419:KSJ655420 KIN655419:KIN655420 JYR655419:JYR655420 JOV655419:JOV655420 JEZ655419:JEZ655420 IVD655419:IVD655420 ILH655419:ILH655420 IBL655419:IBL655420 HRP655419:HRP655420 HHT655419:HHT655420 GXX655419:GXX655420 GOB655419:GOB655420 GEF655419:GEF655420 FUJ655419:FUJ655420 FKN655419:FKN655420 FAR655419:FAR655420 EQV655419:EQV655420 EGZ655419:EGZ655420 DXD655419:DXD655420 DNH655419:DNH655420 DDL655419:DDL655420 CTP655419:CTP655420 CJT655419:CJT655420 BZX655419:BZX655420 BQB655419:BQB655420 BGF655419:BGF655420 AWJ655419:AWJ655420 AMN655419:AMN655420 ACR655419:ACR655420 SV655419:SV655420 IZ655419:IZ655420 D655419:D655420 WVL589883:WVL589884 WLP589883:WLP589884 WBT589883:WBT589884 VRX589883:VRX589884 VIB589883:VIB589884 UYF589883:UYF589884 UOJ589883:UOJ589884 UEN589883:UEN589884 TUR589883:TUR589884 TKV589883:TKV589884 TAZ589883:TAZ589884 SRD589883:SRD589884 SHH589883:SHH589884 RXL589883:RXL589884 RNP589883:RNP589884 RDT589883:RDT589884 QTX589883:QTX589884 QKB589883:QKB589884 QAF589883:QAF589884 PQJ589883:PQJ589884 PGN589883:PGN589884 OWR589883:OWR589884 OMV589883:OMV589884 OCZ589883:OCZ589884 NTD589883:NTD589884 NJH589883:NJH589884 MZL589883:MZL589884 MPP589883:MPP589884 MFT589883:MFT589884 LVX589883:LVX589884 LMB589883:LMB589884 LCF589883:LCF589884 KSJ589883:KSJ589884 KIN589883:KIN589884 JYR589883:JYR589884 JOV589883:JOV589884 JEZ589883:JEZ589884 IVD589883:IVD589884 ILH589883:ILH589884 IBL589883:IBL589884 HRP589883:HRP589884 HHT589883:HHT589884 GXX589883:GXX589884 GOB589883:GOB589884 GEF589883:GEF589884 FUJ589883:FUJ589884 FKN589883:FKN589884 FAR589883:FAR589884 EQV589883:EQV589884 EGZ589883:EGZ589884 DXD589883:DXD589884 DNH589883:DNH589884 DDL589883:DDL589884 CTP589883:CTP589884 CJT589883:CJT589884 BZX589883:BZX589884 BQB589883:BQB589884 BGF589883:BGF589884 AWJ589883:AWJ589884 AMN589883:AMN589884 ACR589883:ACR589884 SV589883:SV589884 IZ589883:IZ589884 D589883:D589884 WVL524347:WVL524348 WLP524347:WLP524348 WBT524347:WBT524348 VRX524347:VRX524348 VIB524347:VIB524348 UYF524347:UYF524348 UOJ524347:UOJ524348 UEN524347:UEN524348 TUR524347:TUR524348 TKV524347:TKV524348 TAZ524347:TAZ524348 SRD524347:SRD524348 SHH524347:SHH524348 RXL524347:RXL524348 RNP524347:RNP524348 RDT524347:RDT524348 QTX524347:QTX524348 QKB524347:QKB524348 QAF524347:QAF524348 PQJ524347:PQJ524348 PGN524347:PGN524348 OWR524347:OWR524348 OMV524347:OMV524348 OCZ524347:OCZ524348 NTD524347:NTD524348 NJH524347:NJH524348 MZL524347:MZL524348 MPP524347:MPP524348 MFT524347:MFT524348 LVX524347:LVX524348 LMB524347:LMB524348 LCF524347:LCF524348 KSJ524347:KSJ524348 KIN524347:KIN524348 JYR524347:JYR524348 JOV524347:JOV524348 JEZ524347:JEZ524348 IVD524347:IVD524348 ILH524347:ILH524348 IBL524347:IBL524348 HRP524347:HRP524348 HHT524347:HHT524348 GXX524347:GXX524348 GOB524347:GOB524348 GEF524347:GEF524348 FUJ524347:FUJ524348 FKN524347:FKN524348 FAR524347:FAR524348 EQV524347:EQV524348 EGZ524347:EGZ524348 DXD524347:DXD524348 DNH524347:DNH524348 DDL524347:DDL524348 CTP524347:CTP524348 CJT524347:CJT524348 BZX524347:BZX524348 BQB524347:BQB524348 BGF524347:BGF524348 AWJ524347:AWJ524348 AMN524347:AMN524348 ACR524347:ACR524348 SV524347:SV524348 IZ524347:IZ524348 D524347:D524348 WVL458811:WVL458812 WLP458811:WLP458812 WBT458811:WBT458812 VRX458811:VRX458812 VIB458811:VIB458812 UYF458811:UYF458812 UOJ458811:UOJ458812 UEN458811:UEN458812 TUR458811:TUR458812 TKV458811:TKV458812 TAZ458811:TAZ458812 SRD458811:SRD458812 SHH458811:SHH458812 RXL458811:RXL458812 RNP458811:RNP458812 RDT458811:RDT458812 QTX458811:QTX458812 QKB458811:QKB458812 QAF458811:QAF458812 PQJ458811:PQJ458812 PGN458811:PGN458812 OWR458811:OWR458812 OMV458811:OMV458812 OCZ458811:OCZ458812 NTD458811:NTD458812 NJH458811:NJH458812 MZL458811:MZL458812 MPP458811:MPP458812 MFT458811:MFT458812 LVX458811:LVX458812 LMB458811:LMB458812 LCF458811:LCF458812 KSJ458811:KSJ458812 KIN458811:KIN458812 JYR458811:JYR458812 JOV458811:JOV458812 JEZ458811:JEZ458812 IVD458811:IVD458812 ILH458811:ILH458812 IBL458811:IBL458812 HRP458811:HRP458812 HHT458811:HHT458812 GXX458811:GXX458812 GOB458811:GOB458812 GEF458811:GEF458812 FUJ458811:FUJ458812 FKN458811:FKN458812 FAR458811:FAR458812 EQV458811:EQV458812 EGZ458811:EGZ458812 DXD458811:DXD458812 DNH458811:DNH458812 DDL458811:DDL458812 CTP458811:CTP458812 CJT458811:CJT458812 BZX458811:BZX458812 BQB458811:BQB458812 BGF458811:BGF458812 AWJ458811:AWJ458812 AMN458811:AMN458812 ACR458811:ACR458812 SV458811:SV458812 IZ458811:IZ458812 D458811:D458812 WVL393275:WVL393276 WLP393275:WLP393276 WBT393275:WBT393276 VRX393275:VRX393276 VIB393275:VIB393276 UYF393275:UYF393276 UOJ393275:UOJ393276 UEN393275:UEN393276 TUR393275:TUR393276 TKV393275:TKV393276 TAZ393275:TAZ393276 SRD393275:SRD393276 SHH393275:SHH393276 RXL393275:RXL393276 RNP393275:RNP393276 RDT393275:RDT393276 QTX393275:QTX393276 QKB393275:QKB393276 QAF393275:QAF393276 PQJ393275:PQJ393276 PGN393275:PGN393276 OWR393275:OWR393276 OMV393275:OMV393276 OCZ393275:OCZ393276 NTD393275:NTD393276 NJH393275:NJH393276 MZL393275:MZL393276 MPP393275:MPP393276 MFT393275:MFT393276 LVX393275:LVX393276 LMB393275:LMB393276 LCF393275:LCF393276 KSJ393275:KSJ393276 KIN393275:KIN393276 JYR393275:JYR393276 JOV393275:JOV393276 JEZ393275:JEZ393276 IVD393275:IVD393276 ILH393275:ILH393276 IBL393275:IBL393276 HRP393275:HRP393276 HHT393275:HHT393276 GXX393275:GXX393276 GOB393275:GOB393276 GEF393275:GEF393276 FUJ393275:FUJ393276 FKN393275:FKN393276 FAR393275:FAR393276 EQV393275:EQV393276 EGZ393275:EGZ393276 DXD393275:DXD393276 DNH393275:DNH393276 DDL393275:DDL393276 CTP393275:CTP393276 CJT393275:CJT393276 BZX393275:BZX393276 BQB393275:BQB393276 BGF393275:BGF393276 AWJ393275:AWJ393276 AMN393275:AMN393276 ACR393275:ACR393276 SV393275:SV393276 IZ393275:IZ393276 D393275:D393276 WVL327739:WVL327740 WLP327739:WLP327740 WBT327739:WBT327740 VRX327739:VRX327740 VIB327739:VIB327740 UYF327739:UYF327740 UOJ327739:UOJ327740 UEN327739:UEN327740 TUR327739:TUR327740 TKV327739:TKV327740 TAZ327739:TAZ327740 SRD327739:SRD327740 SHH327739:SHH327740 RXL327739:RXL327740 RNP327739:RNP327740 RDT327739:RDT327740 QTX327739:QTX327740 QKB327739:QKB327740 QAF327739:QAF327740 PQJ327739:PQJ327740 PGN327739:PGN327740 OWR327739:OWR327740 OMV327739:OMV327740 OCZ327739:OCZ327740 NTD327739:NTD327740 NJH327739:NJH327740 MZL327739:MZL327740 MPP327739:MPP327740 MFT327739:MFT327740 LVX327739:LVX327740 LMB327739:LMB327740 LCF327739:LCF327740 KSJ327739:KSJ327740 KIN327739:KIN327740 JYR327739:JYR327740 JOV327739:JOV327740 JEZ327739:JEZ327740 IVD327739:IVD327740 ILH327739:ILH327740 IBL327739:IBL327740 HRP327739:HRP327740 HHT327739:HHT327740 GXX327739:GXX327740 GOB327739:GOB327740 GEF327739:GEF327740 FUJ327739:FUJ327740 FKN327739:FKN327740 FAR327739:FAR327740 EQV327739:EQV327740 EGZ327739:EGZ327740 DXD327739:DXD327740 DNH327739:DNH327740 DDL327739:DDL327740 CTP327739:CTP327740 CJT327739:CJT327740 BZX327739:BZX327740 BQB327739:BQB327740 BGF327739:BGF327740 AWJ327739:AWJ327740 AMN327739:AMN327740 ACR327739:ACR327740 SV327739:SV327740 IZ327739:IZ327740 D327739:D327740 WVL262203:WVL262204 WLP262203:WLP262204 WBT262203:WBT262204 VRX262203:VRX262204 VIB262203:VIB262204 UYF262203:UYF262204 UOJ262203:UOJ262204 UEN262203:UEN262204 TUR262203:TUR262204 TKV262203:TKV262204 TAZ262203:TAZ262204 SRD262203:SRD262204 SHH262203:SHH262204 RXL262203:RXL262204 RNP262203:RNP262204 RDT262203:RDT262204 QTX262203:QTX262204 QKB262203:QKB262204 QAF262203:QAF262204 PQJ262203:PQJ262204 PGN262203:PGN262204 OWR262203:OWR262204 OMV262203:OMV262204 OCZ262203:OCZ262204 NTD262203:NTD262204 NJH262203:NJH262204 MZL262203:MZL262204 MPP262203:MPP262204 MFT262203:MFT262204 LVX262203:LVX262204 LMB262203:LMB262204 LCF262203:LCF262204 KSJ262203:KSJ262204 KIN262203:KIN262204 JYR262203:JYR262204 JOV262203:JOV262204 JEZ262203:JEZ262204 IVD262203:IVD262204 ILH262203:ILH262204 IBL262203:IBL262204 HRP262203:HRP262204 HHT262203:HHT262204 GXX262203:GXX262204 GOB262203:GOB262204 GEF262203:GEF262204 FUJ262203:FUJ262204 FKN262203:FKN262204 FAR262203:FAR262204 EQV262203:EQV262204 EGZ262203:EGZ262204 DXD262203:DXD262204 DNH262203:DNH262204 DDL262203:DDL262204 CTP262203:CTP262204 CJT262203:CJT262204 BZX262203:BZX262204 BQB262203:BQB262204 BGF262203:BGF262204 AWJ262203:AWJ262204 AMN262203:AMN262204 ACR262203:ACR262204 SV262203:SV262204 IZ262203:IZ262204 D262203:D262204 WVL196667:WVL196668 WLP196667:WLP196668 WBT196667:WBT196668 VRX196667:VRX196668 VIB196667:VIB196668 UYF196667:UYF196668 UOJ196667:UOJ196668 UEN196667:UEN196668 TUR196667:TUR196668 TKV196667:TKV196668 TAZ196667:TAZ196668 SRD196667:SRD196668 SHH196667:SHH196668 RXL196667:RXL196668 RNP196667:RNP196668 RDT196667:RDT196668 QTX196667:QTX196668 QKB196667:QKB196668 QAF196667:QAF196668 PQJ196667:PQJ196668 PGN196667:PGN196668 OWR196667:OWR196668 OMV196667:OMV196668 OCZ196667:OCZ196668 NTD196667:NTD196668 NJH196667:NJH196668 MZL196667:MZL196668 MPP196667:MPP196668 MFT196667:MFT196668 LVX196667:LVX196668 LMB196667:LMB196668 LCF196667:LCF196668 KSJ196667:KSJ196668 KIN196667:KIN196668 JYR196667:JYR196668 JOV196667:JOV196668 JEZ196667:JEZ196668 IVD196667:IVD196668 ILH196667:ILH196668 IBL196667:IBL196668 HRP196667:HRP196668 HHT196667:HHT196668 GXX196667:GXX196668 GOB196667:GOB196668 GEF196667:GEF196668 FUJ196667:FUJ196668 FKN196667:FKN196668 FAR196667:FAR196668 EQV196667:EQV196668 EGZ196667:EGZ196668 DXD196667:DXD196668 DNH196667:DNH196668 DDL196667:DDL196668 CTP196667:CTP196668 CJT196667:CJT196668 BZX196667:BZX196668 BQB196667:BQB196668 BGF196667:BGF196668 AWJ196667:AWJ196668 AMN196667:AMN196668 ACR196667:ACR196668 SV196667:SV196668 IZ196667:IZ196668 D196667:D196668 WVL131131:WVL131132 WLP131131:WLP131132 WBT131131:WBT131132 VRX131131:VRX131132 VIB131131:VIB131132 UYF131131:UYF131132 UOJ131131:UOJ131132 UEN131131:UEN131132 TUR131131:TUR131132 TKV131131:TKV131132 TAZ131131:TAZ131132 SRD131131:SRD131132 SHH131131:SHH131132 RXL131131:RXL131132 RNP131131:RNP131132 RDT131131:RDT131132 QTX131131:QTX131132 QKB131131:QKB131132 QAF131131:QAF131132 PQJ131131:PQJ131132 PGN131131:PGN131132 OWR131131:OWR131132 OMV131131:OMV131132 OCZ131131:OCZ131132 NTD131131:NTD131132 NJH131131:NJH131132 MZL131131:MZL131132 MPP131131:MPP131132 MFT131131:MFT131132 LVX131131:LVX131132 LMB131131:LMB131132 LCF131131:LCF131132 KSJ131131:KSJ131132 KIN131131:KIN131132 JYR131131:JYR131132 JOV131131:JOV131132 JEZ131131:JEZ131132 IVD131131:IVD131132 ILH131131:ILH131132 IBL131131:IBL131132 HRP131131:HRP131132 HHT131131:HHT131132 GXX131131:GXX131132 GOB131131:GOB131132 GEF131131:GEF131132 FUJ131131:FUJ131132 FKN131131:FKN131132 FAR131131:FAR131132 EQV131131:EQV131132 EGZ131131:EGZ131132 DXD131131:DXD131132 DNH131131:DNH131132 DDL131131:DDL131132 CTP131131:CTP131132 CJT131131:CJT131132 BZX131131:BZX131132 BQB131131:BQB131132 BGF131131:BGF131132 AWJ131131:AWJ131132 AMN131131:AMN131132 ACR131131:ACR131132 SV131131:SV131132 IZ131131:IZ131132 D131131:D131132 WVL65595:WVL65596 WLP65595:WLP65596 WBT65595:WBT65596 VRX65595:VRX65596 VIB65595:VIB65596 UYF65595:UYF65596 UOJ65595:UOJ65596 UEN65595:UEN65596 TUR65595:TUR65596 TKV65595:TKV65596 TAZ65595:TAZ65596 SRD65595:SRD65596 SHH65595:SHH65596 RXL65595:RXL65596 RNP65595:RNP65596 RDT65595:RDT65596 QTX65595:QTX65596 QKB65595:QKB65596 QAF65595:QAF65596 PQJ65595:PQJ65596 PGN65595:PGN65596 OWR65595:OWR65596 OMV65595:OMV65596 OCZ65595:OCZ65596 NTD65595:NTD65596 NJH65595:NJH65596 MZL65595:MZL65596 MPP65595:MPP65596 MFT65595:MFT65596 LVX65595:LVX65596 LMB65595:LMB65596 LCF65595:LCF65596 KSJ65595:KSJ65596 KIN65595:KIN65596 JYR65595:JYR65596 JOV65595:JOV65596 JEZ65595:JEZ65596 IVD65595:IVD65596 ILH65595:ILH65596 IBL65595:IBL65596 HRP65595:HRP65596 HHT65595:HHT65596 GXX65595:GXX65596 GOB65595:GOB65596 GEF65595:GEF65596 FUJ65595:FUJ65596 FKN65595:FKN65596 FAR65595:FAR65596 EQV65595:EQV65596 EGZ65595:EGZ65596 DXD65595:DXD65596 DNH65595:DNH65596 DDL65595:DDL65596 CTP65595:CTP65596 CJT65595:CJT65596 BZX65595:BZX65596 BQB65595:BQB65596 BGF65595:BGF65596 AWJ65595:AWJ65596 AMN65595:AMN65596 ACR65595:ACR65596 SV65595:SV65596 IZ65595:IZ65596 D65595:D65596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WVL983097 WLP983097 WBT983097 VRX983097 VIB983097 UYF983097 UOJ983097 UEN983097 TUR983097 TKV983097 TAZ983097 SRD983097 SHH983097 RXL983097 RNP983097 RDT983097 QTX983097 QKB983097 QAF983097 PQJ983097 PGN983097 OWR983097 OMV983097 OCZ983097 NTD983097 NJH983097 MZL983097 MPP983097 MFT983097 LVX983097 LMB983097 LCF983097 KSJ983097 KIN983097 JYR983097 JOV983097 JEZ983097 IVD983097 ILH983097 IBL983097 HRP983097 HHT983097 GXX983097 GOB983097 GEF983097 FUJ983097 FKN983097 FAR983097 EQV983097 EGZ983097 DXD983097 DNH983097 DDL983097 CTP983097 CJT983097 BZX983097 BQB983097 BGF983097 AWJ983097 AMN983097 ACR983097 SV983097 IZ983097 D983097 WVL917561 WLP917561 WBT917561 VRX917561 VIB917561 UYF917561 UOJ917561 UEN917561 TUR917561 TKV917561 TAZ917561 SRD917561 SHH917561 RXL917561 RNP917561 RDT917561 QTX917561 QKB917561 QAF917561 PQJ917561 PGN917561 OWR917561 OMV917561 OCZ917561 NTD917561 NJH917561 MZL917561 MPP917561 MFT917561 LVX917561 LMB917561 LCF917561 KSJ917561 KIN917561 JYR917561 JOV917561 JEZ917561 IVD917561 ILH917561 IBL917561 HRP917561 HHT917561 GXX917561 GOB917561 GEF917561 FUJ917561 FKN917561 FAR917561 EQV917561 EGZ917561 DXD917561 DNH917561 DDL917561 CTP917561 CJT917561 BZX917561 BQB917561 BGF917561 AWJ917561 AMN917561 ACR917561 SV917561 IZ917561 D917561 WVL852025 WLP852025 WBT852025 VRX852025 VIB852025 UYF852025 UOJ852025 UEN852025 TUR852025 TKV852025 TAZ852025 SRD852025 SHH852025 RXL852025 RNP852025 RDT852025 QTX852025 QKB852025 QAF852025 PQJ852025 PGN852025 OWR852025 OMV852025 OCZ852025 NTD852025 NJH852025 MZL852025 MPP852025 MFT852025 LVX852025 LMB852025 LCF852025 KSJ852025 KIN852025 JYR852025 JOV852025 JEZ852025 IVD852025 ILH852025 IBL852025 HRP852025 HHT852025 GXX852025 GOB852025 GEF852025 FUJ852025 FKN852025 FAR852025 EQV852025 EGZ852025 DXD852025 DNH852025 DDL852025 CTP852025 CJT852025 BZX852025 BQB852025 BGF852025 AWJ852025 AMN852025 ACR852025 SV852025 IZ852025 D852025 WVL786489 WLP786489 WBT786489 VRX786489 VIB786489 UYF786489 UOJ786489 UEN786489 TUR786489 TKV786489 TAZ786489 SRD786489 SHH786489 RXL786489 RNP786489 RDT786489 QTX786489 QKB786489 QAF786489 PQJ786489 PGN786489 OWR786489 OMV786489 OCZ786489 NTD786489 NJH786489 MZL786489 MPP786489 MFT786489 LVX786489 LMB786489 LCF786489 KSJ786489 KIN786489 JYR786489 JOV786489 JEZ786489 IVD786489 ILH786489 IBL786489 HRP786489 HHT786489 GXX786489 GOB786489 GEF786489 FUJ786489 FKN786489 FAR786489 EQV786489 EGZ786489 DXD786489 DNH786489 DDL786489 CTP786489 CJT786489 BZX786489 BQB786489 BGF786489 AWJ786489 AMN786489 ACR786489 SV786489 IZ786489 D786489 WVL720953 WLP720953 WBT720953 VRX720953 VIB720953 UYF720953 UOJ720953 UEN720953 TUR720953 TKV720953 TAZ720953 SRD720953 SHH720953 RXL720953 RNP720953 RDT720953 QTX720953 QKB720953 QAF720953 PQJ720953 PGN720953 OWR720953 OMV720953 OCZ720953 NTD720953 NJH720953 MZL720953 MPP720953 MFT720953 LVX720953 LMB720953 LCF720953 KSJ720953 KIN720953 JYR720953 JOV720953 JEZ720953 IVD720953 ILH720953 IBL720953 HRP720953 HHT720953 GXX720953 GOB720953 GEF720953 FUJ720953 FKN720953 FAR720953 EQV720953 EGZ720953 DXD720953 DNH720953 DDL720953 CTP720953 CJT720953 BZX720953 BQB720953 BGF720953 AWJ720953 AMN720953 ACR720953 SV720953 IZ720953 D720953 WVL655417 WLP655417 WBT655417 VRX655417 VIB655417 UYF655417 UOJ655417 UEN655417 TUR655417 TKV655417 TAZ655417 SRD655417 SHH655417 RXL655417 RNP655417 RDT655417 QTX655417 QKB655417 QAF655417 PQJ655417 PGN655417 OWR655417 OMV655417 OCZ655417 NTD655417 NJH655417 MZL655417 MPP655417 MFT655417 LVX655417 LMB655417 LCF655417 KSJ655417 KIN655417 JYR655417 JOV655417 JEZ655417 IVD655417 ILH655417 IBL655417 HRP655417 HHT655417 GXX655417 GOB655417 GEF655417 FUJ655417 FKN655417 FAR655417 EQV655417 EGZ655417 DXD655417 DNH655417 DDL655417 CTP655417 CJT655417 BZX655417 BQB655417 BGF655417 AWJ655417 AMN655417 ACR655417 SV655417 IZ655417 D655417 WVL589881 WLP589881 WBT589881 VRX589881 VIB589881 UYF589881 UOJ589881 UEN589881 TUR589881 TKV589881 TAZ589881 SRD589881 SHH589881 RXL589881 RNP589881 RDT589881 QTX589881 QKB589881 QAF589881 PQJ589881 PGN589881 OWR589881 OMV589881 OCZ589881 NTD589881 NJH589881 MZL589881 MPP589881 MFT589881 LVX589881 LMB589881 LCF589881 KSJ589881 KIN589881 JYR589881 JOV589881 JEZ589881 IVD589881 ILH589881 IBL589881 HRP589881 HHT589881 GXX589881 GOB589881 GEF589881 FUJ589881 FKN589881 FAR589881 EQV589881 EGZ589881 DXD589881 DNH589881 DDL589881 CTP589881 CJT589881 BZX589881 BQB589881 BGF589881 AWJ589881 AMN589881 ACR589881 SV589881 IZ589881 D589881 WVL524345 WLP524345 WBT524345 VRX524345 VIB524345 UYF524345 UOJ524345 UEN524345 TUR524345 TKV524345 TAZ524345 SRD524345 SHH524345 RXL524345 RNP524345 RDT524345 QTX524345 QKB524345 QAF524345 PQJ524345 PGN524345 OWR524345 OMV524345 OCZ524345 NTD524345 NJH524345 MZL524345 MPP524345 MFT524345 LVX524345 LMB524345 LCF524345 KSJ524345 KIN524345 JYR524345 JOV524345 JEZ524345 IVD524345 ILH524345 IBL524345 HRP524345 HHT524345 GXX524345 GOB524345 GEF524345 FUJ524345 FKN524345 FAR524345 EQV524345 EGZ524345 DXD524345 DNH524345 DDL524345 CTP524345 CJT524345 BZX524345 BQB524345 BGF524345 AWJ524345 AMN524345 ACR524345 SV524345 IZ524345 D524345 WVL458809 WLP458809 WBT458809 VRX458809 VIB458809 UYF458809 UOJ458809 UEN458809 TUR458809 TKV458809 TAZ458809 SRD458809 SHH458809 RXL458809 RNP458809 RDT458809 QTX458809 QKB458809 QAF458809 PQJ458809 PGN458809 OWR458809 OMV458809 OCZ458809 NTD458809 NJH458809 MZL458809 MPP458809 MFT458809 LVX458809 LMB458809 LCF458809 KSJ458809 KIN458809 JYR458809 JOV458809 JEZ458809 IVD458809 ILH458809 IBL458809 HRP458809 HHT458809 GXX458809 GOB458809 GEF458809 FUJ458809 FKN458809 FAR458809 EQV458809 EGZ458809 DXD458809 DNH458809 DDL458809 CTP458809 CJT458809 BZX458809 BQB458809 BGF458809 AWJ458809 AMN458809 ACR458809 SV458809 IZ458809 D458809 WVL393273 WLP393273 WBT393273 VRX393273 VIB393273 UYF393273 UOJ393273 UEN393273 TUR393273 TKV393273 TAZ393273 SRD393273 SHH393273 RXL393273 RNP393273 RDT393273 QTX393273 QKB393273 QAF393273 PQJ393273 PGN393273 OWR393273 OMV393273 OCZ393273 NTD393273 NJH393273 MZL393273 MPP393273 MFT393273 LVX393273 LMB393273 LCF393273 KSJ393273 KIN393273 JYR393273 JOV393273 JEZ393273 IVD393273 ILH393273 IBL393273 HRP393273 HHT393273 GXX393273 GOB393273 GEF393273 FUJ393273 FKN393273 FAR393273 EQV393273 EGZ393273 DXD393273 DNH393273 DDL393273 CTP393273 CJT393273 BZX393273 BQB393273 BGF393273 AWJ393273 AMN393273 ACR393273 SV393273 IZ393273 D393273 WVL327737 WLP327737 WBT327737 VRX327737 VIB327737 UYF327737 UOJ327737 UEN327737 TUR327737 TKV327737 TAZ327737 SRD327737 SHH327737 RXL327737 RNP327737 RDT327737 QTX327737 QKB327737 QAF327737 PQJ327737 PGN327737 OWR327737 OMV327737 OCZ327737 NTD327737 NJH327737 MZL327737 MPP327737 MFT327737 LVX327737 LMB327737 LCF327737 KSJ327737 KIN327737 JYR327737 JOV327737 JEZ327737 IVD327737 ILH327737 IBL327737 HRP327737 HHT327737 GXX327737 GOB327737 GEF327737 FUJ327737 FKN327737 FAR327737 EQV327737 EGZ327737 DXD327737 DNH327737 DDL327737 CTP327737 CJT327737 BZX327737 BQB327737 BGF327737 AWJ327737 AMN327737 ACR327737 SV327737 IZ327737 D327737 WVL262201 WLP262201 WBT262201 VRX262201 VIB262201 UYF262201 UOJ262201 UEN262201 TUR262201 TKV262201 TAZ262201 SRD262201 SHH262201 RXL262201 RNP262201 RDT262201 QTX262201 QKB262201 QAF262201 PQJ262201 PGN262201 OWR262201 OMV262201 OCZ262201 NTD262201 NJH262201 MZL262201 MPP262201 MFT262201 LVX262201 LMB262201 LCF262201 KSJ262201 KIN262201 JYR262201 JOV262201 JEZ262201 IVD262201 ILH262201 IBL262201 HRP262201 HHT262201 GXX262201 GOB262201 GEF262201 FUJ262201 FKN262201 FAR262201 EQV262201 EGZ262201 DXD262201 DNH262201 DDL262201 CTP262201 CJT262201 BZX262201 BQB262201 BGF262201 AWJ262201 AMN262201 ACR262201 SV262201 IZ262201 D262201 WVL196665 WLP196665 WBT196665 VRX196665 VIB196665 UYF196665 UOJ196665 UEN196665 TUR196665 TKV196665 TAZ196665 SRD196665 SHH196665 RXL196665 RNP196665 RDT196665 QTX196665 QKB196665 QAF196665 PQJ196665 PGN196665 OWR196665 OMV196665 OCZ196665 NTD196665 NJH196665 MZL196665 MPP196665 MFT196665 LVX196665 LMB196665 LCF196665 KSJ196665 KIN196665 JYR196665 JOV196665 JEZ196665 IVD196665 ILH196665 IBL196665 HRP196665 HHT196665 GXX196665 GOB196665 GEF196665 FUJ196665 FKN196665 FAR196665 EQV196665 EGZ196665 DXD196665 DNH196665 DDL196665 CTP196665 CJT196665 BZX196665 BQB196665 BGF196665 AWJ196665 AMN196665 ACR196665 SV196665 IZ196665 D196665 WVL131129 WLP131129 WBT131129 VRX131129 VIB131129 UYF131129 UOJ131129 UEN131129 TUR131129 TKV131129 TAZ131129 SRD131129 SHH131129 RXL131129 RNP131129 RDT131129 QTX131129 QKB131129 QAF131129 PQJ131129 PGN131129 OWR131129 OMV131129 OCZ131129 NTD131129 NJH131129 MZL131129 MPP131129 MFT131129 LVX131129 LMB131129 LCF131129 KSJ131129 KIN131129 JYR131129 JOV131129 JEZ131129 IVD131129 ILH131129 IBL131129 HRP131129 HHT131129 GXX131129 GOB131129 GEF131129 FUJ131129 FKN131129 FAR131129 EQV131129 EGZ131129 DXD131129 DNH131129 DDL131129 CTP131129 CJT131129 BZX131129 BQB131129 BGF131129 AWJ131129 AMN131129 ACR131129 SV131129 IZ131129 D131129 WVL65593 WLP65593 WBT65593 VRX65593 VIB65593 UYF65593 UOJ65593 UEN65593 TUR65593 TKV65593 TAZ65593 SRD65593 SHH65593 RXL65593 RNP65593 RDT65593 QTX65593 QKB65593 QAF65593 PQJ65593 PGN65593 OWR65593 OMV65593 OCZ65593 NTD65593 NJH65593 MZL65593 MPP65593 MFT65593 LVX65593 LMB65593 LCF65593 KSJ65593 KIN65593 JYR65593 JOV65593 JEZ65593 IVD65593 ILH65593 IBL65593 HRP65593 HHT65593 GXX65593 GOB65593 GEF65593 FUJ65593 FKN65593 FAR65593 EQV65593 EGZ65593 DXD65593 DNH65593 DDL65593 CTP65593 CJT65593 BZX65593 BQB65593 BGF65593 AWJ65593 AMN65593 ACR65593 SV65593 IZ65593 D65593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WVL983091 WLP983091 WBT983091 VRX983091 VIB983091 UYF983091 UOJ983091 UEN983091 TUR983091 TKV983091 TAZ983091 SRD983091 SHH983091 RXL983091 RNP983091 RDT983091 QTX983091 QKB983091 QAF983091 PQJ983091 PGN983091 OWR983091 OMV983091 OCZ983091 NTD983091 NJH983091 MZL983091 MPP983091 MFT983091 LVX983091 LMB983091 LCF983091 KSJ983091 KIN983091 JYR983091 JOV983091 JEZ983091 IVD983091 ILH983091 IBL983091 HRP983091 HHT983091 GXX983091 GOB983091 GEF983091 FUJ983091 FKN983091 FAR983091 EQV983091 EGZ983091 DXD983091 DNH983091 DDL983091 CTP983091 CJT983091 BZX983091 BQB983091 BGF983091 AWJ983091 AMN983091 ACR983091 SV983091 IZ983091 D983091 WVL917555 WLP917555 WBT917555 VRX917555 VIB917555 UYF917555 UOJ917555 UEN917555 TUR917555 TKV917555 TAZ917555 SRD917555 SHH917555 RXL917555 RNP917555 RDT917555 QTX917555 QKB917555 QAF917555 PQJ917555 PGN917555 OWR917555 OMV917555 OCZ917555 NTD917555 NJH917555 MZL917555 MPP917555 MFT917555 LVX917555 LMB917555 LCF917555 KSJ917555 KIN917555 JYR917555 JOV917555 JEZ917555 IVD917555 ILH917555 IBL917555 HRP917555 HHT917555 GXX917555 GOB917555 GEF917555 FUJ917555 FKN917555 FAR917555 EQV917555 EGZ917555 DXD917555 DNH917555 DDL917555 CTP917555 CJT917555 BZX917555 BQB917555 BGF917555 AWJ917555 AMN917555 ACR917555 SV917555 IZ917555 D917555 WVL852019 WLP852019 WBT852019 VRX852019 VIB852019 UYF852019 UOJ852019 UEN852019 TUR852019 TKV852019 TAZ852019 SRD852019 SHH852019 RXL852019 RNP852019 RDT852019 QTX852019 QKB852019 QAF852019 PQJ852019 PGN852019 OWR852019 OMV852019 OCZ852019 NTD852019 NJH852019 MZL852019 MPP852019 MFT852019 LVX852019 LMB852019 LCF852019 KSJ852019 KIN852019 JYR852019 JOV852019 JEZ852019 IVD852019 ILH852019 IBL852019 HRP852019 HHT852019 GXX852019 GOB852019 GEF852019 FUJ852019 FKN852019 FAR852019 EQV852019 EGZ852019 DXD852019 DNH852019 DDL852019 CTP852019 CJT852019 BZX852019 BQB852019 BGF852019 AWJ852019 AMN852019 ACR852019 SV852019 IZ852019 D852019 WVL786483 WLP786483 WBT786483 VRX786483 VIB786483 UYF786483 UOJ786483 UEN786483 TUR786483 TKV786483 TAZ786483 SRD786483 SHH786483 RXL786483 RNP786483 RDT786483 QTX786483 QKB786483 QAF786483 PQJ786483 PGN786483 OWR786483 OMV786483 OCZ786483 NTD786483 NJH786483 MZL786483 MPP786483 MFT786483 LVX786483 LMB786483 LCF786483 KSJ786483 KIN786483 JYR786483 JOV786483 JEZ786483 IVD786483 ILH786483 IBL786483 HRP786483 HHT786483 GXX786483 GOB786483 GEF786483 FUJ786483 FKN786483 FAR786483 EQV786483 EGZ786483 DXD786483 DNH786483 DDL786483 CTP786483 CJT786483 BZX786483 BQB786483 BGF786483 AWJ786483 AMN786483 ACR786483 SV786483 IZ786483 D786483 WVL720947 WLP720947 WBT720947 VRX720947 VIB720947 UYF720947 UOJ720947 UEN720947 TUR720947 TKV720947 TAZ720947 SRD720947 SHH720947 RXL720947 RNP720947 RDT720947 QTX720947 QKB720947 QAF720947 PQJ720947 PGN720947 OWR720947 OMV720947 OCZ720947 NTD720947 NJH720947 MZL720947 MPP720947 MFT720947 LVX720947 LMB720947 LCF720947 KSJ720947 KIN720947 JYR720947 JOV720947 JEZ720947 IVD720947 ILH720947 IBL720947 HRP720947 HHT720947 GXX720947 GOB720947 GEF720947 FUJ720947 FKN720947 FAR720947 EQV720947 EGZ720947 DXD720947 DNH720947 DDL720947 CTP720947 CJT720947 BZX720947 BQB720947 BGF720947 AWJ720947 AMN720947 ACR720947 SV720947 IZ720947 D720947 WVL655411 WLP655411 WBT655411 VRX655411 VIB655411 UYF655411 UOJ655411 UEN655411 TUR655411 TKV655411 TAZ655411 SRD655411 SHH655411 RXL655411 RNP655411 RDT655411 QTX655411 QKB655411 QAF655411 PQJ655411 PGN655411 OWR655411 OMV655411 OCZ655411 NTD655411 NJH655411 MZL655411 MPP655411 MFT655411 LVX655411 LMB655411 LCF655411 KSJ655411 KIN655411 JYR655411 JOV655411 JEZ655411 IVD655411 ILH655411 IBL655411 HRP655411 HHT655411 GXX655411 GOB655411 GEF655411 FUJ655411 FKN655411 FAR655411 EQV655411 EGZ655411 DXD655411 DNH655411 DDL655411 CTP655411 CJT655411 BZX655411 BQB655411 BGF655411 AWJ655411 AMN655411 ACR655411 SV655411 IZ655411 D655411 WVL589875 WLP589875 WBT589875 VRX589875 VIB589875 UYF589875 UOJ589875 UEN589875 TUR589875 TKV589875 TAZ589875 SRD589875 SHH589875 RXL589875 RNP589875 RDT589875 QTX589875 QKB589875 QAF589875 PQJ589875 PGN589875 OWR589875 OMV589875 OCZ589875 NTD589875 NJH589875 MZL589875 MPP589875 MFT589875 LVX589875 LMB589875 LCF589875 KSJ589875 KIN589875 JYR589875 JOV589875 JEZ589875 IVD589875 ILH589875 IBL589875 HRP589875 HHT589875 GXX589875 GOB589875 GEF589875 FUJ589875 FKN589875 FAR589875 EQV589875 EGZ589875 DXD589875 DNH589875 DDL589875 CTP589875 CJT589875 BZX589875 BQB589875 BGF589875 AWJ589875 AMN589875 ACR589875 SV589875 IZ589875 D589875 WVL524339 WLP524339 WBT524339 VRX524339 VIB524339 UYF524339 UOJ524339 UEN524339 TUR524339 TKV524339 TAZ524339 SRD524339 SHH524339 RXL524339 RNP524339 RDT524339 QTX524339 QKB524339 QAF524339 PQJ524339 PGN524339 OWR524339 OMV524339 OCZ524339 NTD524339 NJH524339 MZL524339 MPP524339 MFT524339 LVX524339 LMB524339 LCF524339 KSJ524339 KIN524339 JYR524339 JOV524339 JEZ524339 IVD524339 ILH524339 IBL524339 HRP524339 HHT524339 GXX524339 GOB524339 GEF524339 FUJ524339 FKN524339 FAR524339 EQV524339 EGZ524339 DXD524339 DNH524339 DDL524339 CTP524339 CJT524339 BZX524339 BQB524339 BGF524339 AWJ524339 AMN524339 ACR524339 SV524339 IZ524339 D524339 WVL458803 WLP458803 WBT458803 VRX458803 VIB458803 UYF458803 UOJ458803 UEN458803 TUR458803 TKV458803 TAZ458803 SRD458803 SHH458803 RXL458803 RNP458803 RDT458803 QTX458803 QKB458803 QAF458803 PQJ458803 PGN458803 OWR458803 OMV458803 OCZ458803 NTD458803 NJH458803 MZL458803 MPP458803 MFT458803 LVX458803 LMB458803 LCF458803 KSJ458803 KIN458803 JYR458803 JOV458803 JEZ458803 IVD458803 ILH458803 IBL458803 HRP458803 HHT458803 GXX458803 GOB458803 GEF458803 FUJ458803 FKN458803 FAR458803 EQV458803 EGZ458803 DXD458803 DNH458803 DDL458803 CTP458803 CJT458803 BZX458803 BQB458803 BGF458803 AWJ458803 AMN458803 ACR458803 SV458803 IZ458803 D458803 WVL393267 WLP393267 WBT393267 VRX393267 VIB393267 UYF393267 UOJ393267 UEN393267 TUR393267 TKV393267 TAZ393267 SRD393267 SHH393267 RXL393267 RNP393267 RDT393267 QTX393267 QKB393267 QAF393267 PQJ393267 PGN393267 OWR393267 OMV393267 OCZ393267 NTD393267 NJH393267 MZL393267 MPP393267 MFT393267 LVX393267 LMB393267 LCF393267 KSJ393267 KIN393267 JYR393267 JOV393267 JEZ393267 IVD393267 ILH393267 IBL393267 HRP393267 HHT393267 GXX393267 GOB393267 GEF393267 FUJ393267 FKN393267 FAR393267 EQV393267 EGZ393267 DXD393267 DNH393267 DDL393267 CTP393267 CJT393267 BZX393267 BQB393267 BGF393267 AWJ393267 AMN393267 ACR393267 SV393267 IZ393267 D393267 WVL327731 WLP327731 WBT327731 VRX327731 VIB327731 UYF327731 UOJ327731 UEN327731 TUR327731 TKV327731 TAZ327731 SRD327731 SHH327731 RXL327731 RNP327731 RDT327731 QTX327731 QKB327731 QAF327731 PQJ327731 PGN327731 OWR327731 OMV327731 OCZ327731 NTD327731 NJH327731 MZL327731 MPP327731 MFT327731 LVX327731 LMB327731 LCF327731 KSJ327731 KIN327731 JYR327731 JOV327731 JEZ327731 IVD327731 ILH327731 IBL327731 HRP327731 HHT327731 GXX327731 GOB327731 GEF327731 FUJ327731 FKN327731 FAR327731 EQV327731 EGZ327731 DXD327731 DNH327731 DDL327731 CTP327731 CJT327731 BZX327731 BQB327731 BGF327731 AWJ327731 AMN327731 ACR327731 SV327731 IZ327731 D327731 WVL262195 WLP262195 WBT262195 VRX262195 VIB262195 UYF262195 UOJ262195 UEN262195 TUR262195 TKV262195 TAZ262195 SRD262195 SHH262195 RXL262195 RNP262195 RDT262195 QTX262195 QKB262195 QAF262195 PQJ262195 PGN262195 OWR262195 OMV262195 OCZ262195 NTD262195 NJH262195 MZL262195 MPP262195 MFT262195 LVX262195 LMB262195 LCF262195 KSJ262195 KIN262195 JYR262195 JOV262195 JEZ262195 IVD262195 ILH262195 IBL262195 HRP262195 HHT262195 GXX262195 GOB262195 GEF262195 FUJ262195 FKN262195 FAR262195 EQV262195 EGZ262195 DXD262195 DNH262195 DDL262195 CTP262195 CJT262195 BZX262195 BQB262195 BGF262195 AWJ262195 AMN262195 ACR262195 SV262195 IZ262195 D262195 WVL196659 WLP196659 WBT196659 VRX196659 VIB196659 UYF196659 UOJ196659 UEN196659 TUR196659 TKV196659 TAZ196659 SRD196659 SHH196659 RXL196659 RNP196659 RDT196659 QTX196659 QKB196659 QAF196659 PQJ196659 PGN196659 OWR196659 OMV196659 OCZ196659 NTD196659 NJH196659 MZL196659 MPP196659 MFT196659 LVX196659 LMB196659 LCF196659 KSJ196659 KIN196659 JYR196659 JOV196659 JEZ196659 IVD196659 ILH196659 IBL196659 HRP196659 HHT196659 GXX196659 GOB196659 GEF196659 FUJ196659 FKN196659 FAR196659 EQV196659 EGZ196659 DXD196659 DNH196659 DDL196659 CTP196659 CJT196659 BZX196659 BQB196659 BGF196659 AWJ196659 AMN196659 ACR196659 SV196659 IZ196659 D196659 WVL131123 WLP131123 WBT131123 VRX131123 VIB131123 UYF131123 UOJ131123 UEN131123 TUR131123 TKV131123 TAZ131123 SRD131123 SHH131123 RXL131123 RNP131123 RDT131123 QTX131123 QKB131123 QAF131123 PQJ131123 PGN131123 OWR131123 OMV131123 OCZ131123 NTD131123 NJH131123 MZL131123 MPP131123 MFT131123 LVX131123 LMB131123 LCF131123 KSJ131123 KIN131123 JYR131123 JOV131123 JEZ131123 IVD131123 ILH131123 IBL131123 HRP131123 HHT131123 GXX131123 GOB131123 GEF131123 FUJ131123 FKN131123 FAR131123 EQV131123 EGZ131123 DXD131123 DNH131123 DDL131123 CTP131123 CJT131123 BZX131123 BQB131123 BGF131123 AWJ131123 AMN131123 ACR131123 SV131123 IZ131123 D131123 WVL65587 WLP65587 WBT65587 VRX65587 VIB65587 UYF65587 UOJ65587 UEN65587 TUR65587 TKV65587 TAZ65587 SRD65587 SHH65587 RXL65587 RNP65587 RDT65587 QTX65587 QKB65587 QAF65587 PQJ65587 PGN65587 OWR65587 OMV65587 OCZ65587 NTD65587 NJH65587 MZL65587 MPP65587 MFT65587 LVX65587 LMB65587 LCF65587 KSJ65587 KIN65587 JYR65587 JOV65587 JEZ65587 IVD65587 ILH65587 IBL65587 HRP65587 HHT65587 GXX65587 GOB65587 GEF65587 FUJ65587 FKN65587 FAR65587 EQV65587 EGZ65587 DXD65587 DNH65587 DDL65587 CTP65587 CJT65587 BZX65587 BQB65587 BGF65587 AWJ65587 AMN65587 ACR65587 SV65587 IZ65587 D65587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WVP983079:WVP983080 WLT983079:WLT983080 WBX983079:WBX983080 VSB983079:VSB983080 VIF983079:VIF983080 UYJ983079:UYJ983080 UON983079:UON983080 UER983079:UER983080 TUV983079:TUV983080 TKZ983079:TKZ983080 TBD983079:TBD983080 SRH983079:SRH983080 SHL983079:SHL983080 RXP983079:RXP983080 RNT983079:RNT983080 RDX983079:RDX983080 QUB983079:QUB983080 QKF983079:QKF983080 QAJ983079:QAJ983080 PQN983079:PQN983080 PGR983079:PGR983080 OWV983079:OWV983080 OMZ983079:OMZ983080 ODD983079:ODD983080 NTH983079:NTH983080 NJL983079:NJL983080 MZP983079:MZP983080 MPT983079:MPT983080 MFX983079:MFX983080 LWB983079:LWB983080 LMF983079:LMF983080 LCJ983079:LCJ983080 KSN983079:KSN983080 KIR983079:KIR983080 JYV983079:JYV983080 JOZ983079:JOZ983080 JFD983079:JFD983080 IVH983079:IVH983080 ILL983079:ILL983080 IBP983079:IBP983080 HRT983079:HRT983080 HHX983079:HHX983080 GYB983079:GYB983080 GOF983079:GOF983080 GEJ983079:GEJ983080 FUN983079:FUN983080 FKR983079:FKR983080 FAV983079:FAV983080 EQZ983079:EQZ983080 EHD983079:EHD983080 DXH983079:DXH983080 DNL983079:DNL983080 DDP983079:DDP983080 CTT983079:CTT983080 CJX983079:CJX983080 CAB983079:CAB983080 BQF983079:BQF983080 BGJ983079:BGJ983080 AWN983079:AWN983080 AMR983079:AMR983080 ACV983079:ACV983080 SZ983079:SZ983080 JD983079:JD983080 H983079:H983080 WVP917543:WVP917544 WLT917543:WLT917544 WBX917543:WBX917544 VSB917543:VSB917544 VIF917543:VIF917544 UYJ917543:UYJ917544 UON917543:UON917544 UER917543:UER917544 TUV917543:TUV917544 TKZ917543:TKZ917544 TBD917543:TBD917544 SRH917543:SRH917544 SHL917543:SHL917544 RXP917543:RXP917544 RNT917543:RNT917544 RDX917543:RDX917544 QUB917543:QUB917544 QKF917543:QKF917544 QAJ917543:QAJ917544 PQN917543:PQN917544 PGR917543:PGR917544 OWV917543:OWV917544 OMZ917543:OMZ917544 ODD917543:ODD917544 NTH917543:NTH917544 NJL917543:NJL917544 MZP917543:MZP917544 MPT917543:MPT917544 MFX917543:MFX917544 LWB917543:LWB917544 LMF917543:LMF917544 LCJ917543:LCJ917544 KSN917543:KSN917544 KIR917543:KIR917544 JYV917543:JYV917544 JOZ917543:JOZ917544 JFD917543:JFD917544 IVH917543:IVH917544 ILL917543:ILL917544 IBP917543:IBP917544 HRT917543:HRT917544 HHX917543:HHX917544 GYB917543:GYB917544 GOF917543:GOF917544 GEJ917543:GEJ917544 FUN917543:FUN917544 FKR917543:FKR917544 FAV917543:FAV917544 EQZ917543:EQZ917544 EHD917543:EHD917544 DXH917543:DXH917544 DNL917543:DNL917544 DDP917543:DDP917544 CTT917543:CTT917544 CJX917543:CJX917544 CAB917543:CAB917544 BQF917543:BQF917544 BGJ917543:BGJ917544 AWN917543:AWN917544 AMR917543:AMR917544 ACV917543:ACV917544 SZ917543:SZ917544 JD917543:JD917544 H917543:H917544 WVP852007:WVP852008 WLT852007:WLT852008 WBX852007:WBX852008 VSB852007:VSB852008 VIF852007:VIF852008 UYJ852007:UYJ852008 UON852007:UON852008 UER852007:UER852008 TUV852007:TUV852008 TKZ852007:TKZ852008 TBD852007:TBD852008 SRH852007:SRH852008 SHL852007:SHL852008 RXP852007:RXP852008 RNT852007:RNT852008 RDX852007:RDX852008 QUB852007:QUB852008 QKF852007:QKF852008 QAJ852007:QAJ852008 PQN852007:PQN852008 PGR852007:PGR852008 OWV852007:OWV852008 OMZ852007:OMZ852008 ODD852007:ODD852008 NTH852007:NTH852008 NJL852007:NJL852008 MZP852007:MZP852008 MPT852007:MPT852008 MFX852007:MFX852008 LWB852007:LWB852008 LMF852007:LMF852008 LCJ852007:LCJ852008 KSN852007:KSN852008 KIR852007:KIR852008 JYV852007:JYV852008 JOZ852007:JOZ852008 JFD852007:JFD852008 IVH852007:IVH852008 ILL852007:ILL852008 IBP852007:IBP852008 HRT852007:HRT852008 HHX852007:HHX852008 GYB852007:GYB852008 GOF852007:GOF852008 GEJ852007:GEJ852008 FUN852007:FUN852008 FKR852007:FKR852008 FAV852007:FAV852008 EQZ852007:EQZ852008 EHD852007:EHD852008 DXH852007:DXH852008 DNL852007:DNL852008 DDP852007:DDP852008 CTT852007:CTT852008 CJX852007:CJX852008 CAB852007:CAB852008 BQF852007:BQF852008 BGJ852007:BGJ852008 AWN852007:AWN852008 AMR852007:AMR852008 ACV852007:ACV852008 SZ852007:SZ852008 JD852007:JD852008 H852007:H852008 WVP786471:WVP786472 WLT786471:WLT786472 WBX786471:WBX786472 VSB786471:VSB786472 VIF786471:VIF786472 UYJ786471:UYJ786472 UON786471:UON786472 UER786471:UER786472 TUV786471:TUV786472 TKZ786471:TKZ786472 TBD786471:TBD786472 SRH786471:SRH786472 SHL786471:SHL786472 RXP786471:RXP786472 RNT786471:RNT786472 RDX786471:RDX786472 QUB786471:QUB786472 QKF786471:QKF786472 QAJ786471:QAJ786472 PQN786471:PQN786472 PGR786471:PGR786472 OWV786471:OWV786472 OMZ786471:OMZ786472 ODD786471:ODD786472 NTH786471:NTH786472 NJL786471:NJL786472 MZP786471:MZP786472 MPT786471:MPT786472 MFX786471:MFX786472 LWB786471:LWB786472 LMF786471:LMF786472 LCJ786471:LCJ786472 KSN786471:KSN786472 KIR786471:KIR786472 JYV786471:JYV786472 JOZ786471:JOZ786472 JFD786471:JFD786472 IVH786471:IVH786472 ILL786471:ILL786472 IBP786471:IBP786472 HRT786471:HRT786472 HHX786471:HHX786472 GYB786471:GYB786472 GOF786471:GOF786472 GEJ786471:GEJ786472 FUN786471:FUN786472 FKR786471:FKR786472 FAV786471:FAV786472 EQZ786471:EQZ786472 EHD786471:EHD786472 DXH786471:DXH786472 DNL786471:DNL786472 DDP786471:DDP786472 CTT786471:CTT786472 CJX786471:CJX786472 CAB786471:CAB786472 BQF786471:BQF786472 BGJ786471:BGJ786472 AWN786471:AWN786472 AMR786471:AMR786472 ACV786471:ACV786472 SZ786471:SZ786472 JD786471:JD786472 H786471:H786472 WVP720935:WVP720936 WLT720935:WLT720936 WBX720935:WBX720936 VSB720935:VSB720936 VIF720935:VIF720936 UYJ720935:UYJ720936 UON720935:UON720936 UER720935:UER720936 TUV720935:TUV720936 TKZ720935:TKZ720936 TBD720935:TBD720936 SRH720935:SRH720936 SHL720935:SHL720936 RXP720935:RXP720936 RNT720935:RNT720936 RDX720935:RDX720936 QUB720935:QUB720936 QKF720935:QKF720936 QAJ720935:QAJ720936 PQN720935:PQN720936 PGR720935:PGR720936 OWV720935:OWV720936 OMZ720935:OMZ720936 ODD720935:ODD720936 NTH720935:NTH720936 NJL720935:NJL720936 MZP720935:MZP720936 MPT720935:MPT720936 MFX720935:MFX720936 LWB720935:LWB720936 LMF720935:LMF720936 LCJ720935:LCJ720936 KSN720935:KSN720936 KIR720935:KIR720936 JYV720935:JYV720936 JOZ720935:JOZ720936 JFD720935:JFD720936 IVH720935:IVH720936 ILL720935:ILL720936 IBP720935:IBP720936 HRT720935:HRT720936 HHX720935:HHX720936 GYB720935:GYB720936 GOF720935:GOF720936 GEJ720935:GEJ720936 FUN720935:FUN720936 FKR720935:FKR720936 FAV720935:FAV720936 EQZ720935:EQZ720936 EHD720935:EHD720936 DXH720935:DXH720936 DNL720935:DNL720936 DDP720935:DDP720936 CTT720935:CTT720936 CJX720935:CJX720936 CAB720935:CAB720936 BQF720935:BQF720936 BGJ720935:BGJ720936 AWN720935:AWN720936 AMR720935:AMR720936 ACV720935:ACV720936 SZ720935:SZ720936 JD720935:JD720936 H720935:H720936 WVP655399:WVP655400 WLT655399:WLT655400 WBX655399:WBX655400 VSB655399:VSB655400 VIF655399:VIF655400 UYJ655399:UYJ655400 UON655399:UON655400 UER655399:UER655400 TUV655399:TUV655400 TKZ655399:TKZ655400 TBD655399:TBD655400 SRH655399:SRH655400 SHL655399:SHL655400 RXP655399:RXP655400 RNT655399:RNT655400 RDX655399:RDX655400 QUB655399:QUB655400 QKF655399:QKF655400 QAJ655399:QAJ655400 PQN655399:PQN655400 PGR655399:PGR655400 OWV655399:OWV655400 OMZ655399:OMZ655400 ODD655399:ODD655400 NTH655399:NTH655400 NJL655399:NJL655400 MZP655399:MZP655400 MPT655399:MPT655400 MFX655399:MFX655400 LWB655399:LWB655400 LMF655399:LMF655400 LCJ655399:LCJ655400 KSN655399:KSN655400 KIR655399:KIR655400 JYV655399:JYV655400 JOZ655399:JOZ655400 JFD655399:JFD655400 IVH655399:IVH655400 ILL655399:ILL655400 IBP655399:IBP655400 HRT655399:HRT655400 HHX655399:HHX655400 GYB655399:GYB655400 GOF655399:GOF655400 GEJ655399:GEJ655400 FUN655399:FUN655400 FKR655399:FKR655400 FAV655399:FAV655400 EQZ655399:EQZ655400 EHD655399:EHD655400 DXH655399:DXH655400 DNL655399:DNL655400 DDP655399:DDP655400 CTT655399:CTT655400 CJX655399:CJX655400 CAB655399:CAB655400 BQF655399:BQF655400 BGJ655399:BGJ655400 AWN655399:AWN655400 AMR655399:AMR655400 ACV655399:ACV655400 SZ655399:SZ655400 JD655399:JD655400 H655399:H655400 WVP589863:WVP589864 WLT589863:WLT589864 WBX589863:WBX589864 VSB589863:VSB589864 VIF589863:VIF589864 UYJ589863:UYJ589864 UON589863:UON589864 UER589863:UER589864 TUV589863:TUV589864 TKZ589863:TKZ589864 TBD589863:TBD589864 SRH589863:SRH589864 SHL589863:SHL589864 RXP589863:RXP589864 RNT589863:RNT589864 RDX589863:RDX589864 QUB589863:QUB589864 QKF589863:QKF589864 QAJ589863:QAJ589864 PQN589863:PQN589864 PGR589863:PGR589864 OWV589863:OWV589864 OMZ589863:OMZ589864 ODD589863:ODD589864 NTH589863:NTH589864 NJL589863:NJL589864 MZP589863:MZP589864 MPT589863:MPT589864 MFX589863:MFX589864 LWB589863:LWB589864 LMF589863:LMF589864 LCJ589863:LCJ589864 KSN589863:KSN589864 KIR589863:KIR589864 JYV589863:JYV589864 JOZ589863:JOZ589864 JFD589863:JFD589864 IVH589863:IVH589864 ILL589863:ILL589864 IBP589863:IBP589864 HRT589863:HRT589864 HHX589863:HHX589864 GYB589863:GYB589864 GOF589863:GOF589864 GEJ589863:GEJ589864 FUN589863:FUN589864 FKR589863:FKR589864 FAV589863:FAV589864 EQZ589863:EQZ589864 EHD589863:EHD589864 DXH589863:DXH589864 DNL589863:DNL589864 DDP589863:DDP589864 CTT589863:CTT589864 CJX589863:CJX589864 CAB589863:CAB589864 BQF589863:BQF589864 BGJ589863:BGJ589864 AWN589863:AWN589864 AMR589863:AMR589864 ACV589863:ACV589864 SZ589863:SZ589864 JD589863:JD589864 H589863:H589864 WVP524327:WVP524328 WLT524327:WLT524328 WBX524327:WBX524328 VSB524327:VSB524328 VIF524327:VIF524328 UYJ524327:UYJ524328 UON524327:UON524328 UER524327:UER524328 TUV524327:TUV524328 TKZ524327:TKZ524328 TBD524327:TBD524328 SRH524327:SRH524328 SHL524327:SHL524328 RXP524327:RXP524328 RNT524327:RNT524328 RDX524327:RDX524328 QUB524327:QUB524328 QKF524327:QKF524328 QAJ524327:QAJ524328 PQN524327:PQN524328 PGR524327:PGR524328 OWV524327:OWV524328 OMZ524327:OMZ524328 ODD524327:ODD524328 NTH524327:NTH524328 NJL524327:NJL524328 MZP524327:MZP524328 MPT524327:MPT524328 MFX524327:MFX524328 LWB524327:LWB524328 LMF524327:LMF524328 LCJ524327:LCJ524328 KSN524327:KSN524328 KIR524327:KIR524328 JYV524327:JYV524328 JOZ524327:JOZ524328 JFD524327:JFD524328 IVH524327:IVH524328 ILL524327:ILL524328 IBP524327:IBP524328 HRT524327:HRT524328 HHX524327:HHX524328 GYB524327:GYB524328 GOF524327:GOF524328 GEJ524327:GEJ524328 FUN524327:FUN524328 FKR524327:FKR524328 FAV524327:FAV524328 EQZ524327:EQZ524328 EHD524327:EHD524328 DXH524327:DXH524328 DNL524327:DNL524328 DDP524327:DDP524328 CTT524327:CTT524328 CJX524327:CJX524328 CAB524327:CAB524328 BQF524327:BQF524328 BGJ524327:BGJ524328 AWN524327:AWN524328 AMR524327:AMR524328 ACV524327:ACV524328 SZ524327:SZ524328 JD524327:JD524328 H524327:H524328 WVP458791:WVP458792 WLT458791:WLT458792 WBX458791:WBX458792 VSB458791:VSB458792 VIF458791:VIF458792 UYJ458791:UYJ458792 UON458791:UON458792 UER458791:UER458792 TUV458791:TUV458792 TKZ458791:TKZ458792 TBD458791:TBD458792 SRH458791:SRH458792 SHL458791:SHL458792 RXP458791:RXP458792 RNT458791:RNT458792 RDX458791:RDX458792 QUB458791:QUB458792 QKF458791:QKF458792 QAJ458791:QAJ458792 PQN458791:PQN458792 PGR458791:PGR458792 OWV458791:OWV458792 OMZ458791:OMZ458792 ODD458791:ODD458792 NTH458791:NTH458792 NJL458791:NJL458792 MZP458791:MZP458792 MPT458791:MPT458792 MFX458791:MFX458792 LWB458791:LWB458792 LMF458791:LMF458792 LCJ458791:LCJ458792 KSN458791:KSN458792 KIR458791:KIR458792 JYV458791:JYV458792 JOZ458791:JOZ458792 JFD458791:JFD458792 IVH458791:IVH458792 ILL458791:ILL458792 IBP458791:IBP458792 HRT458791:HRT458792 HHX458791:HHX458792 GYB458791:GYB458792 GOF458791:GOF458792 GEJ458791:GEJ458792 FUN458791:FUN458792 FKR458791:FKR458792 FAV458791:FAV458792 EQZ458791:EQZ458792 EHD458791:EHD458792 DXH458791:DXH458792 DNL458791:DNL458792 DDP458791:DDP458792 CTT458791:CTT458792 CJX458791:CJX458792 CAB458791:CAB458792 BQF458791:BQF458792 BGJ458791:BGJ458792 AWN458791:AWN458792 AMR458791:AMR458792 ACV458791:ACV458792 SZ458791:SZ458792 JD458791:JD458792 H458791:H458792 WVP393255:WVP393256 WLT393255:WLT393256 WBX393255:WBX393256 VSB393255:VSB393256 VIF393255:VIF393256 UYJ393255:UYJ393256 UON393255:UON393256 UER393255:UER393256 TUV393255:TUV393256 TKZ393255:TKZ393256 TBD393255:TBD393256 SRH393255:SRH393256 SHL393255:SHL393256 RXP393255:RXP393256 RNT393255:RNT393256 RDX393255:RDX393256 QUB393255:QUB393256 QKF393255:QKF393256 QAJ393255:QAJ393256 PQN393255:PQN393256 PGR393255:PGR393256 OWV393255:OWV393256 OMZ393255:OMZ393256 ODD393255:ODD393256 NTH393255:NTH393256 NJL393255:NJL393256 MZP393255:MZP393256 MPT393255:MPT393256 MFX393255:MFX393256 LWB393255:LWB393256 LMF393255:LMF393256 LCJ393255:LCJ393256 KSN393255:KSN393256 KIR393255:KIR393256 JYV393255:JYV393256 JOZ393255:JOZ393256 JFD393255:JFD393256 IVH393255:IVH393256 ILL393255:ILL393256 IBP393255:IBP393256 HRT393255:HRT393256 HHX393255:HHX393256 GYB393255:GYB393256 GOF393255:GOF393256 GEJ393255:GEJ393256 FUN393255:FUN393256 FKR393255:FKR393256 FAV393255:FAV393256 EQZ393255:EQZ393256 EHD393255:EHD393256 DXH393255:DXH393256 DNL393255:DNL393256 DDP393255:DDP393256 CTT393255:CTT393256 CJX393255:CJX393256 CAB393255:CAB393256 BQF393255:BQF393256 BGJ393255:BGJ393256 AWN393255:AWN393256 AMR393255:AMR393256 ACV393255:ACV393256 SZ393255:SZ393256 JD393255:JD393256 H393255:H393256 WVP327719:WVP327720 WLT327719:WLT327720 WBX327719:WBX327720 VSB327719:VSB327720 VIF327719:VIF327720 UYJ327719:UYJ327720 UON327719:UON327720 UER327719:UER327720 TUV327719:TUV327720 TKZ327719:TKZ327720 TBD327719:TBD327720 SRH327719:SRH327720 SHL327719:SHL327720 RXP327719:RXP327720 RNT327719:RNT327720 RDX327719:RDX327720 QUB327719:QUB327720 QKF327719:QKF327720 QAJ327719:QAJ327720 PQN327719:PQN327720 PGR327719:PGR327720 OWV327719:OWV327720 OMZ327719:OMZ327720 ODD327719:ODD327720 NTH327719:NTH327720 NJL327719:NJL327720 MZP327719:MZP327720 MPT327719:MPT327720 MFX327719:MFX327720 LWB327719:LWB327720 LMF327719:LMF327720 LCJ327719:LCJ327720 KSN327719:KSN327720 KIR327719:KIR327720 JYV327719:JYV327720 JOZ327719:JOZ327720 JFD327719:JFD327720 IVH327719:IVH327720 ILL327719:ILL327720 IBP327719:IBP327720 HRT327719:HRT327720 HHX327719:HHX327720 GYB327719:GYB327720 GOF327719:GOF327720 GEJ327719:GEJ327720 FUN327719:FUN327720 FKR327719:FKR327720 FAV327719:FAV327720 EQZ327719:EQZ327720 EHD327719:EHD327720 DXH327719:DXH327720 DNL327719:DNL327720 DDP327719:DDP327720 CTT327719:CTT327720 CJX327719:CJX327720 CAB327719:CAB327720 BQF327719:BQF327720 BGJ327719:BGJ327720 AWN327719:AWN327720 AMR327719:AMR327720 ACV327719:ACV327720 SZ327719:SZ327720 JD327719:JD327720 H327719:H327720 WVP262183:WVP262184 WLT262183:WLT262184 WBX262183:WBX262184 VSB262183:VSB262184 VIF262183:VIF262184 UYJ262183:UYJ262184 UON262183:UON262184 UER262183:UER262184 TUV262183:TUV262184 TKZ262183:TKZ262184 TBD262183:TBD262184 SRH262183:SRH262184 SHL262183:SHL262184 RXP262183:RXP262184 RNT262183:RNT262184 RDX262183:RDX262184 QUB262183:QUB262184 QKF262183:QKF262184 QAJ262183:QAJ262184 PQN262183:PQN262184 PGR262183:PGR262184 OWV262183:OWV262184 OMZ262183:OMZ262184 ODD262183:ODD262184 NTH262183:NTH262184 NJL262183:NJL262184 MZP262183:MZP262184 MPT262183:MPT262184 MFX262183:MFX262184 LWB262183:LWB262184 LMF262183:LMF262184 LCJ262183:LCJ262184 KSN262183:KSN262184 KIR262183:KIR262184 JYV262183:JYV262184 JOZ262183:JOZ262184 JFD262183:JFD262184 IVH262183:IVH262184 ILL262183:ILL262184 IBP262183:IBP262184 HRT262183:HRT262184 HHX262183:HHX262184 GYB262183:GYB262184 GOF262183:GOF262184 GEJ262183:GEJ262184 FUN262183:FUN262184 FKR262183:FKR262184 FAV262183:FAV262184 EQZ262183:EQZ262184 EHD262183:EHD262184 DXH262183:DXH262184 DNL262183:DNL262184 DDP262183:DDP262184 CTT262183:CTT262184 CJX262183:CJX262184 CAB262183:CAB262184 BQF262183:BQF262184 BGJ262183:BGJ262184 AWN262183:AWN262184 AMR262183:AMR262184 ACV262183:ACV262184 SZ262183:SZ262184 JD262183:JD262184 H262183:H262184 WVP196647:WVP196648 WLT196647:WLT196648 WBX196647:WBX196648 VSB196647:VSB196648 VIF196647:VIF196648 UYJ196647:UYJ196648 UON196647:UON196648 UER196647:UER196648 TUV196647:TUV196648 TKZ196647:TKZ196648 TBD196647:TBD196648 SRH196647:SRH196648 SHL196647:SHL196648 RXP196647:RXP196648 RNT196647:RNT196648 RDX196647:RDX196648 QUB196647:QUB196648 QKF196647:QKF196648 QAJ196647:QAJ196648 PQN196647:PQN196648 PGR196647:PGR196648 OWV196647:OWV196648 OMZ196647:OMZ196648 ODD196647:ODD196648 NTH196647:NTH196648 NJL196647:NJL196648 MZP196647:MZP196648 MPT196647:MPT196648 MFX196647:MFX196648 LWB196647:LWB196648 LMF196647:LMF196648 LCJ196647:LCJ196648 KSN196647:KSN196648 KIR196647:KIR196648 JYV196647:JYV196648 JOZ196647:JOZ196648 JFD196647:JFD196648 IVH196647:IVH196648 ILL196647:ILL196648 IBP196647:IBP196648 HRT196647:HRT196648 HHX196647:HHX196648 GYB196647:GYB196648 GOF196647:GOF196648 GEJ196647:GEJ196648 FUN196647:FUN196648 FKR196647:FKR196648 FAV196647:FAV196648 EQZ196647:EQZ196648 EHD196647:EHD196648 DXH196647:DXH196648 DNL196647:DNL196648 DDP196647:DDP196648 CTT196647:CTT196648 CJX196647:CJX196648 CAB196647:CAB196648 BQF196647:BQF196648 BGJ196647:BGJ196648 AWN196647:AWN196648 AMR196647:AMR196648 ACV196647:ACV196648 SZ196647:SZ196648 JD196647:JD196648 H196647:H196648 WVP131111:WVP131112 WLT131111:WLT131112 WBX131111:WBX131112 VSB131111:VSB131112 VIF131111:VIF131112 UYJ131111:UYJ131112 UON131111:UON131112 UER131111:UER131112 TUV131111:TUV131112 TKZ131111:TKZ131112 TBD131111:TBD131112 SRH131111:SRH131112 SHL131111:SHL131112 RXP131111:RXP131112 RNT131111:RNT131112 RDX131111:RDX131112 QUB131111:QUB131112 QKF131111:QKF131112 QAJ131111:QAJ131112 PQN131111:PQN131112 PGR131111:PGR131112 OWV131111:OWV131112 OMZ131111:OMZ131112 ODD131111:ODD131112 NTH131111:NTH131112 NJL131111:NJL131112 MZP131111:MZP131112 MPT131111:MPT131112 MFX131111:MFX131112 LWB131111:LWB131112 LMF131111:LMF131112 LCJ131111:LCJ131112 KSN131111:KSN131112 KIR131111:KIR131112 JYV131111:JYV131112 JOZ131111:JOZ131112 JFD131111:JFD131112 IVH131111:IVH131112 ILL131111:ILL131112 IBP131111:IBP131112 HRT131111:HRT131112 HHX131111:HHX131112 GYB131111:GYB131112 GOF131111:GOF131112 GEJ131111:GEJ131112 FUN131111:FUN131112 FKR131111:FKR131112 FAV131111:FAV131112 EQZ131111:EQZ131112 EHD131111:EHD131112 DXH131111:DXH131112 DNL131111:DNL131112 DDP131111:DDP131112 CTT131111:CTT131112 CJX131111:CJX131112 CAB131111:CAB131112 BQF131111:BQF131112 BGJ131111:BGJ131112 AWN131111:AWN131112 AMR131111:AMR131112 ACV131111:ACV131112 SZ131111:SZ131112 JD131111:JD131112 H131111:H131112 WVP65575:WVP65576 WLT65575:WLT65576 WBX65575:WBX65576 VSB65575:VSB65576 VIF65575:VIF65576 UYJ65575:UYJ65576 UON65575:UON65576 UER65575:UER65576 TUV65575:TUV65576 TKZ65575:TKZ65576 TBD65575:TBD65576 SRH65575:SRH65576 SHL65575:SHL65576 RXP65575:RXP65576 RNT65575:RNT65576 RDX65575:RDX65576 QUB65575:QUB65576 QKF65575:QKF65576 QAJ65575:QAJ65576 PQN65575:PQN65576 PGR65575:PGR65576 OWV65575:OWV65576 OMZ65575:OMZ65576 ODD65575:ODD65576 NTH65575:NTH65576 NJL65575:NJL65576 MZP65575:MZP65576 MPT65575:MPT65576 MFX65575:MFX65576 LWB65575:LWB65576 LMF65575:LMF65576 LCJ65575:LCJ65576 KSN65575:KSN65576 KIR65575:KIR65576 JYV65575:JYV65576 JOZ65575:JOZ65576 JFD65575:JFD65576 IVH65575:IVH65576 ILL65575:ILL65576 IBP65575:IBP65576 HRT65575:HRT65576 HHX65575:HHX65576 GYB65575:GYB65576 GOF65575:GOF65576 GEJ65575:GEJ65576 FUN65575:FUN65576 FKR65575:FKR65576 FAV65575:FAV65576 EQZ65575:EQZ65576 EHD65575:EHD65576 DXH65575:DXH65576 DNL65575:DNL65576 DDP65575:DDP65576 CTT65575:CTT65576 CJX65575:CJX65576 CAB65575:CAB65576 BQF65575:BQF65576 BGJ65575:BGJ65576 AWN65575:AWN65576 AMR65575:AMR65576 ACV65575:ACV65576 SZ65575:SZ65576 JD65575:JD65576 H65575:H65576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G132:G135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G65655:G65657 JC65655:JC65657 SY65655:SY65657 ACU65655:ACU65657 AMQ65655:AMQ65657 AWM65655:AWM65657 BGI65655:BGI65657 BQE65655:BQE65657 CAA65655:CAA65657 CJW65655:CJW65657 CTS65655:CTS65657 DDO65655:DDO65657 DNK65655:DNK65657 DXG65655:DXG65657 EHC65655:EHC65657 EQY65655:EQY65657 FAU65655:FAU65657 FKQ65655:FKQ65657 FUM65655:FUM65657 GEI65655:GEI65657 GOE65655:GOE65657 GYA65655:GYA65657 HHW65655:HHW65657 HRS65655:HRS65657 IBO65655:IBO65657 ILK65655:ILK65657 IVG65655:IVG65657 JFC65655:JFC65657 JOY65655:JOY65657 JYU65655:JYU65657 KIQ65655:KIQ65657 KSM65655:KSM65657 LCI65655:LCI65657 LME65655:LME65657 LWA65655:LWA65657 MFW65655:MFW65657 MPS65655:MPS65657 MZO65655:MZO65657 NJK65655:NJK65657 NTG65655:NTG65657 ODC65655:ODC65657 OMY65655:OMY65657 OWU65655:OWU65657 PGQ65655:PGQ65657 PQM65655:PQM65657 QAI65655:QAI65657 QKE65655:QKE65657 QUA65655:QUA65657 RDW65655:RDW65657 RNS65655:RNS65657 RXO65655:RXO65657 SHK65655:SHK65657 SRG65655:SRG65657 TBC65655:TBC65657 TKY65655:TKY65657 TUU65655:TUU65657 UEQ65655:UEQ65657 UOM65655:UOM65657 UYI65655:UYI65657 VIE65655:VIE65657 VSA65655:VSA65657 WBW65655:WBW65657 WLS65655:WLS65657 WVO65655:WVO65657 G131191:G131193 JC131191:JC131193 SY131191:SY131193 ACU131191:ACU131193 AMQ131191:AMQ131193 AWM131191:AWM131193 BGI131191:BGI131193 BQE131191:BQE131193 CAA131191:CAA131193 CJW131191:CJW131193 CTS131191:CTS131193 DDO131191:DDO131193 DNK131191:DNK131193 DXG131191:DXG131193 EHC131191:EHC131193 EQY131191:EQY131193 FAU131191:FAU131193 FKQ131191:FKQ131193 FUM131191:FUM131193 GEI131191:GEI131193 GOE131191:GOE131193 GYA131191:GYA131193 HHW131191:HHW131193 HRS131191:HRS131193 IBO131191:IBO131193 ILK131191:ILK131193 IVG131191:IVG131193 JFC131191:JFC131193 JOY131191:JOY131193 JYU131191:JYU131193 KIQ131191:KIQ131193 KSM131191:KSM131193 LCI131191:LCI131193 LME131191:LME131193 LWA131191:LWA131193 MFW131191:MFW131193 MPS131191:MPS131193 MZO131191:MZO131193 NJK131191:NJK131193 NTG131191:NTG131193 ODC131191:ODC131193 OMY131191:OMY131193 OWU131191:OWU131193 PGQ131191:PGQ131193 PQM131191:PQM131193 QAI131191:QAI131193 QKE131191:QKE131193 QUA131191:QUA131193 RDW131191:RDW131193 RNS131191:RNS131193 RXO131191:RXO131193 SHK131191:SHK131193 SRG131191:SRG131193 TBC131191:TBC131193 TKY131191:TKY131193 TUU131191:TUU131193 UEQ131191:UEQ131193 UOM131191:UOM131193 UYI131191:UYI131193 VIE131191:VIE131193 VSA131191:VSA131193 WBW131191:WBW131193 WLS131191:WLS131193 WVO131191:WVO131193 G196727:G196729 JC196727:JC196729 SY196727:SY196729 ACU196727:ACU196729 AMQ196727:AMQ196729 AWM196727:AWM196729 BGI196727:BGI196729 BQE196727:BQE196729 CAA196727:CAA196729 CJW196727:CJW196729 CTS196727:CTS196729 DDO196727:DDO196729 DNK196727:DNK196729 DXG196727:DXG196729 EHC196727:EHC196729 EQY196727:EQY196729 FAU196727:FAU196729 FKQ196727:FKQ196729 FUM196727:FUM196729 GEI196727:GEI196729 GOE196727:GOE196729 GYA196727:GYA196729 HHW196727:HHW196729 HRS196727:HRS196729 IBO196727:IBO196729 ILK196727:ILK196729 IVG196727:IVG196729 JFC196727:JFC196729 JOY196727:JOY196729 JYU196727:JYU196729 KIQ196727:KIQ196729 KSM196727:KSM196729 LCI196727:LCI196729 LME196727:LME196729 LWA196727:LWA196729 MFW196727:MFW196729 MPS196727:MPS196729 MZO196727:MZO196729 NJK196727:NJK196729 NTG196727:NTG196729 ODC196727:ODC196729 OMY196727:OMY196729 OWU196727:OWU196729 PGQ196727:PGQ196729 PQM196727:PQM196729 QAI196727:QAI196729 QKE196727:QKE196729 QUA196727:QUA196729 RDW196727:RDW196729 RNS196727:RNS196729 RXO196727:RXO196729 SHK196727:SHK196729 SRG196727:SRG196729 TBC196727:TBC196729 TKY196727:TKY196729 TUU196727:TUU196729 UEQ196727:UEQ196729 UOM196727:UOM196729 UYI196727:UYI196729 VIE196727:VIE196729 VSA196727:VSA196729 WBW196727:WBW196729 WLS196727:WLS196729 WVO196727:WVO196729 G262263:G262265 JC262263:JC262265 SY262263:SY262265 ACU262263:ACU262265 AMQ262263:AMQ262265 AWM262263:AWM262265 BGI262263:BGI262265 BQE262263:BQE262265 CAA262263:CAA262265 CJW262263:CJW262265 CTS262263:CTS262265 DDO262263:DDO262265 DNK262263:DNK262265 DXG262263:DXG262265 EHC262263:EHC262265 EQY262263:EQY262265 FAU262263:FAU262265 FKQ262263:FKQ262265 FUM262263:FUM262265 GEI262263:GEI262265 GOE262263:GOE262265 GYA262263:GYA262265 HHW262263:HHW262265 HRS262263:HRS262265 IBO262263:IBO262265 ILK262263:ILK262265 IVG262263:IVG262265 JFC262263:JFC262265 JOY262263:JOY262265 JYU262263:JYU262265 KIQ262263:KIQ262265 KSM262263:KSM262265 LCI262263:LCI262265 LME262263:LME262265 LWA262263:LWA262265 MFW262263:MFW262265 MPS262263:MPS262265 MZO262263:MZO262265 NJK262263:NJK262265 NTG262263:NTG262265 ODC262263:ODC262265 OMY262263:OMY262265 OWU262263:OWU262265 PGQ262263:PGQ262265 PQM262263:PQM262265 QAI262263:QAI262265 QKE262263:QKE262265 QUA262263:QUA262265 RDW262263:RDW262265 RNS262263:RNS262265 RXO262263:RXO262265 SHK262263:SHK262265 SRG262263:SRG262265 TBC262263:TBC262265 TKY262263:TKY262265 TUU262263:TUU262265 UEQ262263:UEQ262265 UOM262263:UOM262265 UYI262263:UYI262265 VIE262263:VIE262265 VSA262263:VSA262265 WBW262263:WBW262265 WLS262263:WLS262265 WVO262263:WVO262265 G327799:G327801 JC327799:JC327801 SY327799:SY327801 ACU327799:ACU327801 AMQ327799:AMQ327801 AWM327799:AWM327801 BGI327799:BGI327801 BQE327799:BQE327801 CAA327799:CAA327801 CJW327799:CJW327801 CTS327799:CTS327801 DDO327799:DDO327801 DNK327799:DNK327801 DXG327799:DXG327801 EHC327799:EHC327801 EQY327799:EQY327801 FAU327799:FAU327801 FKQ327799:FKQ327801 FUM327799:FUM327801 GEI327799:GEI327801 GOE327799:GOE327801 GYA327799:GYA327801 HHW327799:HHW327801 HRS327799:HRS327801 IBO327799:IBO327801 ILK327799:ILK327801 IVG327799:IVG327801 JFC327799:JFC327801 JOY327799:JOY327801 JYU327799:JYU327801 KIQ327799:KIQ327801 KSM327799:KSM327801 LCI327799:LCI327801 LME327799:LME327801 LWA327799:LWA327801 MFW327799:MFW327801 MPS327799:MPS327801 MZO327799:MZO327801 NJK327799:NJK327801 NTG327799:NTG327801 ODC327799:ODC327801 OMY327799:OMY327801 OWU327799:OWU327801 PGQ327799:PGQ327801 PQM327799:PQM327801 QAI327799:QAI327801 QKE327799:QKE327801 QUA327799:QUA327801 RDW327799:RDW327801 RNS327799:RNS327801 RXO327799:RXO327801 SHK327799:SHK327801 SRG327799:SRG327801 TBC327799:TBC327801 TKY327799:TKY327801 TUU327799:TUU327801 UEQ327799:UEQ327801 UOM327799:UOM327801 UYI327799:UYI327801 VIE327799:VIE327801 VSA327799:VSA327801 WBW327799:WBW327801 WLS327799:WLS327801 WVO327799:WVO327801 G393335:G393337 JC393335:JC393337 SY393335:SY393337 ACU393335:ACU393337 AMQ393335:AMQ393337 AWM393335:AWM393337 BGI393335:BGI393337 BQE393335:BQE393337 CAA393335:CAA393337 CJW393335:CJW393337 CTS393335:CTS393337 DDO393335:DDO393337 DNK393335:DNK393337 DXG393335:DXG393337 EHC393335:EHC393337 EQY393335:EQY393337 FAU393335:FAU393337 FKQ393335:FKQ393337 FUM393335:FUM393337 GEI393335:GEI393337 GOE393335:GOE393337 GYA393335:GYA393337 HHW393335:HHW393337 HRS393335:HRS393337 IBO393335:IBO393337 ILK393335:ILK393337 IVG393335:IVG393337 JFC393335:JFC393337 JOY393335:JOY393337 JYU393335:JYU393337 KIQ393335:KIQ393337 KSM393335:KSM393337 LCI393335:LCI393337 LME393335:LME393337 LWA393335:LWA393337 MFW393335:MFW393337 MPS393335:MPS393337 MZO393335:MZO393337 NJK393335:NJK393337 NTG393335:NTG393337 ODC393335:ODC393337 OMY393335:OMY393337 OWU393335:OWU393337 PGQ393335:PGQ393337 PQM393335:PQM393337 QAI393335:QAI393337 QKE393335:QKE393337 QUA393335:QUA393337 RDW393335:RDW393337 RNS393335:RNS393337 RXO393335:RXO393337 SHK393335:SHK393337 SRG393335:SRG393337 TBC393335:TBC393337 TKY393335:TKY393337 TUU393335:TUU393337 UEQ393335:UEQ393337 UOM393335:UOM393337 UYI393335:UYI393337 VIE393335:VIE393337 VSA393335:VSA393337 WBW393335:WBW393337 WLS393335:WLS393337 WVO393335:WVO393337 G458871:G458873 JC458871:JC458873 SY458871:SY458873 ACU458871:ACU458873 AMQ458871:AMQ458873 AWM458871:AWM458873 BGI458871:BGI458873 BQE458871:BQE458873 CAA458871:CAA458873 CJW458871:CJW458873 CTS458871:CTS458873 DDO458871:DDO458873 DNK458871:DNK458873 DXG458871:DXG458873 EHC458871:EHC458873 EQY458871:EQY458873 FAU458871:FAU458873 FKQ458871:FKQ458873 FUM458871:FUM458873 GEI458871:GEI458873 GOE458871:GOE458873 GYA458871:GYA458873 HHW458871:HHW458873 HRS458871:HRS458873 IBO458871:IBO458873 ILK458871:ILK458873 IVG458871:IVG458873 JFC458871:JFC458873 JOY458871:JOY458873 JYU458871:JYU458873 KIQ458871:KIQ458873 KSM458871:KSM458873 LCI458871:LCI458873 LME458871:LME458873 LWA458871:LWA458873 MFW458871:MFW458873 MPS458871:MPS458873 MZO458871:MZO458873 NJK458871:NJK458873 NTG458871:NTG458873 ODC458871:ODC458873 OMY458871:OMY458873 OWU458871:OWU458873 PGQ458871:PGQ458873 PQM458871:PQM458873 QAI458871:QAI458873 QKE458871:QKE458873 QUA458871:QUA458873 RDW458871:RDW458873 RNS458871:RNS458873 RXO458871:RXO458873 SHK458871:SHK458873 SRG458871:SRG458873 TBC458871:TBC458873 TKY458871:TKY458873 TUU458871:TUU458873 UEQ458871:UEQ458873 UOM458871:UOM458873 UYI458871:UYI458873 VIE458871:VIE458873 VSA458871:VSA458873 WBW458871:WBW458873 WLS458871:WLS458873 WVO458871:WVO458873 G524407:G524409 JC524407:JC524409 SY524407:SY524409 ACU524407:ACU524409 AMQ524407:AMQ524409 AWM524407:AWM524409 BGI524407:BGI524409 BQE524407:BQE524409 CAA524407:CAA524409 CJW524407:CJW524409 CTS524407:CTS524409 DDO524407:DDO524409 DNK524407:DNK524409 DXG524407:DXG524409 EHC524407:EHC524409 EQY524407:EQY524409 FAU524407:FAU524409 FKQ524407:FKQ524409 FUM524407:FUM524409 GEI524407:GEI524409 GOE524407:GOE524409 GYA524407:GYA524409 HHW524407:HHW524409 HRS524407:HRS524409 IBO524407:IBO524409 ILK524407:ILK524409 IVG524407:IVG524409 JFC524407:JFC524409 JOY524407:JOY524409 JYU524407:JYU524409 KIQ524407:KIQ524409 KSM524407:KSM524409 LCI524407:LCI524409 LME524407:LME524409 LWA524407:LWA524409 MFW524407:MFW524409 MPS524407:MPS524409 MZO524407:MZO524409 NJK524407:NJK524409 NTG524407:NTG524409 ODC524407:ODC524409 OMY524407:OMY524409 OWU524407:OWU524409 PGQ524407:PGQ524409 PQM524407:PQM524409 QAI524407:QAI524409 QKE524407:QKE524409 QUA524407:QUA524409 RDW524407:RDW524409 RNS524407:RNS524409 RXO524407:RXO524409 SHK524407:SHK524409 SRG524407:SRG524409 TBC524407:TBC524409 TKY524407:TKY524409 TUU524407:TUU524409 UEQ524407:UEQ524409 UOM524407:UOM524409 UYI524407:UYI524409 VIE524407:VIE524409 VSA524407:VSA524409 WBW524407:WBW524409 WLS524407:WLS524409 WVO524407:WVO524409 G589943:G589945 JC589943:JC589945 SY589943:SY589945 ACU589943:ACU589945 AMQ589943:AMQ589945 AWM589943:AWM589945 BGI589943:BGI589945 BQE589943:BQE589945 CAA589943:CAA589945 CJW589943:CJW589945 CTS589943:CTS589945 DDO589943:DDO589945 DNK589943:DNK589945 DXG589943:DXG589945 EHC589943:EHC589945 EQY589943:EQY589945 FAU589943:FAU589945 FKQ589943:FKQ589945 FUM589943:FUM589945 GEI589943:GEI589945 GOE589943:GOE589945 GYA589943:GYA589945 HHW589943:HHW589945 HRS589943:HRS589945 IBO589943:IBO589945 ILK589943:ILK589945 IVG589943:IVG589945 JFC589943:JFC589945 JOY589943:JOY589945 JYU589943:JYU589945 KIQ589943:KIQ589945 KSM589943:KSM589945 LCI589943:LCI589945 LME589943:LME589945 LWA589943:LWA589945 MFW589943:MFW589945 MPS589943:MPS589945 MZO589943:MZO589945 NJK589943:NJK589945 NTG589943:NTG589945 ODC589943:ODC589945 OMY589943:OMY589945 OWU589943:OWU589945 PGQ589943:PGQ589945 PQM589943:PQM589945 QAI589943:QAI589945 QKE589943:QKE589945 QUA589943:QUA589945 RDW589943:RDW589945 RNS589943:RNS589945 RXO589943:RXO589945 SHK589943:SHK589945 SRG589943:SRG589945 TBC589943:TBC589945 TKY589943:TKY589945 TUU589943:TUU589945 UEQ589943:UEQ589945 UOM589943:UOM589945 UYI589943:UYI589945 VIE589943:VIE589945 VSA589943:VSA589945 WBW589943:WBW589945 WLS589943:WLS589945 WVO589943:WVO589945 G655479:G655481 JC655479:JC655481 SY655479:SY655481 ACU655479:ACU655481 AMQ655479:AMQ655481 AWM655479:AWM655481 BGI655479:BGI655481 BQE655479:BQE655481 CAA655479:CAA655481 CJW655479:CJW655481 CTS655479:CTS655481 DDO655479:DDO655481 DNK655479:DNK655481 DXG655479:DXG655481 EHC655479:EHC655481 EQY655479:EQY655481 FAU655479:FAU655481 FKQ655479:FKQ655481 FUM655479:FUM655481 GEI655479:GEI655481 GOE655479:GOE655481 GYA655479:GYA655481 HHW655479:HHW655481 HRS655479:HRS655481 IBO655479:IBO655481 ILK655479:ILK655481 IVG655479:IVG655481 JFC655479:JFC655481 JOY655479:JOY655481 JYU655479:JYU655481 KIQ655479:KIQ655481 KSM655479:KSM655481 LCI655479:LCI655481 LME655479:LME655481 LWA655479:LWA655481 MFW655479:MFW655481 MPS655479:MPS655481 MZO655479:MZO655481 NJK655479:NJK655481 NTG655479:NTG655481 ODC655479:ODC655481 OMY655479:OMY655481 OWU655479:OWU655481 PGQ655479:PGQ655481 PQM655479:PQM655481 QAI655479:QAI655481 QKE655479:QKE655481 QUA655479:QUA655481 RDW655479:RDW655481 RNS655479:RNS655481 RXO655479:RXO655481 SHK655479:SHK655481 SRG655479:SRG655481 TBC655479:TBC655481 TKY655479:TKY655481 TUU655479:TUU655481 UEQ655479:UEQ655481 UOM655479:UOM655481 UYI655479:UYI655481 VIE655479:VIE655481 VSA655479:VSA655481 WBW655479:WBW655481 WLS655479:WLS655481 WVO655479:WVO655481 G721015:G721017 JC721015:JC721017 SY721015:SY721017 ACU721015:ACU721017 AMQ721015:AMQ721017 AWM721015:AWM721017 BGI721015:BGI721017 BQE721015:BQE721017 CAA721015:CAA721017 CJW721015:CJW721017 CTS721015:CTS721017 DDO721015:DDO721017 DNK721015:DNK721017 DXG721015:DXG721017 EHC721015:EHC721017 EQY721015:EQY721017 FAU721015:FAU721017 FKQ721015:FKQ721017 FUM721015:FUM721017 GEI721015:GEI721017 GOE721015:GOE721017 GYA721015:GYA721017 HHW721015:HHW721017 HRS721015:HRS721017 IBO721015:IBO721017 ILK721015:ILK721017 IVG721015:IVG721017 JFC721015:JFC721017 JOY721015:JOY721017 JYU721015:JYU721017 KIQ721015:KIQ721017 KSM721015:KSM721017 LCI721015:LCI721017 LME721015:LME721017 LWA721015:LWA721017 MFW721015:MFW721017 MPS721015:MPS721017 MZO721015:MZO721017 NJK721015:NJK721017 NTG721015:NTG721017 ODC721015:ODC721017 OMY721015:OMY721017 OWU721015:OWU721017 PGQ721015:PGQ721017 PQM721015:PQM721017 QAI721015:QAI721017 QKE721015:QKE721017 QUA721015:QUA721017 RDW721015:RDW721017 RNS721015:RNS721017 RXO721015:RXO721017 SHK721015:SHK721017 SRG721015:SRG721017 TBC721015:TBC721017 TKY721015:TKY721017 TUU721015:TUU721017 UEQ721015:UEQ721017 UOM721015:UOM721017 UYI721015:UYI721017 VIE721015:VIE721017 VSA721015:VSA721017 WBW721015:WBW721017 WLS721015:WLS721017 WVO721015:WVO721017 G786551:G786553 JC786551:JC786553 SY786551:SY786553 ACU786551:ACU786553 AMQ786551:AMQ786553 AWM786551:AWM786553 BGI786551:BGI786553 BQE786551:BQE786553 CAA786551:CAA786553 CJW786551:CJW786553 CTS786551:CTS786553 DDO786551:DDO786553 DNK786551:DNK786553 DXG786551:DXG786553 EHC786551:EHC786553 EQY786551:EQY786553 FAU786551:FAU786553 FKQ786551:FKQ786553 FUM786551:FUM786553 GEI786551:GEI786553 GOE786551:GOE786553 GYA786551:GYA786553 HHW786551:HHW786553 HRS786551:HRS786553 IBO786551:IBO786553 ILK786551:ILK786553 IVG786551:IVG786553 JFC786551:JFC786553 JOY786551:JOY786553 JYU786551:JYU786553 KIQ786551:KIQ786553 KSM786551:KSM786553 LCI786551:LCI786553 LME786551:LME786553 LWA786551:LWA786553 MFW786551:MFW786553 MPS786551:MPS786553 MZO786551:MZO786553 NJK786551:NJK786553 NTG786551:NTG786553 ODC786551:ODC786553 OMY786551:OMY786553 OWU786551:OWU786553 PGQ786551:PGQ786553 PQM786551:PQM786553 QAI786551:QAI786553 QKE786551:QKE786553 QUA786551:QUA786553 RDW786551:RDW786553 RNS786551:RNS786553 RXO786551:RXO786553 SHK786551:SHK786553 SRG786551:SRG786553 TBC786551:TBC786553 TKY786551:TKY786553 TUU786551:TUU786553 UEQ786551:UEQ786553 UOM786551:UOM786553 UYI786551:UYI786553 VIE786551:VIE786553 VSA786551:VSA786553 WBW786551:WBW786553 WLS786551:WLS786553 WVO786551:WVO786553 G852087:G852089 JC852087:JC852089 SY852087:SY852089 ACU852087:ACU852089 AMQ852087:AMQ852089 AWM852087:AWM852089 BGI852087:BGI852089 BQE852087:BQE852089 CAA852087:CAA852089 CJW852087:CJW852089 CTS852087:CTS852089 DDO852087:DDO852089 DNK852087:DNK852089 DXG852087:DXG852089 EHC852087:EHC852089 EQY852087:EQY852089 FAU852087:FAU852089 FKQ852087:FKQ852089 FUM852087:FUM852089 GEI852087:GEI852089 GOE852087:GOE852089 GYA852087:GYA852089 HHW852087:HHW852089 HRS852087:HRS852089 IBO852087:IBO852089 ILK852087:ILK852089 IVG852087:IVG852089 JFC852087:JFC852089 JOY852087:JOY852089 JYU852087:JYU852089 KIQ852087:KIQ852089 KSM852087:KSM852089 LCI852087:LCI852089 LME852087:LME852089 LWA852087:LWA852089 MFW852087:MFW852089 MPS852087:MPS852089 MZO852087:MZO852089 NJK852087:NJK852089 NTG852087:NTG852089 ODC852087:ODC852089 OMY852087:OMY852089 OWU852087:OWU852089 PGQ852087:PGQ852089 PQM852087:PQM852089 QAI852087:QAI852089 QKE852087:QKE852089 QUA852087:QUA852089 RDW852087:RDW852089 RNS852087:RNS852089 RXO852087:RXO852089 SHK852087:SHK852089 SRG852087:SRG852089 TBC852087:TBC852089 TKY852087:TKY852089 TUU852087:TUU852089 UEQ852087:UEQ852089 UOM852087:UOM852089 UYI852087:UYI852089 VIE852087:VIE852089 VSA852087:VSA852089 WBW852087:WBW852089 WLS852087:WLS852089 WVO852087:WVO852089 G917623:G917625 JC917623:JC917625 SY917623:SY917625 ACU917623:ACU917625 AMQ917623:AMQ917625 AWM917623:AWM917625 BGI917623:BGI917625 BQE917623:BQE917625 CAA917623:CAA917625 CJW917623:CJW917625 CTS917623:CTS917625 DDO917623:DDO917625 DNK917623:DNK917625 DXG917623:DXG917625 EHC917623:EHC917625 EQY917623:EQY917625 FAU917623:FAU917625 FKQ917623:FKQ917625 FUM917623:FUM917625 GEI917623:GEI917625 GOE917623:GOE917625 GYA917623:GYA917625 HHW917623:HHW917625 HRS917623:HRS917625 IBO917623:IBO917625 ILK917623:ILK917625 IVG917623:IVG917625 JFC917623:JFC917625 JOY917623:JOY917625 JYU917623:JYU917625 KIQ917623:KIQ917625 KSM917623:KSM917625 LCI917623:LCI917625 LME917623:LME917625 LWA917623:LWA917625 MFW917623:MFW917625 MPS917623:MPS917625 MZO917623:MZO917625 NJK917623:NJK917625 NTG917623:NTG917625 ODC917623:ODC917625 OMY917623:OMY917625 OWU917623:OWU917625 PGQ917623:PGQ917625 PQM917623:PQM917625 QAI917623:QAI917625 QKE917623:QKE917625 QUA917623:QUA917625 RDW917623:RDW917625 RNS917623:RNS917625 RXO917623:RXO917625 SHK917623:SHK917625 SRG917623:SRG917625 TBC917623:TBC917625 TKY917623:TKY917625 TUU917623:TUU917625 UEQ917623:UEQ917625 UOM917623:UOM917625 UYI917623:UYI917625 VIE917623:VIE917625 VSA917623:VSA917625 WBW917623:WBW917625 WLS917623:WLS917625 WVO917623:WVO917625 G983159:G983161 JC983159:JC983161 SY983159:SY983161 ACU983159:ACU983161 AMQ983159:AMQ983161 AWM983159:AWM983161 BGI983159:BGI983161 BQE983159:BQE983161 CAA983159:CAA983161 CJW983159:CJW983161 CTS983159:CTS983161 DDO983159:DDO983161 DNK983159:DNK983161 DXG983159:DXG983161 EHC983159:EHC983161 EQY983159:EQY983161 FAU983159:FAU983161 FKQ983159:FKQ983161 FUM983159:FUM983161 GEI983159:GEI983161 GOE983159:GOE983161 GYA983159:GYA983161 HHW983159:HHW983161 HRS983159:HRS983161 IBO983159:IBO983161 ILK983159:ILK983161 IVG983159:IVG983161 JFC983159:JFC983161 JOY983159:JOY983161 JYU983159:JYU983161 KIQ983159:KIQ983161 KSM983159:KSM983161 LCI983159:LCI983161 LME983159:LME983161 LWA983159:LWA983161 MFW983159:MFW983161 MPS983159:MPS983161 MZO983159:MZO983161 NJK983159:NJK983161 NTG983159:NTG983161 ODC983159:ODC983161 OMY983159:OMY983161 OWU983159:OWU983161 PGQ983159:PGQ983161 PQM983159:PQM983161 QAI983159:QAI983161 QKE983159:QKE983161 QUA983159:QUA983161 RDW983159:RDW983161 RNS983159:RNS983161 RXO983159:RXO983161 SHK983159:SHK983161 SRG983159:SRG983161 TBC983159:TBC983161 TKY983159:TKY983161 TUU983159:TUU983161 UEQ983159:UEQ983161 UOM983159:UOM983161 UYI983159:UYI983161 VIE983159:VIE983161 VSA983159:VSA983161 WBW983159:WBW983161 WLS983159:WLS983161 WVO983159:WVO983161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D65560:D65567 IZ65560:IZ65567 SV65560:SV65567 ACR65560:ACR65567 AMN65560:AMN65567 AWJ65560:AWJ65567 BGF65560:BGF65567 BQB65560:BQB65567 BZX65560:BZX65567 CJT65560:CJT65567 CTP65560:CTP65567 DDL65560:DDL65567 DNH65560:DNH65567 DXD65560:DXD65567 EGZ65560:EGZ65567 EQV65560:EQV65567 FAR65560:FAR65567 FKN65560:FKN65567 FUJ65560:FUJ65567 GEF65560:GEF65567 GOB65560:GOB65567 GXX65560:GXX65567 HHT65560:HHT65567 HRP65560:HRP65567 IBL65560:IBL65567 ILH65560:ILH65567 IVD65560:IVD65567 JEZ65560:JEZ65567 JOV65560:JOV65567 JYR65560:JYR65567 KIN65560:KIN65567 KSJ65560:KSJ65567 LCF65560:LCF65567 LMB65560:LMB65567 LVX65560:LVX65567 MFT65560:MFT65567 MPP65560:MPP65567 MZL65560:MZL65567 NJH65560:NJH65567 NTD65560:NTD65567 OCZ65560:OCZ65567 OMV65560:OMV65567 OWR65560:OWR65567 PGN65560:PGN65567 PQJ65560:PQJ65567 QAF65560:QAF65567 QKB65560:QKB65567 QTX65560:QTX65567 RDT65560:RDT65567 RNP65560:RNP65567 RXL65560:RXL65567 SHH65560:SHH65567 SRD65560:SRD65567 TAZ65560:TAZ65567 TKV65560:TKV65567 TUR65560:TUR65567 UEN65560:UEN65567 UOJ65560:UOJ65567 UYF65560:UYF65567 VIB65560:VIB65567 VRX65560:VRX65567 WBT65560:WBT65567 WLP65560:WLP65567 WVL65560:WVL65567 D131096:D131103 IZ131096:IZ131103 SV131096:SV131103 ACR131096:ACR131103 AMN131096:AMN131103 AWJ131096:AWJ131103 BGF131096:BGF131103 BQB131096:BQB131103 BZX131096:BZX131103 CJT131096:CJT131103 CTP131096:CTP131103 DDL131096:DDL131103 DNH131096:DNH131103 DXD131096:DXD131103 EGZ131096:EGZ131103 EQV131096:EQV131103 FAR131096:FAR131103 FKN131096:FKN131103 FUJ131096:FUJ131103 GEF131096:GEF131103 GOB131096:GOB131103 GXX131096:GXX131103 HHT131096:HHT131103 HRP131096:HRP131103 IBL131096:IBL131103 ILH131096:ILH131103 IVD131096:IVD131103 JEZ131096:JEZ131103 JOV131096:JOV131103 JYR131096:JYR131103 KIN131096:KIN131103 KSJ131096:KSJ131103 LCF131096:LCF131103 LMB131096:LMB131103 LVX131096:LVX131103 MFT131096:MFT131103 MPP131096:MPP131103 MZL131096:MZL131103 NJH131096:NJH131103 NTD131096:NTD131103 OCZ131096:OCZ131103 OMV131096:OMV131103 OWR131096:OWR131103 PGN131096:PGN131103 PQJ131096:PQJ131103 QAF131096:QAF131103 QKB131096:QKB131103 QTX131096:QTX131103 RDT131096:RDT131103 RNP131096:RNP131103 RXL131096:RXL131103 SHH131096:SHH131103 SRD131096:SRD131103 TAZ131096:TAZ131103 TKV131096:TKV131103 TUR131096:TUR131103 UEN131096:UEN131103 UOJ131096:UOJ131103 UYF131096:UYF131103 VIB131096:VIB131103 VRX131096:VRX131103 WBT131096:WBT131103 WLP131096:WLP131103 WVL131096:WVL131103 D196632:D196639 IZ196632:IZ196639 SV196632:SV196639 ACR196632:ACR196639 AMN196632:AMN196639 AWJ196632:AWJ196639 BGF196632:BGF196639 BQB196632:BQB196639 BZX196632:BZX196639 CJT196632:CJT196639 CTP196632:CTP196639 DDL196632:DDL196639 DNH196632:DNH196639 DXD196632:DXD196639 EGZ196632:EGZ196639 EQV196632:EQV196639 FAR196632:FAR196639 FKN196632:FKN196639 FUJ196632:FUJ196639 GEF196632:GEF196639 GOB196632:GOB196639 GXX196632:GXX196639 HHT196632:HHT196639 HRP196632:HRP196639 IBL196632:IBL196639 ILH196632:ILH196639 IVD196632:IVD196639 JEZ196632:JEZ196639 JOV196632:JOV196639 JYR196632:JYR196639 KIN196632:KIN196639 KSJ196632:KSJ196639 LCF196632:LCF196639 LMB196632:LMB196639 LVX196632:LVX196639 MFT196632:MFT196639 MPP196632:MPP196639 MZL196632:MZL196639 NJH196632:NJH196639 NTD196632:NTD196639 OCZ196632:OCZ196639 OMV196632:OMV196639 OWR196632:OWR196639 PGN196632:PGN196639 PQJ196632:PQJ196639 QAF196632:QAF196639 QKB196632:QKB196639 QTX196632:QTX196639 RDT196632:RDT196639 RNP196632:RNP196639 RXL196632:RXL196639 SHH196632:SHH196639 SRD196632:SRD196639 TAZ196632:TAZ196639 TKV196632:TKV196639 TUR196632:TUR196639 UEN196632:UEN196639 UOJ196632:UOJ196639 UYF196632:UYF196639 VIB196632:VIB196639 VRX196632:VRX196639 WBT196632:WBT196639 WLP196632:WLP196639 WVL196632:WVL196639 D262168:D262175 IZ262168:IZ262175 SV262168:SV262175 ACR262168:ACR262175 AMN262168:AMN262175 AWJ262168:AWJ262175 BGF262168:BGF262175 BQB262168:BQB262175 BZX262168:BZX262175 CJT262168:CJT262175 CTP262168:CTP262175 DDL262168:DDL262175 DNH262168:DNH262175 DXD262168:DXD262175 EGZ262168:EGZ262175 EQV262168:EQV262175 FAR262168:FAR262175 FKN262168:FKN262175 FUJ262168:FUJ262175 GEF262168:GEF262175 GOB262168:GOB262175 GXX262168:GXX262175 HHT262168:HHT262175 HRP262168:HRP262175 IBL262168:IBL262175 ILH262168:ILH262175 IVD262168:IVD262175 JEZ262168:JEZ262175 JOV262168:JOV262175 JYR262168:JYR262175 KIN262168:KIN262175 KSJ262168:KSJ262175 LCF262168:LCF262175 LMB262168:LMB262175 LVX262168:LVX262175 MFT262168:MFT262175 MPP262168:MPP262175 MZL262168:MZL262175 NJH262168:NJH262175 NTD262168:NTD262175 OCZ262168:OCZ262175 OMV262168:OMV262175 OWR262168:OWR262175 PGN262168:PGN262175 PQJ262168:PQJ262175 QAF262168:QAF262175 QKB262168:QKB262175 QTX262168:QTX262175 RDT262168:RDT262175 RNP262168:RNP262175 RXL262168:RXL262175 SHH262168:SHH262175 SRD262168:SRD262175 TAZ262168:TAZ262175 TKV262168:TKV262175 TUR262168:TUR262175 UEN262168:UEN262175 UOJ262168:UOJ262175 UYF262168:UYF262175 VIB262168:VIB262175 VRX262168:VRX262175 WBT262168:WBT262175 WLP262168:WLP262175 WVL262168:WVL262175 D327704:D327711 IZ327704:IZ327711 SV327704:SV327711 ACR327704:ACR327711 AMN327704:AMN327711 AWJ327704:AWJ327711 BGF327704:BGF327711 BQB327704:BQB327711 BZX327704:BZX327711 CJT327704:CJT327711 CTP327704:CTP327711 DDL327704:DDL327711 DNH327704:DNH327711 DXD327704:DXD327711 EGZ327704:EGZ327711 EQV327704:EQV327711 FAR327704:FAR327711 FKN327704:FKN327711 FUJ327704:FUJ327711 GEF327704:GEF327711 GOB327704:GOB327711 GXX327704:GXX327711 HHT327704:HHT327711 HRP327704:HRP327711 IBL327704:IBL327711 ILH327704:ILH327711 IVD327704:IVD327711 JEZ327704:JEZ327711 JOV327704:JOV327711 JYR327704:JYR327711 KIN327704:KIN327711 KSJ327704:KSJ327711 LCF327704:LCF327711 LMB327704:LMB327711 LVX327704:LVX327711 MFT327704:MFT327711 MPP327704:MPP327711 MZL327704:MZL327711 NJH327704:NJH327711 NTD327704:NTD327711 OCZ327704:OCZ327711 OMV327704:OMV327711 OWR327704:OWR327711 PGN327704:PGN327711 PQJ327704:PQJ327711 QAF327704:QAF327711 QKB327704:QKB327711 QTX327704:QTX327711 RDT327704:RDT327711 RNP327704:RNP327711 RXL327704:RXL327711 SHH327704:SHH327711 SRD327704:SRD327711 TAZ327704:TAZ327711 TKV327704:TKV327711 TUR327704:TUR327711 UEN327704:UEN327711 UOJ327704:UOJ327711 UYF327704:UYF327711 VIB327704:VIB327711 VRX327704:VRX327711 WBT327704:WBT327711 WLP327704:WLP327711 WVL327704:WVL327711 D393240:D393247 IZ393240:IZ393247 SV393240:SV393247 ACR393240:ACR393247 AMN393240:AMN393247 AWJ393240:AWJ393247 BGF393240:BGF393247 BQB393240:BQB393247 BZX393240:BZX393247 CJT393240:CJT393247 CTP393240:CTP393247 DDL393240:DDL393247 DNH393240:DNH393247 DXD393240:DXD393247 EGZ393240:EGZ393247 EQV393240:EQV393247 FAR393240:FAR393247 FKN393240:FKN393247 FUJ393240:FUJ393247 GEF393240:GEF393247 GOB393240:GOB393247 GXX393240:GXX393247 HHT393240:HHT393247 HRP393240:HRP393247 IBL393240:IBL393247 ILH393240:ILH393247 IVD393240:IVD393247 JEZ393240:JEZ393247 JOV393240:JOV393247 JYR393240:JYR393247 KIN393240:KIN393247 KSJ393240:KSJ393247 LCF393240:LCF393247 LMB393240:LMB393247 LVX393240:LVX393247 MFT393240:MFT393247 MPP393240:MPP393247 MZL393240:MZL393247 NJH393240:NJH393247 NTD393240:NTD393247 OCZ393240:OCZ393247 OMV393240:OMV393247 OWR393240:OWR393247 PGN393240:PGN393247 PQJ393240:PQJ393247 QAF393240:QAF393247 QKB393240:QKB393247 QTX393240:QTX393247 RDT393240:RDT393247 RNP393240:RNP393247 RXL393240:RXL393247 SHH393240:SHH393247 SRD393240:SRD393247 TAZ393240:TAZ393247 TKV393240:TKV393247 TUR393240:TUR393247 UEN393240:UEN393247 UOJ393240:UOJ393247 UYF393240:UYF393247 VIB393240:VIB393247 VRX393240:VRX393247 WBT393240:WBT393247 WLP393240:WLP393247 WVL393240:WVL393247 D458776:D458783 IZ458776:IZ458783 SV458776:SV458783 ACR458776:ACR458783 AMN458776:AMN458783 AWJ458776:AWJ458783 BGF458776:BGF458783 BQB458776:BQB458783 BZX458776:BZX458783 CJT458776:CJT458783 CTP458776:CTP458783 DDL458776:DDL458783 DNH458776:DNH458783 DXD458776:DXD458783 EGZ458776:EGZ458783 EQV458776:EQV458783 FAR458776:FAR458783 FKN458776:FKN458783 FUJ458776:FUJ458783 GEF458776:GEF458783 GOB458776:GOB458783 GXX458776:GXX458783 HHT458776:HHT458783 HRP458776:HRP458783 IBL458776:IBL458783 ILH458776:ILH458783 IVD458776:IVD458783 JEZ458776:JEZ458783 JOV458776:JOV458783 JYR458776:JYR458783 KIN458776:KIN458783 KSJ458776:KSJ458783 LCF458776:LCF458783 LMB458776:LMB458783 LVX458776:LVX458783 MFT458776:MFT458783 MPP458776:MPP458783 MZL458776:MZL458783 NJH458776:NJH458783 NTD458776:NTD458783 OCZ458776:OCZ458783 OMV458776:OMV458783 OWR458776:OWR458783 PGN458776:PGN458783 PQJ458776:PQJ458783 QAF458776:QAF458783 QKB458776:QKB458783 QTX458776:QTX458783 RDT458776:RDT458783 RNP458776:RNP458783 RXL458776:RXL458783 SHH458776:SHH458783 SRD458776:SRD458783 TAZ458776:TAZ458783 TKV458776:TKV458783 TUR458776:TUR458783 UEN458776:UEN458783 UOJ458776:UOJ458783 UYF458776:UYF458783 VIB458776:VIB458783 VRX458776:VRX458783 WBT458776:WBT458783 WLP458776:WLP458783 WVL458776:WVL458783 D524312:D524319 IZ524312:IZ524319 SV524312:SV524319 ACR524312:ACR524319 AMN524312:AMN524319 AWJ524312:AWJ524319 BGF524312:BGF524319 BQB524312:BQB524319 BZX524312:BZX524319 CJT524312:CJT524319 CTP524312:CTP524319 DDL524312:DDL524319 DNH524312:DNH524319 DXD524312:DXD524319 EGZ524312:EGZ524319 EQV524312:EQV524319 FAR524312:FAR524319 FKN524312:FKN524319 FUJ524312:FUJ524319 GEF524312:GEF524319 GOB524312:GOB524319 GXX524312:GXX524319 HHT524312:HHT524319 HRP524312:HRP524319 IBL524312:IBL524319 ILH524312:ILH524319 IVD524312:IVD524319 JEZ524312:JEZ524319 JOV524312:JOV524319 JYR524312:JYR524319 KIN524312:KIN524319 KSJ524312:KSJ524319 LCF524312:LCF524319 LMB524312:LMB524319 LVX524312:LVX524319 MFT524312:MFT524319 MPP524312:MPP524319 MZL524312:MZL524319 NJH524312:NJH524319 NTD524312:NTD524319 OCZ524312:OCZ524319 OMV524312:OMV524319 OWR524312:OWR524319 PGN524312:PGN524319 PQJ524312:PQJ524319 QAF524312:QAF524319 QKB524312:QKB524319 QTX524312:QTX524319 RDT524312:RDT524319 RNP524312:RNP524319 RXL524312:RXL524319 SHH524312:SHH524319 SRD524312:SRD524319 TAZ524312:TAZ524319 TKV524312:TKV524319 TUR524312:TUR524319 UEN524312:UEN524319 UOJ524312:UOJ524319 UYF524312:UYF524319 VIB524312:VIB524319 VRX524312:VRX524319 WBT524312:WBT524319 WLP524312:WLP524319 WVL524312:WVL524319 D589848:D589855 IZ589848:IZ589855 SV589848:SV589855 ACR589848:ACR589855 AMN589848:AMN589855 AWJ589848:AWJ589855 BGF589848:BGF589855 BQB589848:BQB589855 BZX589848:BZX589855 CJT589848:CJT589855 CTP589848:CTP589855 DDL589848:DDL589855 DNH589848:DNH589855 DXD589848:DXD589855 EGZ589848:EGZ589855 EQV589848:EQV589855 FAR589848:FAR589855 FKN589848:FKN589855 FUJ589848:FUJ589855 GEF589848:GEF589855 GOB589848:GOB589855 GXX589848:GXX589855 HHT589848:HHT589855 HRP589848:HRP589855 IBL589848:IBL589855 ILH589848:ILH589855 IVD589848:IVD589855 JEZ589848:JEZ589855 JOV589848:JOV589855 JYR589848:JYR589855 KIN589848:KIN589855 KSJ589848:KSJ589855 LCF589848:LCF589855 LMB589848:LMB589855 LVX589848:LVX589855 MFT589848:MFT589855 MPP589848:MPP589855 MZL589848:MZL589855 NJH589848:NJH589855 NTD589848:NTD589855 OCZ589848:OCZ589855 OMV589848:OMV589855 OWR589848:OWR589855 PGN589848:PGN589855 PQJ589848:PQJ589855 QAF589848:QAF589855 QKB589848:QKB589855 QTX589848:QTX589855 RDT589848:RDT589855 RNP589848:RNP589855 RXL589848:RXL589855 SHH589848:SHH589855 SRD589848:SRD589855 TAZ589848:TAZ589855 TKV589848:TKV589855 TUR589848:TUR589855 UEN589848:UEN589855 UOJ589848:UOJ589855 UYF589848:UYF589855 VIB589848:VIB589855 VRX589848:VRX589855 WBT589848:WBT589855 WLP589848:WLP589855 WVL589848:WVL589855 D655384:D655391 IZ655384:IZ655391 SV655384:SV655391 ACR655384:ACR655391 AMN655384:AMN655391 AWJ655384:AWJ655391 BGF655384:BGF655391 BQB655384:BQB655391 BZX655384:BZX655391 CJT655384:CJT655391 CTP655384:CTP655391 DDL655384:DDL655391 DNH655384:DNH655391 DXD655384:DXD655391 EGZ655384:EGZ655391 EQV655384:EQV655391 FAR655384:FAR655391 FKN655384:FKN655391 FUJ655384:FUJ655391 GEF655384:GEF655391 GOB655384:GOB655391 GXX655384:GXX655391 HHT655384:HHT655391 HRP655384:HRP655391 IBL655384:IBL655391 ILH655384:ILH655391 IVD655384:IVD655391 JEZ655384:JEZ655391 JOV655384:JOV655391 JYR655384:JYR655391 KIN655384:KIN655391 KSJ655384:KSJ655391 LCF655384:LCF655391 LMB655384:LMB655391 LVX655384:LVX655391 MFT655384:MFT655391 MPP655384:MPP655391 MZL655384:MZL655391 NJH655384:NJH655391 NTD655384:NTD655391 OCZ655384:OCZ655391 OMV655384:OMV655391 OWR655384:OWR655391 PGN655384:PGN655391 PQJ655384:PQJ655391 QAF655384:QAF655391 QKB655384:QKB655391 QTX655384:QTX655391 RDT655384:RDT655391 RNP655384:RNP655391 RXL655384:RXL655391 SHH655384:SHH655391 SRD655384:SRD655391 TAZ655384:TAZ655391 TKV655384:TKV655391 TUR655384:TUR655391 UEN655384:UEN655391 UOJ655384:UOJ655391 UYF655384:UYF655391 VIB655384:VIB655391 VRX655384:VRX655391 WBT655384:WBT655391 WLP655384:WLP655391 WVL655384:WVL655391 D720920:D720927 IZ720920:IZ720927 SV720920:SV720927 ACR720920:ACR720927 AMN720920:AMN720927 AWJ720920:AWJ720927 BGF720920:BGF720927 BQB720920:BQB720927 BZX720920:BZX720927 CJT720920:CJT720927 CTP720920:CTP720927 DDL720920:DDL720927 DNH720920:DNH720927 DXD720920:DXD720927 EGZ720920:EGZ720927 EQV720920:EQV720927 FAR720920:FAR720927 FKN720920:FKN720927 FUJ720920:FUJ720927 GEF720920:GEF720927 GOB720920:GOB720927 GXX720920:GXX720927 HHT720920:HHT720927 HRP720920:HRP720927 IBL720920:IBL720927 ILH720920:ILH720927 IVD720920:IVD720927 JEZ720920:JEZ720927 JOV720920:JOV720927 JYR720920:JYR720927 KIN720920:KIN720927 KSJ720920:KSJ720927 LCF720920:LCF720927 LMB720920:LMB720927 LVX720920:LVX720927 MFT720920:MFT720927 MPP720920:MPP720927 MZL720920:MZL720927 NJH720920:NJH720927 NTD720920:NTD720927 OCZ720920:OCZ720927 OMV720920:OMV720927 OWR720920:OWR720927 PGN720920:PGN720927 PQJ720920:PQJ720927 QAF720920:QAF720927 QKB720920:QKB720927 QTX720920:QTX720927 RDT720920:RDT720927 RNP720920:RNP720927 RXL720920:RXL720927 SHH720920:SHH720927 SRD720920:SRD720927 TAZ720920:TAZ720927 TKV720920:TKV720927 TUR720920:TUR720927 UEN720920:UEN720927 UOJ720920:UOJ720927 UYF720920:UYF720927 VIB720920:VIB720927 VRX720920:VRX720927 WBT720920:WBT720927 WLP720920:WLP720927 WVL720920:WVL720927 D786456:D786463 IZ786456:IZ786463 SV786456:SV786463 ACR786456:ACR786463 AMN786456:AMN786463 AWJ786456:AWJ786463 BGF786456:BGF786463 BQB786456:BQB786463 BZX786456:BZX786463 CJT786456:CJT786463 CTP786456:CTP786463 DDL786456:DDL786463 DNH786456:DNH786463 DXD786456:DXD786463 EGZ786456:EGZ786463 EQV786456:EQV786463 FAR786456:FAR786463 FKN786456:FKN786463 FUJ786456:FUJ786463 GEF786456:GEF786463 GOB786456:GOB786463 GXX786456:GXX786463 HHT786456:HHT786463 HRP786456:HRP786463 IBL786456:IBL786463 ILH786456:ILH786463 IVD786456:IVD786463 JEZ786456:JEZ786463 JOV786456:JOV786463 JYR786456:JYR786463 KIN786456:KIN786463 KSJ786456:KSJ786463 LCF786456:LCF786463 LMB786456:LMB786463 LVX786456:LVX786463 MFT786456:MFT786463 MPP786456:MPP786463 MZL786456:MZL786463 NJH786456:NJH786463 NTD786456:NTD786463 OCZ786456:OCZ786463 OMV786456:OMV786463 OWR786456:OWR786463 PGN786456:PGN786463 PQJ786456:PQJ786463 QAF786456:QAF786463 QKB786456:QKB786463 QTX786456:QTX786463 RDT786456:RDT786463 RNP786456:RNP786463 RXL786456:RXL786463 SHH786456:SHH786463 SRD786456:SRD786463 TAZ786456:TAZ786463 TKV786456:TKV786463 TUR786456:TUR786463 UEN786456:UEN786463 UOJ786456:UOJ786463 UYF786456:UYF786463 VIB786456:VIB786463 VRX786456:VRX786463 WBT786456:WBT786463 WLP786456:WLP786463 WVL786456:WVL786463 D851992:D851999 IZ851992:IZ851999 SV851992:SV851999 ACR851992:ACR851999 AMN851992:AMN851999 AWJ851992:AWJ851999 BGF851992:BGF851999 BQB851992:BQB851999 BZX851992:BZX851999 CJT851992:CJT851999 CTP851992:CTP851999 DDL851992:DDL851999 DNH851992:DNH851999 DXD851992:DXD851999 EGZ851992:EGZ851999 EQV851992:EQV851999 FAR851992:FAR851999 FKN851992:FKN851999 FUJ851992:FUJ851999 GEF851992:GEF851999 GOB851992:GOB851999 GXX851992:GXX851999 HHT851992:HHT851999 HRP851992:HRP851999 IBL851992:IBL851999 ILH851992:ILH851999 IVD851992:IVD851999 JEZ851992:JEZ851999 JOV851992:JOV851999 JYR851992:JYR851999 KIN851992:KIN851999 KSJ851992:KSJ851999 LCF851992:LCF851999 LMB851992:LMB851999 LVX851992:LVX851999 MFT851992:MFT851999 MPP851992:MPP851999 MZL851992:MZL851999 NJH851992:NJH851999 NTD851992:NTD851999 OCZ851992:OCZ851999 OMV851992:OMV851999 OWR851992:OWR851999 PGN851992:PGN851999 PQJ851992:PQJ851999 QAF851992:QAF851999 QKB851992:QKB851999 QTX851992:QTX851999 RDT851992:RDT851999 RNP851992:RNP851999 RXL851992:RXL851999 SHH851992:SHH851999 SRD851992:SRD851999 TAZ851992:TAZ851999 TKV851992:TKV851999 TUR851992:TUR851999 UEN851992:UEN851999 UOJ851992:UOJ851999 UYF851992:UYF851999 VIB851992:VIB851999 VRX851992:VRX851999 WBT851992:WBT851999 WLP851992:WLP851999 WVL851992:WVL851999 D917528:D917535 IZ917528:IZ917535 SV917528:SV917535 ACR917528:ACR917535 AMN917528:AMN917535 AWJ917528:AWJ917535 BGF917528:BGF917535 BQB917528:BQB917535 BZX917528:BZX917535 CJT917528:CJT917535 CTP917528:CTP917535 DDL917528:DDL917535 DNH917528:DNH917535 DXD917528:DXD917535 EGZ917528:EGZ917535 EQV917528:EQV917535 FAR917528:FAR917535 FKN917528:FKN917535 FUJ917528:FUJ917535 GEF917528:GEF917535 GOB917528:GOB917535 GXX917528:GXX917535 HHT917528:HHT917535 HRP917528:HRP917535 IBL917528:IBL917535 ILH917528:ILH917535 IVD917528:IVD917535 JEZ917528:JEZ917535 JOV917528:JOV917535 JYR917528:JYR917535 KIN917528:KIN917535 KSJ917528:KSJ917535 LCF917528:LCF917535 LMB917528:LMB917535 LVX917528:LVX917535 MFT917528:MFT917535 MPP917528:MPP917535 MZL917528:MZL917535 NJH917528:NJH917535 NTD917528:NTD917535 OCZ917528:OCZ917535 OMV917528:OMV917535 OWR917528:OWR917535 PGN917528:PGN917535 PQJ917528:PQJ917535 QAF917528:QAF917535 QKB917528:QKB917535 QTX917528:QTX917535 RDT917528:RDT917535 RNP917528:RNP917535 RXL917528:RXL917535 SHH917528:SHH917535 SRD917528:SRD917535 TAZ917528:TAZ917535 TKV917528:TKV917535 TUR917528:TUR917535 UEN917528:UEN917535 UOJ917528:UOJ917535 UYF917528:UYF917535 VIB917528:VIB917535 VRX917528:VRX917535 WBT917528:WBT917535 WLP917528:WLP917535 WVL917528:WVL917535 D983064:D983071 IZ983064:IZ983071 SV983064:SV983071 ACR983064:ACR983071 AMN983064:AMN983071 AWJ983064:AWJ983071 BGF983064:BGF983071 BQB983064:BQB983071 BZX983064:BZX983071 CJT983064:CJT983071 CTP983064:CTP983071 DDL983064:DDL983071 DNH983064:DNH983071 DXD983064:DXD983071 EGZ983064:EGZ983071 EQV983064:EQV983071 FAR983064:FAR983071 FKN983064:FKN983071 FUJ983064:FUJ983071 GEF983064:GEF983071 GOB983064:GOB983071 GXX983064:GXX983071 HHT983064:HHT983071 HRP983064:HRP983071 IBL983064:IBL983071 ILH983064:ILH983071 IVD983064:IVD983071 JEZ983064:JEZ983071 JOV983064:JOV983071 JYR983064:JYR983071 KIN983064:KIN983071 KSJ983064:KSJ983071 LCF983064:LCF983071 LMB983064:LMB983071 LVX983064:LVX983071 MFT983064:MFT983071 MPP983064:MPP983071 MZL983064:MZL983071 NJH983064:NJH983071 NTD983064:NTD983071 OCZ983064:OCZ983071 OMV983064:OMV983071 OWR983064:OWR983071 PGN983064:PGN983071 PQJ983064:PQJ983071 QAF983064:QAF983071 QKB983064:QKB983071 QTX983064:QTX983071 RDT983064:RDT983071 RNP983064:RNP983071 RXL983064:RXL983071 SHH983064:SHH983071 SRD983064:SRD983071 TAZ983064:TAZ983071 TKV983064:TKV983071 TUR983064:TUR983071 UEN983064:UEN983071 UOJ983064:UOJ983071 UYF983064:UYF983071 VIB983064:VIB983071 VRX983064:VRX983071 WBT983064:WBT983071 WLP983064:WLP983071 WVL983064:WVL983071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F65612:H65622 JB65612:JD65622 SX65612:SZ65622 ACT65612:ACV65622 AMP65612:AMR65622 AWL65612:AWN65622 BGH65612:BGJ65622 BQD65612:BQF65622 BZZ65612:CAB65622 CJV65612:CJX65622 CTR65612:CTT65622 DDN65612:DDP65622 DNJ65612:DNL65622 DXF65612:DXH65622 EHB65612:EHD65622 EQX65612:EQZ65622 FAT65612:FAV65622 FKP65612:FKR65622 FUL65612:FUN65622 GEH65612:GEJ65622 GOD65612:GOF65622 GXZ65612:GYB65622 HHV65612:HHX65622 HRR65612:HRT65622 IBN65612:IBP65622 ILJ65612:ILL65622 IVF65612:IVH65622 JFB65612:JFD65622 JOX65612:JOZ65622 JYT65612:JYV65622 KIP65612:KIR65622 KSL65612:KSN65622 LCH65612:LCJ65622 LMD65612:LMF65622 LVZ65612:LWB65622 MFV65612:MFX65622 MPR65612:MPT65622 MZN65612:MZP65622 NJJ65612:NJL65622 NTF65612:NTH65622 ODB65612:ODD65622 OMX65612:OMZ65622 OWT65612:OWV65622 PGP65612:PGR65622 PQL65612:PQN65622 QAH65612:QAJ65622 QKD65612:QKF65622 QTZ65612:QUB65622 RDV65612:RDX65622 RNR65612:RNT65622 RXN65612:RXP65622 SHJ65612:SHL65622 SRF65612:SRH65622 TBB65612:TBD65622 TKX65612:TKZ65622 TUT65612:TUV65622 UEP65612:UER65622 UOL65612:UON65622 UYH65612:UYJ65622 VID65612:VIF65622 VRZ65612:VSB65622 WBV65612:WBX65622 WLR65612:WLT65622 WVN65612:WVP65622 F131148:H131158 JB131148:JD131158 SX131148:SZ131158 ACT131148:ACV131158 AMP131148:AMR131158 AWL131148:AWN131158 BGH131148:BGJ131158 BQD131148:BQF131158 BZZ131148:CAB131158 CJV131148:CJX131158 CTR131148:CTT131158 DDN131148:DDP131158 DNJ131148:DNL131158 DXF131148:DXH131158 EHB131148:EHD131158 EQX131148:EQZ131158 FAT131148:FAV131158 FKP131148:FKR131158 FUL131148:FUN131158 GEH131148:GEJ131158 GOD131148:GOF131158 GXZ131148:GYB131158 HHV131148:HHX131158 HRR131148:HRT131158 IBN131148:IBP131158 ILJ131148:ILL131158 IVF131148:IVH131158 JFB131148:JFD131158 JOX131148:JOZ131158 JYT131148:JYV131158 KIP131148:KIR131158 KSL131148:KSN131158 LCH131148:LCJ131158 LMD131148:LMF131158 LVZ131148:LWB131158 MFV131148:MFX131158 MPR131148:MPT131158 MZN131148:MZP131158 NJJ131148:NJL131158 NTF131148:NTH131158 ODB131148:ODD131158 OMX131148:OMZ131158 OWT131148:OWV131158 PGP131148:PGR131158 PQL131148:PQN131158 QAH131148:QAJ131158 QKD131148:QKF131158 QTZ131148:QUB131158 RDV131148:RDX131158 RNR131148:RNT131158 RXN131148:RXP131158 SHJ131148:SHL131158 SRF131148:SRH131158 TBB131148:TBD131158 TKX131148:TKZ131158 TUT131148:TUV131158 UEP131148:UER131158 UOL131148:UON131158 UYH131148:UYJ131158 VID131148:VIF131158 VRZ131148:VSB131158 WBV131148:WBX131158 WLR131148:WLT131158 WVN131148:WVP131158 F196684:H196694 JB196684:JD196694 SX196684:SZ196694 ACT196684:ACV196694 AMP196684:AMR196694 AWL196684:AWN196694 BGH196684:BGJ196694 BQD196684:BQF196694 BZZ196684:CAB196694 CJV196684:CJX196694 CTR196684:CTT196694 DDN196684:DDP196694 DNJ196684:DNL196694 DXF196684:DXH196694 EHB196684:EHD196694 EQX196684:EQZ196694 FAT196684:FAV196694 FKP196684:FKR196694 FUL196684:FUN196694 GEH196684:GEJ196694 GOD196684:GOF196694 GXZ196684:GYB196694 HHV196684:HHX196694 HRR196684:HRT196694 IBN196684:IBP196694 ILJ196684:ILL196694 IVF196684:IVH196694 JFB196684:JFD196694 JOX196684:JOZ196694 JYT196684:JYV196694 KIP196684:KIR196694 KSL196684:KSN196694 LCH196684:LCJ196694 LMD196684:LMF196694 LVZ196684:LWB196694 MFV196684:MFX196694 MPR196684:MPT196694 MZN196684:MZP196694 NJJ196684:NJL196694 NTF196684:NTH196694 ODB196684:ODD196694 OMX196684:OMZ196694 OWT196684:OWV196694 PGP196684:PGR196694 PQL196684:PQN196694 QAH196684:QAJ196694 QKD196684:QKF196694 QTZ196684:QUB196694 RDV196684:RDX196694 RNR196684:RNT196694 RXN196684:RXP196694 SHJ196684:SHL196694 SRF196684:SRH196694 TBB196684:TBD196694 TKX196684:TKZ196694 TUT196684:TUV196694 UEP196684:UER196694 UOL196684:UON196694 UYH196684:UYJ196694 VID196684:VIF196694 VRZ196684:VSB196694 WBV196684:WBX196694 WLR196684:WLT196694 WVN196684:WVP196694 F262220:H262230 JB262220:JD262230 SX262220:SZ262230 ACT262220:ACV262230 AMP262220:AMR262230 AWL262220:AWN262230 BGH262220:BGJ262230 BQD262220:BQF262230 BZZ262220:CAB262230 CJV262220:CJX262230 CTR262220:CTT262230 DDN262220:DDP262230 DNJ262220:DNL262230 DXF262220:DXH262230 EHB262220:EHD262230 EQX262220:EQZ262230 FAT262220:FAV262230 FKP262220:FKR262230 FUL262220:FUN262230 GEH262220:GEJ262230 GOD262220:GOF262230 GXZ262220:GYB262230 HHV262220:HHX262230 HRR262220:HRT262230 IBN262220:IBP262230 ILJ262220:ILL262230 IVF262220:IVH262230 JFB262220:JFD262230 JOX262220:JOZ262230 JYT262220:JYV262230 KIP262220:KIR262230 KSL262220:KSN262230 LCH262220:LCJ262230 LMD262220:LMF262230 LVZ262220:LWB262230 MFV262220:MFX262230 MPR262220:MPT262230 MZN262220:MZP262230 NJJ262220:NJL262230 NTF262220:NTH262230 ODB262220:ODD262230 OMX262220:OMZ262230 OWT262220:OWV262230 PGP262220:PGR262230 PQL262220:PQN262230 QAH262220:QAJ262230 QKD262220:QKF262230 QTZ262220:QUB262230 RDV262220:RDX262230 RNR262220:RNT262230 RXN262220:RXP262230 SHJ262220:SHL262230 SRF262220:SRH262230 TBB262220:TBD262230 TKX262220:TKZ262230 TUT262220:TUV262230 UEP262220:UER262230 UOL262220:UON262230 UYH262220:UYJ262230 VID262220:VIF262230 VRZ262220:VSB262230 WBV262220:WBX262230 WLR262220:WLT262230 WVN262220:WVP262230 F327756:H327766 JB327756:JD327766 SX327756:SZ327766 ACT327756:ACV327766 AMP327756:AMR327766 AWL327756:AWN327766 BGH327756:BGJ327766 BQD327756:BQF327766 BZZ327756:CAB327766 CJV327756:CJX327766 CTR327756:CTT327766 DDN327756:DDP327766 DNJ327756:DNL327766 DXF327756:DXH327766 EHB327756:EHD327766 EQX327756:EQZ327766 FAT327756:FAV327766 FKP327756:FKR327766 FUL327756:FUN327766 GEH327756:GEJ327766 GOD327756:GOF327766 GXZ327756:GYB327766 HHV327756:HHX327766 HRR327756:HRT327766 IBN327756:IBP327766 ILJ327756:ILL327766 IVF327756:IVH327766 JFB327756:JFD327766 JOX327756:JOZ327766 JYT327756:JYV327766 KIP327756:KIR327766 KSL327756:KSN327766 LCH327756:LCJ327766 LMD327756:LMF327766 LVZ327756:LWB327766 MFV327756:MFX327766 MPR327756:MPT327766 MZN327756:MZP327766 NJJ327756:NJL327766 NTF327756:NTH327766 ODB327756:ODD327766 OMX327756:OMZ327766 OWT327756:OWV327766 PGP327756:PGR327766 PQL327756:PQN327766 QAH327756:QAJ327766 QKD327756:QKF327766 QTZ327756:QUB327766 RDV327756:RDX327766 RNR327756:RNT327766 RXN327756:RXP327766 SHJ327756:SHL327766 SRF327756:SRH327766 TBB327756:TBD327766 TKX327756:TKZ327766 TUT327756:TUV327766 UEP327756:UER327766 UOL327756:UON327766 UYH327756:UYJ327766 VID327756:VIF327766 VRZ327756:VSB327766 WBV327756:WBX327766 WLR327756:WLT327766 WVN327756:WVP327766 F393292:H393302 JB393292:JD393302 SX393292:SZ393302 ACT393292:ACV393302 AMP393292:AMR393302 AWL393292:AWN393302 BGH393292:BGJ393302 BQD393292:BQF393302 BZZ393292:CAB393302 CJV393292:CJX393302 CTR393292:CTT393302 DDN393292:DDP393302 DNJ393292:DNL393302 DXF393292:DXH393302 EHB393292:EHD393302 EQX393292:EQZ393302 FAT393292:FAV393302 FKP393292:FKR393302 FUL393292:FUN393302 GEH393292:GEJ393302 GOD393292:GOF393302 GXZ393292:GYB393302 HHV393292:HHX393302 HRR393292:HRT393302 IBN393292:IBP393302 ILJ393292:ILL393302 IVF393292:IVH393302 JFB393292:JFD393302 JOX393292:JOZ393302 JYT393292:JYV393302 KIP393292:KIR393302 KSL393292:KSN393302 LCH393292:LCJ393302 LMD393292:LMF393302 LVZ393292:LWB393302 MFV393292:MFX393302 MPR393292:MPT393302 MZN393292:MZP393302 NJJ393292:NJL393302 NTF393292:NTH393302 ODB393292:ODD393302 OMX393292:OMZ393302 OWT393292:OWV393302 PGP393292:PGR393302 PQL393292:PQN393302 QAH393292:QAJ393302 QKD393292:QKF393302 QTZ393292:QUB393302 RDV393292:RDX393302 RNR393292:RNT393302 RXN393292:RXP393302 SHJ393292:SHL393302 SRF393292:SRH393302 TBB393292:TBD393302 TKX393292:TKZ393302 TUT393292:TUV393302 UEP393292:UER393302 UOL393292:UON393302 UYH393292:UYJ393302 VID393292:VIF393302 VRZ393292:VSB393302 WBV393292:WBX393302 WLR393292:WLT393302 WVN393292:WVP393302 F458828:H458838 JB458828:JD458838 SX458828:SZ458838 ACT458828:ACV458838 AMP458828:AMR458838 AWL458828:AWN458838 BGH458828:BGJ458838 BQD458828:BQF458838 BZZ458828:CAB458838 CJV458828:CJX458838 CTR458828:CTT458838 DDN458828:DDP458838 DNJ458828:DNL458838 DXF458828:DXH458838 EHB458828:EHD458838 EQX458828:EQZ458838 FAT458828:FAV458838 FKP458828:FKR458838 FUL458828:FUN458838 GEH458828:GEJ458838 GOD458828:GOF458838 GXZ458828:GYB458838 HHV458828:HHX458838 HRR458828:HRT458838 IBN458828:IBP458838 ILJ458828:ILL458838 IVF458828:IVH458838 JFB458828:JFD458838 JOX458828:JOZ458838 JYT458828:JYV458838 KIP458828:KIR458838 KSL458828:KSN458838 LCH458828:LCJ458838 LMD458828:LMF458838 LVZ458828:LWB458838 MFV458828:MFX458838 MPR458828:MPT458838 MZN458828:MZP458838 NJJ458828:NJL458838 NTF458828:NTH458838 ODB458828:ODD458838 OMX458828:OMZ458838 OWT458828:OWV458838 PGP458828:PGR458838 PQL458828:PQN458838 QAH458828:QAJ458838 QKD458828:QKF458838 QTZ458828:QUB458838 RDV458828:RDX458838 RNR458828:RNT458838 RXN458828:RXP458838 SHJ458828:SHL458838 SRF458828:SRH458838 TBB458828:TBD458838 TKX458828:TKZ458838 TUT458828:TUV458838 UEP458828:UER458838 UOL458828:UON458838 UYH458828:UYJ458838 VID458828:VIF458838 VRZ458828:VSB458838 WBV458828:WBX458838 WLR458828:WLT458838 WVN458828:WVP458838 F524364:H524374 JB524364:JD524374 SX524364:SZ524374 ACT524364:ACV524374 AMP524364:AMR524374 AWL524364:AWN524374 BGH524364:BGJ524374 BQD524364:BQF524374 BZZ524364:CAB524374 CJV524364:CJX524374 CTR524364:CTT524374 DDN524364:DDP524374 DNJ524364:DNL524374 DXF524364:DXH524374 EHB524364:EHD524374 EQX524364:EQZ524374 FAT524364:FAV524374 FKP524364:FKR524374 FUL524364:FUN524374 GEH524364:GEJ524374 GOD524364:GOF524374 GXZ524364:GYB524374 HHV524364:HHX524374 HRR524364:HRT524374 IBN524364:IBP524374 ILJ524364:ILL524374 IVF524364:IVH524374 JFB524364:JFD524374 JOX524364:JOZ524374 JYT524364:JYV524374 KIP524364:KIR524374 KSL524364:KSN524374 LCH524364:LCJ524374 LMD524364:LMF524374 LVZ524364:LWB524374 MFV524364:MFX524374 MPR524364:MPT524374 MZN524364:MZP524374 NJJ524364:NJL524374 NTF524364:NTH524374 ODB524364:ODD524374 OMX524364:OMZ524374 OWT524364:OWV524374 PGP524364:PGR524374 PQL524364:PQN524374 QAH524364:QAJ524374 QKD524364:QKF524374 QTZ524364:QUB524374 RDV524364:RDX524374 RNR524364:RNT524374 RXN524364:RXP524374 SHJ524364:SHL524374 SRF524364:SRH524374 TBB524364:TBD524374 TKX524364:TKZ524374 TUT524364:TUV524374 UEP524364:UER524374 UOL524364:UON524374 UYH524364:UYJ524374 VID524364:VIF524374 VRZ524364:VSB524374 WBV524364:WBX524374 WLR524364:WLT524374 WVN524364:WVP524374 F589900:H589910 JB589900:JD589910 SX589900:SZ589910 ACT589900:ACV589910 AMP589900:AMR589910 AWL589900:AWN589910 BGH589900:BGJ589910 BQD589900:BQF589910 BZZ589900:CAB589910 CJV589900:CJX589910 CTR589900:CTT589910 DDN589900:DDP589910 DNJ589900:DNL589910 DXF589900:DXH589910 EHB589900:EHD589910 EQX589900:EQZ589910 FAT589900:FAV589910 FKP589900:FKR589910 FUL589900:FUN589910 GEH589900:GEJ589910 GOD589900:GOF589910 GXZ589900:GYB589910 HHV589900:HHX589910 HRR589900:HRT589910 IBN589900:IBP589910 ILJ589900:ILL589910 IVF589900:IVH589910 JFB589900:JFD589910 JOX589900:JOZ589910 JYT589900:JYV589910 KIP589900:KIR589910 KSL589900:KSN589910 LCH589900:LCJ589910 LMD589900:LMF589910 LVZ589900:LWB589910 MFV589900:MFX589910 MPR589900:MPT589910 MZN589900:MZP589910 NJJ589900:NJL589910 NTF589900:NTH589910 ODB589900:ODD589910 OMX589900:OMZ589910 OWT589900:OWV589910 PGP589900:PGR589910 PQL589900:PQN589910 QAH589900:QAJ589910 QKD589900:QKF589910 QTZ589900:QUB589910 RDV589900:RDX589910 RNR589900:RNT589910 RXN589900:RXP589910 SHJ589900:SHL589910 SRF589900:SRH589910 TBB589900:TBD589910 TKX589900:TKZ589910 TUT589900:TUV589910 UEP589900:UER589910 UOL589900:UON589910 UYH589900:UYJ589910 VID589900:VIF589910 VRZ589900:VSB589910 WBV589900:WBX589910 WLR589900:WLT589910 WVN589900:WVP589910 F655436:H655446 JB655436:JD655446 SX655436:SZ655446 ACT655436:ACV655446 AMP655436:AMR655446 AWL655436:AWN655446 BGH655436:BGJ655446 BQD655436:BQF655446 BZZ655436:CAB655446 CJV655436:CJX655446 CTR655436:CTT655446 DDN655436:DDP655446 DNJ655436:DNL655446 DXF655436:DXH655446 EHB655436:EHD655446 EQX655436:EQZ655446 FAT655436:FAV655446 FKP655436:FKR655446 FUL655436:FUN655446 GEH655436:GEJ655446 GOD655436:GOF655446 GXZ655436:GYB655446 HHV655436:HHX655446 HRR655436:HRT655446 IBN655436:IBP655446 ILJ655436:ILL655446 IVF655436:IVH655446 JFB655436:JFD655446 JOX655436:JOZ655446 JYT655436:JYV655446 KIP655436:KIR655446 KSL655436:KSN655446 LCH655436:LCJ655446 LMD655436:LMF655446 LVZ655436:LWB655446 MFV655436:MFX655446 MPR655436:MPT655446 MZN655436:MZP655446 NJJ655436:NJL655446 NTF655436:NTH655446 ODB655436:ODD655446 OMX655436:OMZ655446 OWT655436:OWV655446 PGP655436:PGR655446 PQL655436:PQN655446 QAH655436:QAJ655446 QKD655436:QKF655446 QTZ655436:QUB655446 RDV655436:RDX655446 RNR655436:RNT655446 RXN655436:RXP655446 SHJ655436:SHL655446 SRF655436:SRH655446 TBB655436:TBD655446 TKX655436:TKZ655446 TUT655436:TUV655446 UEP655436:UER655446 UOL655436:UON655446 UYH655436:UYJ655446 VID655436:VIF655446 VRZ655436:VSB655446 WBV655436:WBX655446 WLR655436:WLT655446 WVN655436:WVP655446 F720972:H720982 JB720972:JD720982 SX720972:SZ720982 ACT720972:ACV720982 AMP720972:AMR720982 AWL720972:AWN720982 BGH720972:BGJ720982 BQD720972:BQF720982 BZZ720972:CAB720982 CJV720972:CJX720982 CTR720972:CTT720982 DDN720972:DDP720982 DNJ720972:DNL720982 DXF720972:DXH720982 EHB720972:EHD720982 EQX720972:EQZ720982 FAT720972:FAV720982 FKP720972:FKR720982 FUL720972:FUN720982 GEH720972:GEJ720982 GOD720972:GOF720982 GXZ720972:GYB720982 HHV720972:HHX720982 HRR720972:HRT720982 IBN720972:IBP720982 ILJ720972:ILL720982 IVF720972:IVH720982 JFB720972:JFD720982 JOX720972:JOZ720982 JYT720972:JYV720982 KIP720972:KIR720982 KSL720972:KSN720982 LCH720972:LCJ720982 LMD720972:LMF720982 LVZ720972:LWB720982 MFV720972:MFX720982 MPR720972:MPT720982 MZN720972:MZP720982 NJJ720972:NJL720982 NTF720972:NTH720982 ODB720972:ODD720982 OMX720972:OMZ720982 OWT720972:OWV720982 PGP720972:PGR720982 PQL720972:PQN720982 QAH720972:QAJ720982 QKD720972:QKF720982 QTZ720972:QUB720982 RDV720972:RDX720982 RNR720972:RNT720982 RXN720972:RXP720982 SHJ720972:SHL720982 SRF720972:SRH720982 TBB720972:TBD720982 TKX720972:TKZ720982 TUT720972:TUV720982 UEP720972:UER720982 UOL720972:UON720982 UYH720972:UYJ720982 VID720972:VIF720982 VRZ720972:VSB720982 WBV720972:WBX720982 WLR720972:WLT720982 WVN720972:WVP720982 F786508:H786518 JB786508:JD786518 SX786508:SZ786518 ACT786508:ACV786518 AMP786508:AMR786518 AWL786508:AWN786518 BGH786508:BGJ786518 BQD786508:BQF786518 BZZ786508:CAB786518 CJV786508:CJX786518 CTR786508:CTT786518 DDN786508:DDP786518 DNJ786508:DNL786518 DXF786508:DXH786518 EHB786508:EHD786518 EQX786508:EQZ786518 FAT786508:FAV786518 FKP786508:FKR786518 FUL786508:FUN786518 GEH786508:GEJ786518 GOD786508:GOF786518 GXZ786508:GYB786518 HHV786508:HHX786518 HRR786508:HRT786518 IBN786508:IBP786518 ILJ786508:ILL786518 IVF786508:IVH786518 JFB786508:JFD786518 JOX786508:JOZ786518 JYT786508:JYV786518 KIP786508:KIR786518 KSL786508:KSN786518 LCH786508:LCJ786518 LMD786508:LMF786518 LVZ786508:LWB786518 MFV786508:MFX786518 MPR786508:MPT786518 MZN786508:MZP786518 NJJ786508:NJL786518 NTF786508:NTH786518 ODB786508:ODD786518 OMX786508:OMZ786518 OWT786508:OWV786518 PGP786508:PGR786518 PQL786508:PQN786518 QAH786508:QAJ786518 QKD786508:QKF786518 QTZ786508:QUB786518 RDV786508:RDX786518 RNR786508:RNT786518 RXN786508:RXP786518 SHJ786508:SHL786518 SRF786508:SRH786518 TBB786508:TBD786518 TKX786508:TKZ786518 TUT786508:TUV786518 UEP786508:UER786518 UOL786508:UON786518 UYH786508:UYJ786518 VID786508:VIF786518 VRZ786508:VSB786518 WBV786508:WBX786518 WLR786508:WLT786518 WVN786508:WVP786518 F852044:H852054 JB852044:JD852054 SX852044:SZ852054 ACT852044:ACV852054 AMP852044:AMR852054 AWL852044:AWN852054 BGH852044:BGJ852054 BQD852044:BQF852054 BZZ852044:CAB852054 CJV852044:CJX852054 CTR852044:CTT852054 DDN852044:DDP852054 DNJ852044:DNL852054 DXF852044:DXH852054 EHB852044:EHD852054 EQX852044:EQZ852054 FAT852044:FAV852054 FKP852044:FKR852054 FUL852044:FUN852054 GEH852044:GEJ852054 GOD852044:GOF852054 GXZ852044:GYB852054 HHV852044:HHX852054 HRR852044:HRT852054 IBN852044:IBP852054 ILJ852044:ILL852054 IVF852044:IVH852054 JFB852044:JFD852054 JOX852044:JOZ852054 JYT852044:JYV852054 KIP852044:KIR852054 KSL852044:KSN852054 LCH852044:LCJ852054 LMD852044:LMF852054 LVZ852044:LWB852054 MFV852044:MFX852054 MPR852044:MPT852054 MZN852044:MZP852054 NJJ852044:NJL852054 NTF852044:NTH852054 ODB852044:ODD852054 OMX852044:OMZ852054 OWT852044:OWV852054 PGP852044:PGR852054 PQL852044:PQN852054 QAH852044:QAJ852054 QKD852044:QKF852054 QTZ852044:QUB852054 RDV852044:RDX852054 RNR852044:RNT852054 RXN852044:RXP852054 SHJ852044:SHL852054 SRF852044:SRH852054 TBB852044:TBD852054 TKX852044:TKZ852054 TUT852044:TUV852054 UEP852044:UER852054 UOL852044:UON852054 UYH852044:UYJ852054 VID852044:VIF852054 VRZ852044:VSB852054 WBV852044:WBX852054 WLR852044:WLT852054 WVN852044:WVP852054 F917580:H917590 JB917580:JD917590 SX917580:SZ917590 ACT917580:ACV917590 AMP917580:AMR917590 AWL917580:AWN917590 BGH917580:BGJ917590 BQD917580:BQF917590 BZZ917580:CAB917590 CJV917580:CJX917590 CTR917580:CTT917590 DDN917580:DDP917590 DNJ917580:DNL917590 DXF917580:DXH917590 EHB917580:EHD917590 EQX917580:EQZ917590 FAT917580:FAV917590 FKP917580:FKR917590 FUL917580:FUN917590 GEH917580:GEJ917590 GOD917580:GOF917590 GXZ917580:GYB917590 HHV917580:HHX917590 HRR917580:HRT917590 IBN917580:IBP917590 ILJ917580:ILL917590 IVF917580:IVH917590 JFB917580:JFD917590 JOX917580:JOZ917590 JYT917580:JYV917590 KIP917580:KIR917590 KSL917580:KSN917590 LCH917580:LCJ917590 LMD917580:LMF917590 LVZ917580:LWB917590 MFV917580:MFX917590 MPR917580:MPT917590 MZN917580:MZP917590 NJJ917580:NJL917590 NTF917580:NTH917590 ODB917580:ODD917590 OMX917580:OMZ917590 OWT917580:OWV917590 PGP917580:PGR917590 PQL917580:PQN917590 QAH917580:QAJ917590 QKD917580:QKF917590 QTZ917580:QUB917590 RDV917580:RDX917590 RNR917580:RNT917590 RXN917580:RXP917590 SHJ917580:SHL917590 SRF917580:SRH917590 TBB917580:TBD917590 TKX917580:TKZ917590 TUT917580:TUV917590 UEP917580:UER917590 UOL917580:UON917590 UYH917580:UYJ917590 VID917580:VIF917590 VRZ917580:VSB917590 WBV917580:WBX917590 WLR917580:WLT917590 WVN917580:WVP917590 F983116:H983126 JB983116:JD983126 SX983116:SZ983126 ACT983116:ACV983126 AMP983116:AMR983126 AWL983116:AWN983126 BGH983116:BGJ983126 BQD983116:BQF983126 BZZ983116:CAB983126 CJV983116:CJX983126 CTR983116:CTT983126 DDN983116:DDP983126 DNJ983116:DNL983126 DXF983116:DXH983126 EHB983116:EHD983126 EQX983116:EQZ983126 FAT983116:FAV983126 FKP983116:FKR983126 FUL983116:FUN983126 GEH983116:GEJ983126 GOD983116:GOF983126 GXZ983116:GYB983126 HHV983116:HHX983126 HRR983116:HRT983126 IBN983116:IBP983126 ILJ983116:ILL983126 IVF983116:IVH983126 JFB983116:JFD983126 JOX983116:JOZ983126 JYT983116:JYV983126 KIP983116:KIR983126 KSL983116:KSN983126 LCH983116:LCJ983126 LMD983116:LMF983126 LVZ983116:LWB983126 MFV983116:MFX983126 MPR983116:MPT983126 MZN983116:MZP983126 NJJ983116:NJL983126 NTF983116:NTH983126 ODB983116:ODD983126 OMX983116:OMZ983126 OWT983116:OWV983126 PGP983116:PGR983126 PQL983116:PQN983126 QAH983116:QAJ983126 QKD983116:QKF983126 QTZ983116:QUB983126 RDV983116:RDX983126 RNR983116:RNT983126 RXN983116:RXP983126 SHJ983116:SHL983126 SRF983116:SRH983126 TBB983116:TBD983126 TKX983116:TKZ983126 TUT983116:TUV983126 UEP983116:UER983126 UOL983116:UON983126 UYH983116:UYJ983126 VID983116:VIF983126 VRZ983116:VSB983126 WBV983116:WBX983126 WLR983116:WLT983126 WVN983116:WVP983126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D65613:D65622 IZ65613:IZ65622 SV65613:SV65622 ACR65613:ACR65622 AMN65613:AMN65622 AWJ65613:AWJ65622 BGF65613:BGF65622 BQB65613:BQB65622 BZX65613:BZX65622 CJT65613:CJT65622 CTP65613:CTP65622 DDL65613:DDL65622 DNH65613:DNH65622 DXD65613:DXD65622 EGZ65613:EGZ65622 EQV65613:EQV65622 FAR65613:FAR65622 FKN65613:FKN65622 FUJ65613:FUJ65622 GEF65613:GEF65622 GOB65613:GOB65622 GXX65613:GXX65622 HHT65613:HHT65622 HRP65613:HRP65622 IBL65613:IBL65622 ILH65613:ILH65622 IVD65613:IVD65622 JEZ65613:JEZ65622 JOV65613:JOV65622 JYR65613:JYR65622 KIN65613:KIN65622 KSJ65613:KSJ65622 LCF65613:LCF65622 LMB65613:LMB65622 LVX65613:LVX65622 MFT65613:MFT65622 MPP65613:MPP65622 MZL65613:MZL65622 NJH65613:NJH65622 NTD65613:NTD65622 OCZ65613:OCZ65622 OMV65613:OMV65622 OWR65613:OWR65622 PGN65613:PGN65622 PQJ65613:PQJ65622 QAF65613:QAF65622 QKB65613:QKB65622 QTX65613:QTX65622 RDT65613:RDT65622 RNP65613:RNP65622 RXL65613:RXL65622 SHH65613:SHH65622 SRD65613:SRD65622 TAZ65613:TAZ65622 TKV65613:TKV65622 TUR65613:TUR65622 UEN65613:UEN65622 UOJ65613:UOJ65622 UYF65613:UYF65622 VIB65613:VIB65622 VRX65613:VRX65622 WBT65613:WBT65622 WLP65613:WLP65622 WVL65613:WVL65622 D131149:D131158 IZ131149:IZ131158 SV131149:SV131158 ACR131149:ACR131158 AMN131149:AMN131158 AWJ131149:AWJ131158 BGF131149:BGF131158 BQB131149:BQB131158 BZX131149:BZX131158 CJT131149:CJT131158 CTP131149:CTP131158 DDL131149:DDL131158 DNH131149:DNH131158 DXD131149:DXD131158 EGZ131149:EGZ131158 EQV131149:EQV131158 FAR131149:FAR131158 FKN131149:FKN131158 FUJ131149:FUJ131158 GEF131149:GEF131158 GOB131149:GOB131158 GXX131149:GXX131158 HHT131149:HHT131158 HRP131149:HRP131158 IBL131149:IBL131158 ILH131149:ILH131158 IVD131149:IVD131158 JEZ131149:JEZ131158 JOV131149:JOV131158 JYR131149:JYR131158 KIN131149:KIN131158 KSJ131149:KSJ131158 LCF131149:LCF131158 LMB131149:LMB131158 LVX131149:LVX131158 MFT131149:MFT131158 MPP131149:MPP131158 MZL131149:MZL131158 NJH131149:NJH131158 NTD131149:NTD131158 OCZ131149:OCZ131158 OMV131149:OMV131158 OWR131149:OWR131158 PGN131149:PGN131158 PQJ131149:PQJ131158 QAF131149:QAF131158 QKB131149:QKB131158 QTX131149:QTX131158 RDT131149:RDT131158 RNP131149:RNP131158 RXL131149:RXL131158 SHH131149:SHH131158 SRD131149:SRD131158 TAZ131149:TAZ131158 TKV131149:TKV131158 TUR131149:TUR131158 UEN131149:UEN131158 UOJ131149:UOJ131158 UYF131149:UYF131158 VIB131149:VIB131158 VRX131149:VRX131158 WBT131149:WBT131158 WLP131149:WLP131158 WVL131149:WVL131158 D196685:D196694 IZ196685:IZ196694 SV196685:SV196694 ACR196685:ACR196694 AMN196685:AMN196694 AWJ196685:AWJ196694 BGF196685:BGF196694 BQB196685:BQB196694 BZX196685:BZX196694 CJT196685:CJT196694 CTP196685:CTP196694 DDL196685:DDL196694 DNH196685:DNH196694 DXD196685:DXD196694 EGZ196685:EGZ196694 EQV196685:EQV196694 FAR196685:FAR196694 FKN196685:FKN196694 FUJ196685:FUJ196694 GEF196685:GEF196694 GOB196685:GOB196694 GXX196685:GXX196694 HHT196685:HHT196694 HRP196685:HRP196694 IBL196685:IBL196694 ILH196685:ILH196694 IVD196685:IVD196694 JEZ196685:JEZ196694 JOV196685:JOV196694 JYR196685:JYR196694 KIN196685:KIN196694 KSJ196685:KSJ196694 LCF196685:LCF196694 LMB196685:LMB196694 LVX196685:LVX196694 MFT196685:MFT196694 MPP196685:MPP196694 MZL196685:MZL196694 NJH196685:NJH196694 NTD196685:NTD196694 OCZ196685:OCZ196694 OMV196685:OMV196694 OWR196685:OWR196694 PGN196685:PGN196694 PQJ196685:PQJ196694 QAF196685:QAF196694 QKB196685:QKB196694 QTX196685:QTX196694 RDT196685:RDT196694 RNP196685:RNP196694 RXL196685:RXL196694 SHH196685:SHH196694 SRD196685:SRD196694 TAZ196685:TAZ196694 TKV196685:TKV196694 TUR196685:TUR196694 UEN196685:UEN196694 UOJ196685:UOJ196694 UYF196685:UYF196694 VIB196685:VIB196694 VRX196685:VRX196694 WBT196685:WBT196694 WLP196685:WLP196694 WVL196685:WVL196694 D262221:D262230 IZ262221:IZ262230 SV262221:SV262230 ACR262221:ACR262230 AMN262221:AMN262230 AWJ262221:AWJ262230 BGF262221:BGF262230 BQB262221:BQB262230 BZX262221:BZX262230 CJT262221:CJT262230 CTP262221:CTP262230 DDL262221:DDL262230 DNH262221:DNH262230 DXD262221:DXD262230 EGZ262221:EGZ262230 EQV262221:EQV262230 FAR262221:FAR262230 FKN262221:FKN262230 FUJ262221:FUJ262230 GEF262221:GEF262230 GOB262221:GOB262230 GXX262221:GXX262230 HHT262221:HHT262230 HRP262221:HRP262230 IBL262221:IBL262230 ILH262221:ILH262230 IVD262221:IVD262230 JEZ262221:JEZ262230 JOV262221:JOV262230 JYR262221:JYR262230 KIN262221:KIN262230 KSJ262221:KSJ262230 LCF262221:LCF262230 LMB262221:LMB262230 LVX262221:LVX262230 MFT262221:MFT262230 MPP262221:MPP262230 MZL262221:MZL262230 NJH262221:NJH262230 NTD262221:NTD262230 OCZ262221:OCZ262230 OMV262221:OMV262230 OWR262221:OWR262230 PGN262221:PGN262230 PQJ262221:PQJ262230 QAF262221:QAF262230 QKB262221:QKB262230 QTX262221:QTX262230 RDT262221:RDT262230 RNP262221:RNP262230 RXL262221:RXL262230 SHH262221:SHH262230 SRD262221:SRD262230 TAZ262221:TAZ262230 TKV262221:TKV262230 TUR262221:TUR262230 UEN262221:UEN262230 UOJ262221:UOJ262230 UYF262221:UYF262230 VIB262221:VIB262230 VRX262221:VRX262230 WBT262221:WBT262230 WLP262221:WLP262230 WVL262221:WVL262230 D327757:D327766 IZ327757:IZ327766 SV327757:SV327766 ACR327757:ACR327766 AMN327757:AMN327766 AWJ327757:AWJ327766 BGF327757:BGF327766 BQB327757:BQB327766 BZX327757:BZX327766 CJT327757:CJT327766 CTP327757:CTP327766 DDL327757:DDL327766 DNH327757:DNH327766 DXD327757:DXD327766 EGZ327757:EGZ327766 EQV327757:EQV327766 FAR327757:FAR327766 FKN327757:FKN327766 FUJ327757:FUJ327766 GEF327757:GEF327766 GOB327757:GOB327766 GXX327757:GXX327766 HHT327757:HHT327766 HRP327757:HRP327766 IBL327757:IBL327766 ILH327757:ILH327766 IVD327757:IVD327766 JEZ327757:JEZ327766 JOV327757:JOV327766 JYR327757:JYR327766 KIN327757:KIN327766 KSJ327757:KSJ327766 LCF327757:LCF327766 LMB327757:LMB327766 LVX327757:LVX327766 MFT327757:MFT327766 MPP327757:MPP327766 MZL327757:MZL327766 NJH327757:NJH327766 NTD327757:NTD327766 OCZ327757:OCZ327766 OMV327757:OMV327766 OWR327757:OWR327766 PGN327757:PGN327766 PQJ327757:PQJ327766 QAF327757:QAF327766 QKB327757:QKB327766 QTX327757:QTX327766 RDT327757:RDT327766 RNP327757:RNP327766 RXL327757:RXL327766 SHH327757:SHH327766 SRD327757:SRD327766 TAZ327757:TAZ327766 TKV327757:TKV327766 TUR327757:TUR327766 UEN327757:UEN327766 UOJ327757:UOJ327766 UYF327757:UYF327766 VIB327757:VIB327766 VRX327757:VRX327766 WBT327757:WBT327766 WLP327757:WLP327766 WVL327757:WVL327766 D393293:D393302 IZ393293:IZ393302 SV393293:SV393302 ACR393293:ACR393302 AMN393293:AMN393302 AWJ393293:AWJ393302 BGF393293:BGF393302 BQB393293:BQB393302 BZX393293:BZX393302 CJT393293:CJT393302 CTP393293:CTP393302 DDL393293:DDL393302 DNH393293:DNH393302 DXD393293:DXD393302 EGZ393293:EGZ393302 EQV393293:EQV393302 FAR393293:FAR393302 FKN393293:FKN393302 FUJ393293:FUJ393302 GEF393293:GEF393302 GOB393293:GOB393302 GXX393293:GXX393302 HHT393293:HHT393302 HRP393293:HRP393302 IBL393293:IBL393302 ILH393293:ILH393302 IVD393293:IVD393302 JEZ393293:JEZ393302 JOV393293:JOV393302 JYR393293:JYR393302 KIN393293:KIN393302 KSJ393293:KSJ393302 LCF393293:LCF393302 LMB393293:LMB393302 LVX393293:LVX393302 MFT393293:MFT393302 MPP393293:MPP393302 MZL393293:MZL393302 NJH393293:NJH393302 NTD393293:NTD393302 OCZ393293:OCZ393302 OMV393293:OMV393302 OWR393293:OWR393302 PGN393293:PGN393302 PQJ393293:PQJ393302 QAF393293:QAF393302 QKB393293:QKB393302 QTX393293:QTX393302 RDT393293:RDT393302 RNP393293:RNP393302 RXL393293:RXL393302 SHH393293:SHH393302 SRD393293:SRD393302 TAZ393293:TAZ393302 TKV393293:TKV393302 TUR393293:TUR393302 UEN393293:UEN393302 UOJ393293:UOJ393302 UYF393293:UYF393302 VIB393293:VIB393302 VRX393293:VRX393302 WBT393293:WBT393302 WLP393293:WLP393302 WVL393293:WVL393302 D458829:D458838 IZ458829:IZ458838 SV458829:SV458838 ACR458829:ACR458838 AMN458829:AMN458838 AWJ458829:AWJ458838 BGF458829:BGF458838 BQB458829:BQB458838 BZX458829:BZX458838 CJT458829:CJT458838 CTP458829:CTP458838 DDL458829:DDL458838 DNH458829:DNH458838 DXD458829:DXD458838 EGZ458829:EGZ458838 EQV458829:EQV458838 FAR458829:FAR458838 FKN458829:FKN458838 FUJ458829:FUJ458838 GEF458829:GEF458838 GOB458829:GOB458838 GXX458829:GXX458838 HHT458829:HHT458838 HRP458829:HRP458838 IBL458829:IBL458838 ILH458829:ILH458838 IVD458829:IVD458838 JEZ458829:JEZ458838 JOV458829:JOV458838 JYR458829:JYR458838 KIN458829:KIN458838 KSJ458829:KSJ458838 LCF458829:LCF458838 LMB458829:LMB458838 LVX458829:LVX458838 MFT458829:MFT458838 MPP458829:MPP458838 MZL458829:MZL458838 NJH458829:NJH458838 NTD458829:NTD458838 OCZ458829:OCZ458838 OMV458829:OMV458838 OWR458829:OWR458838 PGN458829:PGN458838 PQJ458829:PQJ458838 QAF458829:QAF458838 QKB458829:QKB458838 QTX458829:QTX458838 RDT458829:RDT458838 RNP458829:RNP458838 RXL458829:RXL458838 SHH458829:SHH458838 SRD458829:SRD458838 TAZ458829:TAZ458838 TKV458829:TKV458838 TUR458829:TUR458838 UEN458829:UEN458838 UOJ458829:UOJ458838 UYF458829:UYF458838 VIB458829:VIB458838 VRX458829:VRX458838 WBT458829:WBT458838 WLP458829:WLP458838 WVL458829:WVL458838 D524365:D524374 IZ524365:IZ524374 SV524365:SV524374 ACR524365:ACR524374 AMN524365:AMN524374 AWJ524365:AWJ524374 BGF524365:BGF524374 BQB524365:BQB524374 BZX524365:BZX524374 CJT524365:CJT524374 CTP524365:CTP524374 DDL524365:DDL524374 DNH524365:DNH524374 DXD524365:DXD524374 EGZ524365:EGZ524374 EQV524365:EQV524374 FAR524365:FAR524374 FKN524365:FKN524374 FUJ524365:FUJ524374 GEF524365:GEF524374 GOB524365:GOB524374 GXX524365:GXX524374 HHT524365:HHT524374 HRP524365:HRP524374 IBL524365:IBL524374 ILH524365:ILH524374 IVD524365:IVD524374 JEZ524365:JEZ524374 JOV524365:JOV524374 JYR524365:JYR524374 KIN524365:KIN524374 KSJ524365:KSJ524374 LCF524365:LCF524374 LMB524365:LMB524374 LVX524365:LVX524374 MFT524365:MFT524374 MPP524365:MPP524374 MZL524365:MZL524374 NJH524365:NJH524374 NTD524365:NTD524374 OCZ524365:OCZ524374 OMV524365:OMV524374 OWR524365:OWR524374 PGN524365:PGN524374 PQJ524365:PQJ524374 QAF524365:QAF524374 QKB524365:QKB524374 QTX524365:QTX524374 RDT524365:RDT524374 RNP524365:RNP524374 RXL524365:RXL524374 SHH524365:SHH524374 SRD524365:SRD524374 TAZ524365:TAZ524374 TKV524365:TKV524374 TUR524365:TUR524374 UEN524365:UEN524374 UOJ524365:UOJ524374 UYF524365:UYF524374 VIB524365:VIB524374 VRX524365:VRX524374 WBT524365:WBT524374 WLP524365:WLP524374 WVL524365:WVL524374 D589901:D589910 IZ589901:IZ589910 SV589901:SV589910 ACR589901:ACR589910 AMN589901:AMN589910 AWJ589901:AWJ589910 BGF589901:BGF589910 BQB589901:BQB589910 BZX589901:BZX589910 CJT589901:CJT589910 CTP589901:CTP589910 DDL589901:DDL589910 DNH589901:DNH589910 DXD589901:DXD589910 EGZ589901:EGZ589910 EQV589901:EQV589910 FAR589901:FAR589910 FKN589901:FKN589910 FUJ589901:FUJ589910 GEF589901:GEF589910 GOB589901:GOB589910 GXX589901:GXX589910 HHT589901:HHT589910 HRP589901:HRP589910 IBL589901:IBL589910 ILH589901:ILH589910 IVD589901:IVD589910 JEZ589901:JEZ589910 JOV589901:JOV589910 JYR589901:JYR589910 KIN589901:KIN589910 KSJ589901:KSJ589910 LCF589901:LCF589910 LMB589901:LMB589910 LVX589901:LVX589910 MFT589901:MFT589910 MPP589901:MPP589910 MZL589901:MZL589910 NJH589901:NJH589910 NTD589901:NTD589910 OCZ589901:OCZ589910 OMV589901:OMV589910 OWR589901:OWR589910 PGN589901:PGN589910 PQJ589901:PQJ589910 QAF589901:QAF589910 QKB589901:QKB589910 QTX589901:QTX589910 RDT589901:RDT589910 RNP589901:RNP589910 RXL589901:RXL589910 SHH589901:SHH589910 SRD589901:SRD589910 TAZ589901:TAZ589910 TKV589901:TKV589910 TUR589901:TUR589910 UEN589901:UEN589910 UOJ589901:UOJ589910 UYF589901:UYF589910 VIB589901:VIB589910 VRX589901:VRX589910 WBT589901:WBT589910 WLP589901:WLP589910 WVL589901:WVL589910 D655437:D655446 IZ655437:IZ655446 SV655437:SV655446 ACR655437:ACR655446 AMN655437:AMN655446 AWJ655437:AWJ655446 BGF655437:BGF655446 BQB655437:BQB655446 BZX655437:BZX655446 CJT655437:CJT655446 CTP655437:CTP655446 DDL655437:DDL655446 DNH655437:DNH655446 DXD655437:DXD655446 EGZ655437:EGZ655446 EQV655437:EQV655446 FAR655437:FAR655446 FKN655437:FKN655446 FUJ655437:FUJ655446 GEF655437:GEF655446 GOB655437:GOB655446 GXX655437:GXX655446 HHT655437:HHT655446 HRP655437:HRP655446 IBL655437:IBL655446 ILH655437:ILH655446 IVD655437:IVD655446 JEZ655437:JEZ655446 JOV655437:JOV655446 JYR655437:JYR655446 KIN655437:KIN655446 KSJ655437:KSJ655446 LCF655437:LCF655446 LMB655437:LMB655446 LVX655437:LVX655446 MFT655437:MFT655446 MPP655437:MPP655446 MZL655437:MZL655446 NJH655437:NJH655446 NTD655437:NTD655446 OCZ655437:OCZ655446 OMV655437:OMV655446 OWR655437:OWR655446 PGN655437:PGN655446 PQJ655437:PQJ655446 QAF655437:QAF655446 QKB655437:QKB655446 QTX655437:QTX655446 RDT655437:RDT655446 RNP655437:RNP655446 RXL655437:RXL655446 SHH655437:SHH655446 SRD655437:SRD655446 TAZ655437:TAZ655446 TKV655437:TKV655446 TUR655437:TUR655446 UEN655437:UEN655446 UOJ655437:UOJ655446 UYF655437:UYF655446 VIB655437:VIB655446 VRX655437:VRX655446 WBT655437:WBT655446 WLP655437:WLP655446 WVL655437:WVL655446 D720973:D720982 IZ720973:IZ720982 SV720973:SV720982 ACR720973:ACR720982 AMN720973:AMN720982 AWJ720973:AWJ720982 BGF720973:BGF720982 BQB720973:BQB720982 BZX720973:BZX720982 CJT720973:CJT720982 CTP720973:CTP720982 DDL720973:DDL720982 DNH720973:DNH720982 DXD720973:DXD720982 EGZ720973:EGZ720982 EQV720973:EQV720982 FAR720973:FAR720982 FKN720973:FKN720982 FUJ720973:FUJ720982 GEF720973:GEF720982 GOB720973:GOB720982 GXX720973:GXX720982 HHT720973:HHT720982 HRP720973:HRP720982 IBL720973:IBL720982 ILH720973:ILH720982 IVD720973:IVD720982 JEZ720973:JEZ720982 JOV720973:JOV720982 JYR720973:JYR720982 KIN720973:KIN720982 KSJ720973:KSJ720982 LCF720973:LCF720982 LMB720973:LMB720982 LVX720973:LVX720982 MFT720973:MFT720982 MPP720973:MPP720982 MZL720973:MZL720982 NJH720973:NJH720982 NTD720973:NTD720982 OCZ720973:OCZ720982 OMV720973:OMV720982 OWR720973:OWR720982 PGN720973:PGN720982 PQJ720973:PQJ720982 QAF720973:QAF720982 QKB720973:QKB720982 QTX720973:QTX720982 RDT720973:RDT720982 RNP720973:RNP720982 RXL720973:RXL720982 SHH720973:SHH720982 SRD720973:SRD720982 TAZ720973:TAZ720982 TKV720973:TKV720982 TUR720973:TUR720982 UEN720973:UEN720982 UOJ720973:UOJ720982 UYF720973:UYF720982 VIB720973:VIB720982 VRX720973:VRX720982 WBT720973:WBT720982 WLP720973:WLP720982 WVL720973:WVL720982 D786509:D786518 IZ786509:IZ786518 SV786509:SV786518 ACR786509:ACR786518 AMN786509:AMN786518 AWJ786509:AWJ786518 BGF786509:BGF786518 BQB786509:BQB786518 BZX786509:BZX786518 CJT786509:CJT786518 CTP786509:CTP786518 DDL786509:DDL786518 DNH786509:DNH786518 DXD786509:DXD786518 EGZ786509:EGZ786518 EQV786509:EQV786518 FAR786509:FAR786518 FKN786509:FKN786518 FUJ786509:FUJ786518 GEF786509:GEF786518 GOB786509:GOB786518 GXX786509:GXX786518 HHT786509:HHT786518 HRP786509:HRP786518 IBL786509:IBL786518 ILH786509:ILH786518 IVD786509:IVD786518 JEZ786509:JEZ786518 JOV786509:JOV786518 JYR786509:JYR786518 KIN786509:KIN786518 KSJ786509:KSJ786518 LCF786509:LCF786518 LMB786509:LMB786518 LVX786509:LVX786518 MFT786509:MFT786518 MPP786509:MPP786518 MZL786509:MZL786518 NJH786509:NJH786518 NTD786509:NTD786518 OCZ786509:OCZ786518 OMV786509:OMV786518 OWR786509:OWR786518 PGN786509:PGN786518 PQJ786509:PQJ786518 QAF786509:QAF786518 QKB786509:QKB786518 QTX786509:QTX786518 RDT786509:RDT786518 RNP786509:RNP786518 RXL786509:RXL786518 SHH786509:SHH786518 SRD786509:SRD786518 TAZ786509:TAZ786518 TKV786509:TKV786518 TUR786509:TUR786518 UEN786509:UEN786518 UOJ786509:UOJ786518 UYF786509:UYF786518 VIB786509:VIB786518 VRX786509:VRX786518 WBT786509:WBT786518 WLP786509:WLP786518 WVL786509:WVL786518 D852045:D852054 IZ852045:IZ852054 SV852045:SV852054 ACR852045:ACR852054 AMN852045:AMN852054 AWJ852045:AWJ852054 BGF852045:BGF852054 BQB852045:BQB852054 BZX852045:BZX852054 CJT852045:CJT852054 CTP852045:CTP852054 DDL852045:DDL852054 DNH852045:DNH852054 DXD852045:DXD852054 EGZ852045:EGZ852054 EQV852045:EQV852054 FAR852045:FAR852054 FKN852045:FKN852054 FUJ852045:FUJ852054 GEF852045:GEF852054 GOB852045:GOB852054 GXX852045:GXX852054 HHT852045:HHT852054 HRP852045:HRP852054 IBL852045:IBL852054 ILH852045:ILH852054 IVD852045:IVD852054 JEZ852045:JEZ852054 JOV852045:JOV852054 JYR852045:JYR852054 KIN852045:KIN852054 KSJ852045:KSJ852054 LCF852045:LCF852054 LMB852045:LMB852054 LVX852045:LVX852054 MFT852045:MFT852054 MPP852045:MPP852054 MZL852045:MZL852054 NJH852045:NJH852054 NTD852045:NTD852054 OCZ852045:OCZ852054 OMV852045:OMV852054 OWR852045:OWR852054 PGN852045:PGN852054 PQJ852045:PQJ852054 QAF852045:QAF852054 QKB852045:QKB852054 QTX852045:QTX852054 RDT852045:RDT852054 RNP852045:RNP852054 RXL852045:RXL852054 SHH852045:SHH852054 SRD852045:SRD852054 TAZ852045:TAZ852054 TKV852045:TKV852054 TUR852045:TUR852054 UEN852045:UEN852054 UOJ852045:UOJ852054 UYF852045:UYF852054 VIB852045:VIB852054 VRX852045:VRX852054 WBT852045:WBT852054 WLP852045:WLP852054 WVL852045:WVL852054 D917581:D917590 IZ917581:IZ917590 SV917581:SV917590 ACR917581:ACR917590 AMN917581:AMN917590 AWJ917581:AWJ917590 BGF917581:BGF917590 BQB917581:BQB917590 BZX917581:BZX917590 CJT917581:CJT917590 CTP917581:CTP917590 DDL917581:DDL917590 DNH917581:DNH917590 DXD917581:DXD917590 EGZ917581:EGZ917590 EQV917581:EQV917590 FAR917581:FAR917590 FKN917581:FKN917590 FUJ917581:FUJ917590 GEF917581:GEF917590 GOB917581:GOB917590 GXX917581:GXX917590 HHT917581:HHT917590 HRP917581:HRP917590 IBL917581:IBL917590 ILH917581:ILH917590 IVD917581:IVD917590 JEZ917581:JEZ917590 JOV917581:JOV917590 JYR917581:JYR917590 KIN917581:KIN917590 KSJ917581:KSJ917590 LCF917581:LCF917590 LMB917581:LMB917590 LVX917581:LVX917590 MFT917581:MFT917590 MPP917581:MPP917590 MZL917581:MZL917590 NJH917581:NJH917590 NTD917581:NTD917590 OCZ917581:OCZ917590 OMV917581:OMV917590 OWR917581:OWR917590 PGN917581:PGN917590 PQJ917581:PQJ917590 QAF917581:QAF917590 QKB917581:QKB917590 QTX917581:QTX917590 RDT917581:RDT917590 RNP917581:RNP917590 RXL917581:RXL917590 SHH917581:SHH917590 SRD917581:SRD917590 TAZ917581:TAZ917590 TKV917581:TKV917590 TUR917581:TUR917590 UEN917581:UEN917590 UOJ917581:UOJ917590 UYF917581:UYF917590 VIB917581:VIB917590 VRX917581:VRX917590 WBT917581:WBT917590 WLP917581:WLP917590 WVL917581:WVL917590 D983117:D983126 IZ983117:IZ983126 SV983117:SV983126 ACR983117:ACR983126 AMN983117:AMN983126 AWJ983117:AWJ983126 BGF983117:BGF983126 BQB983117:BQB983126 BZX983117:BZX983126 CJT983117:CJT983126 CTP983117:CTP983126 DDL983117:DDL983126 DNH983117:DNH983126 DXD983117:DXD983126 EGZ983117:EGZ983126 EQV983117:EQV983126 FAR983117:FAR983126 FKN983117:FKN983126 FUJ983117:FUJ983126 GEF983117:GEF983126 GOB983117:GOB983126 GXX983117:GXX983126 HHT983117:HHT983126 HRP983117:HRP983126 IBL983117:IBL983126 ILH983117:ILH983126 IVD983117:IVD983126 JEZ983117:JEZ983126 JOV983117:JOV983126 JYR983117:JYR983126 KIN983117:KIN983126 KSJ983117:KSJ983126 LCF983117:LCF983126 LMB983117:LMB983126 LVX983117:LVX983126 MFT983117:MFT983126 MPP983117:MPP983126 MZL983117:MZL983126 NJH983117:NJH983126 NTD983117:NTD983126 OCZ983117:OCZ983126 OMV983117:OMV983126 OWR983117:OWR983126 PGN983117:PGN983126 PQJ983117:PQJ983126 QAF983117:QAF983126 QKB983117:QKB983126 QTX983117:QTX983126 RDT983117:RDT983126 RNP983117:RNP983126 RXL983117:RXL983126 SHH983117:SHH983126 SRD983117:SRD983126 TAZ983117:TAZ983126 TKV983117:TKV983126 TUR983117:TUR983126 UEN983117:UEN983126 UOJ983117:UOJ983126 UYF983117:UYF983126 VIB983117:VIB983126 VRX983117:VRX983126 WBT983117:WBT983126 WLP983117:WLP983126 WVL983117:WVL983126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H65650:H65652 JD65650:JD65652 SZ65650:SZ65652 ACV65650:ACV65652 AMR65650:AMR65652 AWN65650:AWN65652 BGJ65650:BGJ65652 BQF65650:BQF65652 CAB65650:CAB65652 CJX65650:CJX65652 CTT65650:CTT65652 DDP65650:DDP65652 DNL65650:DNL65652 DXH65650:DXH65652 EHD65650:EHD65652 EQZ65650:EQZ65652 FAV65650:FAV65652 FKR65650:FKR65652 FUN65650:FUN65652 GEJ65650:GEJ65652 GOF65650:GOF65652 GYB65650:GYB65652 HHX65650:HHX65652 HRT65650:HRT65652 IBP65650:IBP65652 ILL65650:ILL65652 IVH65650:IVH65652 JFD65650:JFD65652 JOZ65650:JOZ65652 JYV65650:JYV65652 KIR65650:KIR65652 KSN65650:KSN65652 LCJ65650:LCJ65652 LMF65650:LMF65652 LWB65650:LWB65652 MFX65650:MFX65652 MPT65650:MPT65652 MZP65650:MZP65652 NJL65650:NJL65652 NTH65650:NTH65652 ODD65650:ODD65652 OMZ65650:OMZ65652 OWV65650:OWV65652 PGR65650:PGR65652 PQN65650:PQN65652 QAJ65650:QAJ65652 QKF65650:QKF65652 QUB65650:QUB65652 RDX65650:RDX65652 RNT65650:RNT65652 RXP65650:RXP65652 SHL65650:SHL65652 SRH65650:SRH65652 TBD65650:TBD65652 TKZ65650:TKZ65652 TUV65650:TUV65652 UER65650:UER65652 UON65650:UON65652 UYJ65650:UYJ65652 VIF65650:VIF65652 VSB65650:VSB65652 WBX65650:WBX65652 WLT65650:WLT65652 WVP65650:WVP65652 H131186:H131188 JD131186:JD131188 SZ131186:SZ131188 ACV131186:ACV131188 AMR131186:AMR131188 AWN131186:AWN131188 BGJ131186:BGJ131188 BQF131186:BQF131188 CAB131186:CAB131188 CJX131186:CJX131188 CTT131186:CTT131188 DDP131186:DDP131188 DNL131186:DNL131188 DXH131186:DXH131188 EHD131186:EHD131188 EQZ131186:EQZ131188 FAV131186:FAV131188 FKR131186:FKR131188 FUN131186:FUN131188 GEJ131186:GEJ131188 GOF131186:GOF131188 GYB131186:GYB131188 HHX131186:HHX131188 HRT131186:HRT131188 IBP131186:IBP131188 ILL131186:ILL131188 IVH131186:IVH131188 JFD131186:JFD131188 JOZ131186:JOZ131188 JYV131186:JYV131188 KIR131186:KIR131188 KSN131186:KSN131188 LCJ131186:LCJ131188 LMF131186:LMF131188 LWB131186:LWB131188 MFX131186:MFX131188 MPT131186:MPT131188 MZP131186:MZP131188 NJL131186:NJL131188 NTH131186:NTH131188 ODD131186:ODD131188 OMZ131186:OMZ131188 OWV131186:OWV131188 PGR131186:PGR131188 PQN131186:PQN131188 QAJ131186:QAJ131188 QKF131186:QKF131188 QUB131186:QUB131188 RDX131186:RDX131188 RNT131186:RNT131188 RXP131186:RXP131188 SHL131186:SHL131188 SRH131186:SRH131188 TBD131186:TBD131188 TKZ131186:TKZ131188 TUV131186:TUV131188 UER131186:UER131188 UON131186:UON131188 UYJ131186:UYJ131188 VIF131186:VIF131188 VSB131186:VSB131188 WBX131186:WBX131188 WLT131186:WLT131188 WVP131186:WVP131188 H196722:H196724 JD196722:JD196724 SZ196722:SZ196724 ACV196722:ACV196724 AMR196722:AMR196724 AWN196722:AWN196724 BGJ196722:BGJ196724 BQF196722:BQF196724 CAB196722:CAB196724 CJX196722:CJX196724 CTT196722:CTT196724 DDP196722:DDP196724 DNL196722:DNL196724 DXH196722:DXH196724 EHD196722:EHD196724 EQZ196722:EQZ196724 FAV196722:FAV196724 FKR196722:FKR196724 FUN196722:FUN196724 GEJ196722:GEJ196724 GOF196722:GOF196724 GYB196722:GYB196724 HHX196722:HHX196724 HRT196722:HRT196724 IBP196722:IBP196724 ILL196722:ILL196724 IVH196722:IVH196724 JFD196722:JFD196724 JOZ196722:JOZ196724 JYV196722:JYV196724 KIR196722:KIR196724 KSN196722:KSN196724 LCJ196722:LCJ196724 LMF196722:LMF196724 LWB196722:LWB196724 MFX196722:MFX196724 MPT196722:MPT196724 MZP196722:MZP196724 NJL196722:NJL196724 NTH196722:NTH196724 ODD196722:ODD196724 OMZ196722:OMZ196724 OWV196722:OWV196724 PGR196722:PGR196724 PQN196722:PQN196724 QAJ196722:QAJ196724 QKF196722:QKF196724 QUB196722:QUB196724 RDX196722:RDX196724 RNT196722:RNT196724 RXP196722:RXP196724 SHL196722:SHL196724 SRH196722:SRH196724 TBD196722:TBD196724 TKZ196722:TKZ196724 TUV196722:TUV196724 UER196722:UER196724 UON196722:UON196724 UYJ196722:UYJ196724 VIF196722:VIF196724 VSB196722:VSB196724 WBX196722:WBX196724 WLT196722:WLT196724 WVP196722:WVP196724 H262258:H262260 JD262258:JD262260 SZ262258:SZ262260 ACV262258:ACV262260 AMR262258:AMR262260 AWN262258:AWN262260 BGJ262258:BGJ262260 BQF262258:BQF262260 CAB262258:CAB262260 CJX262258:CJX262260 CTT262258:CTT262260 DDP262258:DDP262260 DNL262258:DNL262260 DXH262258:DXH262260 EHD262258:EHD262260 EQZ262258:EQZ262260 FAV262258:FAV262260 FKR262258:FKR262260 FUN262258:FUN262260 GEJ262258:GEJ262260 GOF262258:GOF262260 GYB262258:GYB262260 HHX262258:HHX262260 HRT262258:HRT262260 IBP262258:IBP262260 ILL262258:ILL262260 IVH262258:IVH262260 JFD262258:JFD262260 JOZ262258:JOZ262260 JYV262258:JYV262260 KIR262258:KIR262260 KSN262258:KSN262260 LCJ262258:LCJ262260 LMF262258:LMF262260 LWB262258:LWB262260 MFX262258:MFX262260 MPT262258:MPT262260 MZP262258:MZP262260 NJL262258:NJL262260 NTH262258:NTH262260 ODD262258:ODD262260 OMZ262258:OMZ262260 OWV262258:OWV262260 PGR262258:PGR262260 PQN262258:PQN262260 QAJ262258:QAJ262260 QKF262258:QKF262260 QUB262258:QUB262260 RDX262258:RDX262260 RNT262258:RNT262260 RXP262258:RXP262260 SHL262258:SHL262260 SRH262258:SRH262260 TBD262258:TBD262260 TKZ262258:TKZ262260 TUV262258:TUV262260 UER262258:UER262260 UON262258:UON262260 UYJ262258:UYJ262260 VIF262258:VIF262260 VSB262258:VSB262260 WBX262258:WBX262260 WLT262258:WLT262260 WVP262258:WVP262260 H327794:H327796 JD327794:JD327796 SZ327794:SZ327796 ACV327794:ACV327796 AMR327794:AMR327796 AWN327794:AWN327796 BGJ327794:BGJ327796 BQF327794:BQF327796 CAB327794:CAB327796 CJX327794:CJX327796 CTT327794:CTT327796 DDP327794:DDP327796 DNL327794:DNL327796 DXH327794:DXH327796 EHD327794:EHD327796 EQZ327794:EQZ327796 FAV327794:FAV327796 FKR327794:FKR327796 FUN327794:FUN327796 GEJ327794:GEJ327796 GOF327794:GOF327796 GYB327794:GYB327796 HHX327794:HHX327796 HRT327794:HRT327796 IBP327794:IBP327796 ILL327794:ILL327796 IVH327794:IVH327796 JFD327794:JFD327796 JOZ327794:JOZ327796 JYV327794:JYV327796 KIR327794:KIR327796 KSN327794:KSN327796 LCJ327794:LCJ327796 LMF327794:LMF327796 LWB327794:LWB327796 MFX327794:MFX327796 MPT327794:MPT327796 MZP327794:MZP327796 NJL327794:NJL327796 NTH327794:NTH327796 ODD327794:ODD327796 OMZ327794:OMZ327796 OWV327794:OWV327796 PGR327794:PGR327796 PQN327794:PQN327796 QAJ327794:QAJ327796 QKF327794:QKF327796 QUB327794:QUB327796 RDX327794:RDX327796 RNT327794:RNT327796 RXP327794:RXP327796 SHL327794:SHL327796 SRH327794:SRH327796 TBD327794:TBD327796 TKZ327794:TKZ327796 TUV327794:TUV327796 UER327794:UER327796 UON327794:UON327796 UYJ327794:UYJ327796 VIF327794:VIF327796 VSB327794:VSB327796 WBX327794:WBX327796 WLT327794:WLT327796 WVP327794:WVP327796 H393330:H393332 JD393330:JD393332 SZ393330:SZ393332 ACV393330:ACV393332 AMR393330:AMR393332 AWN393330:AWN393332 BGJ393330:BGJ393332 BQF393330:BQF393332 CAB393330:CAB393332 CJX393330:CJX393332 CTT393330:CTT393332 DDP393330:DDP393332 DNL393330:DNL393332 DXH393330:DXH393332 EHD393330:EHD393332 EQZ393330:EQZ393332 FAV393330:FAV393332 FKR393330:FKR393332 FUN393330:FUN393332 GEJ393330:GEJ393332 GOF393330:GOF393332 GYB393330:GYB393332 HHX393330:HHX393332 HRT393330:HRT393332 IBP393330:IBP393332 ILL393330:ILL393332 IVH393330:IVH393332 JFD393330:JFD393332 JOZ393330:JOZ393332 JYV393330:JYV393332 KIR393330:KIR393332 KSN393330:KSN393332 LCJ393330:LCJ393332 LMF393330:LMF393332 LWB393330:LWB393332 MFX393330:MFX393332 MPT393330:MPT393332 MZP393330:MZP393332 NJL393330:NJL393332 NTH393330:NTH393332 ODD393330:ODD393332 OMZ393330:OMZ393332 OWV393330:OWV393332 PGR393330:PGR393332 PQN393330:PQN393332 QAJ393330:QAJ393332 QKF393330:QKF393332 QUB393330:QUB393332 RDX393330:RDX393332 RNT393330:RNT393332 RXP393330:RXP393332 SHL393330:SHL393332 SRH393330:SRH393332 TBD393330:TBD393332 TKZ393330:TKZ393332 TUV393330:TUV393332 UER393330:UER393332 UON393330:UON393332 UYJ393330:UYJ393332 VIF393330:VIF393332 VSB393330:VSB393332 WBX393330:WBX393332 WLT393330:WLT393332 WVP393330:WVP393332 H458866:H458868 JD458866:JD458868 SZ458866:SZ458868 ACV458866:ACV458868 AMR458866:AMR458868 AWN458866:AWN458868 BGJ458866:BGJ458868 BQF458866:BQF458868 CAB458866:CAB458868 CJX458866:CJX458868 CTT458866:CTT458868 DDP458866:DDP458868 DNL458866:DNL458868 DXH458866:DXH458868 EHD458866:EHD458868 EQZ458866:EQZ458868 FAV458866:FAV458868 FKR458866:FKR458868 FUN458866:FUN458868 GEJ458866:GEJ458868 GOF458866:GOF458868 GYB458866:GYB458868 HHX458866:HHX458868 HRT458866:HRT458868 IBP458866:IBP458868 ILL458866:ILL458868 IVH458866:IVH458868 JFD458866:JFD458868 JOZ458866:JOZ458868 JYV458866:JYV458868 KIR458866:KIR458868 KSN458866:KSN458868 LCJ458866:LCJ458868 LMF458866:LMF458868 LWB458866:LWB458868 MFX458866:MFX458868 MPT458866:MPT458868 MZP458866:MZP458868 NJL458866:NJL458868 NTH458866:NTH458868 ODD458866:ODD458868 OMZ458866:OMZ458868 OWV458866:OWV458868 PGR458866:PGR458868 PQN458866:PQN458868 QAJ458866:QAJ458868 QKF458866:QKF458868 QUB458866:QUB458868 RDX458866:RDX458868 RNT458866:RNT458868 RXP458866:RXP458868 SHL458866:SHL458868 SRH458866:SRH458868 TBD458866:TBD458868 TKZ458866:TKZ458868 TUV458866:TUV458868 UER458866:UER458868 UON458866:UON458868 UYJ458866:UYJ458868 VIF458866:VIF458868 VSB458866:VSB458868 WBX458866:WBX458868 WLT458866:WLT458868 WVP458866:WVP458868 H524402:H524404 JD524402:JD524404 SZ524402:SZ524404 ACV524402:ACV524404 AMR524402:AMR524404 AWN524402:AWN524404 BGJ524402:BGJ524404 BQF524402:BQF524404 CAB524402:CAB524404 CJX524402:CJX524404 CTT524402:CTT524404 DDP524402:DDP524404 DNL524402:DNL524404 DXH524402:DXH524404 EHD524402:EHD524404 EQZ524402:EQZ524404 FAV524402:FAV524404 FKR524402:FKR524404 FUN524402:FUN524404 GEJ524402:GEJ524404 GOF524402:GOF524404 GYB524402:GYB524404 HHX524402:HHX524404 HRT524402:HRT524404 IBP524402:IBP524404 ILL524402:ILL524404 IVH524402:IVH524404 JFD524402:JFD524404 JOZ524402:JOZ524404 JYV524402:JYV524404 KIR524402:KIR524404 KSN524402:KSN524404 LCJ524402:LCJ524404 LMF524402:LMF524404 LWB524402:LWB524404 MFX524402:MFX524404 MPT524402:MPT524404 MZP524402:MZP524404 NJL524402:NJL524404 NTH524402:NTH524404 ODD524402:ODD524404 OMZ524402:OMZ524404 OWV524402:OWV524404 PGR524402:PGR524404 PQN524402:PQN524404 QAJ524402:QAJ524404 QKF524402:QKF524404 QUB524402:QUB524404 RDX524402:RDX524404 RNT524402:RNT524404 RXP524402:RXP524404 SHL524402:SHL524404 SRH524402:SRH524404 TBD524402:TBD524404 TKZ524402:TKZ524404 TUV524402:TUV524404 UER524402:UER524404 UON524402:UON524404 UYJ524402:UYJ524404 VIF524402:VIF524404 VSB524402:VSB524404 WBX524402:WBX524404 WLT524402:WLT524404 WVP524402:WVP524404 H589938:H589940 JD589938:JD589940 SZ589938:SZ589940 ACV589938:ACV589940 AMR589938:AMR589940 AWN589938:AWN589940 BGJ589938:BGJ589940 BQF589938:BQF589940 CAB589938:CAB589940 CJX589938:CJX589940 CTT589938:CTT589940 DDP589938:DDP589940 DNL589938:DNL589940 DXH589938:DXH589940 EHD589938:EHD589940 EQZ589938:EQZ589940 FAV589938:FAV589940 FKR589938:FKR589940 FUN589938:FUN589940 GEJ589938:GEJ589940 GOF589938:GOF589940 GYB589938:GYB589940 HHX589938:HHX589940 HRT589938:HRT589940 IBP589938:IBP589940 ILL589938:ILL589940 IVH589938:IVH589940 JFD589938:JFD589940 JOZ589938:JOZ589940 JYV589938:JYV589940 KIR589938:KIR589940 KSN589938:KSN589940 LCJ589938:LCJ589940 LMF589938:LMF589940 LWB589938:LWB589940 MFX589938:MFX589940 MPT589938:MPT589940 MZP589938:MZP589940 NJL589938:NJL589940 NTH589938:NTH589940 ODD589938:ODD589940 OMZ589938:OMZ589940 OWV589938:OWV589940 PGR589938:PGR589940 PQN589938:PQN589940 QAJ589938:QAJ589940 QKF589938:QKF589940 QUB589938:QUB589940 RDX589938:RDX589940 RNT589938:RNT589940 RXP589938:RXP589940 SHL589938:SHL589940 SRH589938:SRH589940 TBD589938:TBD589940 TKZ589938:TKZ589940 TUV589938:TUV589940 UER589938:UER589940 UON589938:UON589940 UYJ589938:UYJ589940 VIF589938:VIF589940 VSB589938:VSB589940 WBX589938:WBX589940 WLT589938:WLT589940 WVP589938:WVP589940 H655474:H655476 JD655474:JD655476 SZ655474:SZ655476 ACV655474:ACV655476 AMR655474:AMR655476 AWN655474:AWN655476 BGJ655474:BGJ655476 BQF655474:BQF655476 CAB655474:CAB655476 CJX655474:CJX655476 CTT655474:CTT655476 DDP655474:DDP655476 DNL655474:DNL655476 DXH655474:DXH655476 EHD655474:EHD655476 EQZ655474:EQZ655476 FAV655474:FAV655476 FKR655474:FKR655476 FUN655474:FUN655476 GEJ655474:GEJ655476 GOF655474:GOF655476 GYB655474:GYB655476 HHX655474:HHX655476 HRT655474:HRT655476 IBP655474:IBP655476 ILL655474:ILL655476 IVH655474:IVH655476 JFD655474:JFD655476 JOZ655474:JOZ655476 JYV655474:JYV655476 KIR655474:KIR655476 KSN655474:KSN655476 LCJ655474:LCJ655476 LMF655474:LMF655476 LWB655474:LWB655476 MFX655474:MFX655476 MPT655474:MPT655476 MZP655474:MZP655476 NJL655474:NJL655476 NTH655474:NTH655476 ODD655474:ODD655476 OMZ655474:OMZ655476 OWV655474:OWV655476 PGR655474:PGR655476 PQN655474:PQN655476 QAJ655474:QAJ655476 QKF655474:QKF655476 QUB655474:QUB655476 RDX655474:RDX655476 RNT655474:RNT655476 RXP655474:RXP655476 SHL655474:SHL655476 SRH655474:SRH655476 TBD655474:TBD655476 TKZ655474:TKZ655476 TUV655474:TUV655476 UER655474:UER655476 UON655474:UON655476 UYJ655474:UYJ655476 VIF655474:VIF655476 VSB655474:VSB655476 WBX655474:WBX655476 WLT655474:WLT655476 WVP655474:WVP655476 H721010:H721012 JD721010:JD721012 SZ721010:SZ721012 ACV721010:ACV721012 AMR721010:AMR721012 AWN721010:AWN721012 BGJ721010:BGJ721012 BQF721010:BQF721012 CAB721010:CAB721012 CJX721010:CJX721012 CTT721010:CTT721012 DDP721010:DDP721012 DNL721010:DNL721012 DXH721010:DXH721012 EHD721010:EHD721012 EQZ721010:EQZ721012 FAV721010:FAV721012 FKR721010:FKR721012 FUN721010:FUN721012 GEJ721010:GEJ721012 GOF721010:GOF721012 GYB721010:GYB721012 HHX721010:HHX721012 HRT721010:HRT721012 IBP721010:IBP721012 ILL721010:ILL721012 IVH721010:IVH721012 JFD721010:JFD721012 JOZ721010:JOZ721012 JYV721010:JYV721012 KIR721010:KIR721012 KSN721010:KSN721012 LCJ721010:LCJ721012 LMF721010:LMF721012 LWB721010:LWB721012 MFX721010:MFX721012 MPT721010:MPT721012 MZP721010:MZP721012 NJL721010:NJL721012 NTH721010:NTH721012 ODD721010:ODD721012 OMZ721010:OMZ721012 OWV721010:OWV721012 PGR721010:PGR721012 PQN721010:PQN721012 QAJ721010:QAJ721012 QKF721010:QKF721012 QUB721010:QUB721012 RDX721010:RDX721012 RNT721010:RNT721012 RXP721010:RXP721012 SHL721010:SHL721012 SRH721010:SRH721012 TBD721010:TBD721012 TKZ721010:TKZ721012 TUV721010:TUV721012 UER721010:UER721012 UON721010:UON721012 UYJ721010:UYJ721012 VIF721010:VIF721012 VSB721010:VSB721012 WBX721010:WBX721012 WLT721010:WLT721012 WVP721010:WVP721012 H786546:H786548 JD786546:JD786548 SZ786546:SZ786548 ACV786546:ACV786548 AMR786546:AMR786548 AWN786546:AWN786548 BGJ786546:BGJ786548 BQF786546:BQF786548 CAB786546:CAB786548 CJX786546:CJX786548 CTT786546:CTT786548 DDP786546:DDP786548 DNL786546:DNL786548 DXH786546:DXH786548 EHD786546:EHD786548 EQZ786546:EQZ786548 FAV786546:FAV786548 FKR786546:FKR786548 FUN786546:FUN786548 GEJ786546:GEJ786548 GOF786546:GOF786548 GYB786546:GYB786548 HHX786546:HHX786548 HRT786546:HRT786548 IBP786546:IBP786548 ILL786546:ILL786548 IVH786546:IVH786548 JFD786546:JFD786548 JOZ786546:JOZ786548 JYV786546:JYV786548 KIR786546:KIR786548 KSN786546:KSN786548 LCJ786546:LCJ786548 LMF786546:LMF786548 LWB786546:LWB786548 MFX786546:MFX786548 MPT786546:MPT786548 MZP786546:MZP786548 NJL786546:NJL786548 NTH786546:NTH786548 ODD786546:ODD786548 OMZ786546:OMZ786548 OWV786546:OWV786548 PGR786546:PGR786548 PQN786546:PQN786548 QAJ786546:QAJ786548 QKF786546:QKF786548 QUB786546:QUB786548 RDX786546:RDX786548 RNT786546:RNT786548 RXP786546:RXP786548 SHL786546:SHL786548 SRH786546:SRH786548 TBD786546:TBD786548 TKZ786546:TKZ786548 TUV786546:TUV786548 UER786546:UER786548 UON786546:UON786548 UYJ786546:UYJ786548 VIF786546:VIF786548 VSB786546:VSB786548 WBX786546:WBX786548 WLT786546:WLT786548 WVP786546:WVP786548 H852082:H852084 JD852082:JD852084 SZ852082:SZ852084 ACV852082:ACV852084 AMR852082:AMR852084 AWN852082:AWN852084 BGJ852082:BGJ852084 BQF852082:BQF852084 CAB852082:CAB852084 CJX852082:CJX852084 CTT852082:CTT852084 DDP852082:DDP852084 DNL852082:DNL852084 DXH852082:DXH852084 EHD852082:EHD852084 EQZ852082:EQZ852084 FAV852082:FAV852084 FKR852082:FKR852084 FUN852082:FUN852084 GEJ852082:GEJ852084 GOF852082:GOF852084 GYB852082:GYB852084 HHX852082:HHX852084 HRT852082:HRT852084 IBP852082:IBP852084 ILL852082:ILL852084 IVH852082:IVH852084 JFD852082:JFD852084 JOZ852082:JOZ852084 JYV852082:JYV852084 KIR852082:KIR852084 KSN852082:KSN852084 LCJ852082:LCJ852084 LMF852082:LMF852084 LWB852082:LWB852084 MFX852082:MFX852084 MPT852082:MPT852084 MZP852082:MZP852084 NJL852082:NJL852084 NTH852082:NTH852084 ODD852082:ODD852084 OMZ852082:OMZ852084 OWV852082:OWV852084 PGR852082:PGR852084 PQN852082:PQN852084 QAJ852082:QAJ852084 QKF852082:QKF852084 QUB852082:QUB852084 RDX852082:RDX852084 RNT852082:RNT852084 RXP852082:RXP852084 SHL852082:SHL852084 SRH852082:SRH852084 TBD852082:TBD852084 TKZ852082:TKZ852084 TUV852082:TUV852084 UER852082:UER852084 UON852082:UON852084 UYJ852082:UYJ852084 VIF852082:VIF852084 VSB852082:VSB852084 WBX852082:WBX852084 WLT852082:WLT852084 WVP852082:WVP852084 H917618:H917620 JD917618:JD917620 SZ917618:SZ917620 ACV917618:ACV917620 AMR917618:AMR917620 AWN917618:AWN917620 BGJ917618:BGJ917620 BQF917618:BQF917620 CAB917618:CAB917620 CJX917618:CJX917620 CTT917618:CTT917620 DDP917618:DDP917620 DNL917618:DNL917620 DXH917618:DXH917620 EHD917618:EHD917620 EQZ917618:EQZ917620 FAV917618:FAV917620 FKR917618:FKR917620 FUN917618:FUN917620 GEJ917618:GEJ917620 GOF917618:GOF917620 GYB917618:GYB917620 HHX917618:HHX917620 HRT917618:HRT917620 IBP917618:IBP917620 ILL917618:ILL917620 IVH917618:IVH917620 JFD917618:JFD917620 JOZ917618:JOZ917620 JYV917618:JYV917620 KIR917618:KIR917620 KSN917618:KSN917620 LCJ917618:LCJ917620 LMF917618:LMF917620 LWB917618:LWB917620 MFX917618:MFX917620 MPT917618:MPT917620 MZP917618:MZP917620 NJL917618:NJL917620 NTH917618:NTH917620 ODD917618:ODD917620 OMZ917618:OMZ917620 OWV917618:OWV917620 PGR917618:PGR917620 PQN917618:PQN917620 QAJ917618:QAJ917620 QKF917618:QKF917620 QUB917618:QUB917620 RDX917618:RDX917620 RNT917618:RNT917620 RXP917618:RXP917620 SHL917618:SHL917620 SRH917618:SRH917620 TBD917618:TBD917620 TKZ917618:TKZ917620 TUV917618:TUV917620 UER917618:UER917620 UON917618:UON917620 UYJ917618:UYJ917620 VIF917618:VIF917620 VSB917618:VSB917620 WBX917618:WBX917620 WLT917618:WLT917620 WVP917618:WVP917620 H983154:H983156 JD983154:JD983156 SZ983154:SZ983156 ACV983154:ACV983156 AMR983154:AMR983156 AWN983154:AWN983156 BGJ983154:BGJ983156 BQF983154:BQF983156 CAB983154:CAB983156 CJX983154:CJX983156 CTT983154:CTT983156 DDP983154:DDP983156 DNL983154:DNL983156 DXH983154:DXH983156 EHD983154:EHD983156 EQZ983154:EQZ983156 FAV983154:FAV983156 FKR983154:FKR983156 FUN983154:FUN983156 GEJ983154:GEJ983156 GOF983154:GOF983156 GYB983154:GYB983156 HHX983154:HHX983156 HRT983154:HRT983156 IBP983154:IBP983156 ILL983154:ILL983156 IVH983154:IVH983156 JFD983154:JFD983156 JOZ983154:JOZ983156 JYV983154:JYV983156 KIR983154:KIR983156 KSN983154:KSN983156 LCJ983154:LCJ983156 LMF983154:LMF983156 LWB983154:LWB983156 MFX983154:MFX983156 MPT983154:MPT983156 MZP983154:MZP983156 NJL983154:NJL983156 NTH983154:NTH983156 ODD983154:ODD983156 OMZ983154:OMZ983156 OWV983154:OWV983156 PGR983154:PGR983156 PQN983154:PQN983156 QAJ983154:QAJ983156 QKF983154:QKF983156 QUB983154:QUB983156 RDX983154:RDX983156 RNT983154:RNT983156 RXP983154:RXP983156 SHL983154:SHL983156 SRH983154:SRH983156 TBD983154:TBD983156 TKZ983154:TKZ983156 TUV983154:TUV983156 UER983154:UER983156 UON983154:UON983156 UYJ983154:UYJ983156 VIF983154:VIF983156 VSB983154:VSB983156 WBX983154:WBX983156 WLT983154:WLT983156 WVP983154:WVP983156 G111:G113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4"/>
  <sheetViews>
    <sheetView showGridLines="0" zoomScaleNormal="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888</v>
      </c>
      <c r="B7" s="1655"/>
      <c r="C7" s="1655"/>
      <c r="D7" s="916"/>
      <c r="E7" s="916"/>
      <c r="F7" s="916"/>
      <c r="G7" s="917"/>
      <c r="H7" s="918"/>
      <c r="I7" s="906"/>
      <c r="J7" s="907"/>
      <c r="K7" s="908" t="str">
        <f>A7</f>
        <v>Country: Peru</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900" t="s">
        <v>205</v>
      </c>
      <c r="E13" s="1647"/>
      <c r="F13" s="1647"/>
      <c r="G13" s="1647"/>
      <c r="H13" s="1580"/>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680" t="s">
        <v>205</v>
      </c>
      <c r="E15" s="151" t="s">
        <v>55</v>
      </c>
      <c r="F15" s="1658" t="s">
        <v>428</v>
      </c>
      <c r="G15" s="1659"/>
      <c r="H15" s="1660"/>
      <c r="I15" s="419"/>
      <c r="J15" s="404"/>
      <c r="K15" s="397" t="str">
        <f t="shared" ref="K15:K23" si="0">B15</f>
        <v>a. Social marketing</v>
      </c>
      <c r="L15" s="396"/>
      <c r="M15" s="396"/>
      <c r="N15" s="396"/>
      <c r="O15" s="397"/>
      <c r="P15" s="396"/>
      <c r="Q15" s="397" t="str">
        <f t="shared" ref="Q15:Q23" si="1">F15</f>
        <v xml:space="preserve">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680" t="s">
        <v>205</v>
      </c>
      <c r="E16" s="153" t="s">
        <v>55</v>
      </c>
      <c r="F16" s="1722" t="s">
        <v>428</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 xml:space="preserve"> </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680" t="s">
        <v>205</v>
      </c>
      <c r="E17" s="153" t="s">
        <v>55</v>
      </c>
      <c r="F17" s="1658" t="s">
        <v>428</v>
      </c>
      <c r="G17" s="1659"/>
      <c r="H17" s="1660"/>
      <c r="I17" s="419"/>
      <c r="J17" s="404"/>
      <c r="K17" s="397" t="str">
        <f t="shared" si="0"/>
        <v>c. Commercial sector (for example: pharmacy associations, manufacturers, etc.)</v>
      </c>
      <c r="L17" s="396"/>
      <c r="M17" s="396"/>
      <c r="N17" s="396"/>
      <c r="O17" s="397"/>
      <c r="P17" s="396"/>
      <c r="Q17" s="397" t="str">
        <f t="shared" si="1"/>
        <v xml:space="preserve"> </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680" t="s">
        <v>205</v>
      </c>
      <c r="E18" s="153" t="s">
        <v>56</v>
      </c>
      <c r="F18" s="1658" t="s">
        <v>428</v>
      </c>
      <c r="G18" s="1659"/>
      <c r="H18" s="1660"/>
      <c r="I18" s="419"/>
      <c r="J18" s="404"/>
      <c r="K18" s="397" t="str">
        <f t="shared" si="0"/>
        <v>d. Donors</v>
      </c>
      <c r="L18" s="396"/>
      <c r="M18" s="396"/>
      <c r="N18" s="396"/>
      <c r="O18" s="397"/>
      <c r="P18" s="396"/>
      <c r="Q18" s="397" t="str">
        <f t="shared" si="1"/>
        <v xml:space="preserve"> </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680" t="s">
        <v>205</v>
      </c>
      <c r="E19" s="153" t="s">
        <v>57</v>
      </c>
      <c r="F19" s="1658" t="s">
        <v>428</v>
      </c>
      <c r="G19" s="1659"/>
      <c r="H19" s="1660"/>
      <c r="I19" s="419"/>
      <c r="J19" s="404"/>
      <c r="K19" s="397" t="str">
        <f t="shared" si="0"/>
        <v>e. UN agencies</v>
      </c>
      <c r="L19" s="396"/>
      <c r="M19" s="396"/>
      <c r="N19" s="396"/>
      <c r="O19" s="397"/>
      <c r="P19" s="396"/>
      <c r="Q19" s="397" t="str">
        <f t="shared" si="1"/>
        <v xml:space="preserve">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680" t="s">
        <v>205</v>
      </c>
      <c r="E20" s="153" t="s">
        <v>58</v>
      </c>
      <c r="F20" s="1658" t="s">
        <v>428</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91" t="s">
        <v>17</v>
      </c>
      <c r="C21" s="1491"/>
      <c r="D21" s="680" t="s">
        <v>205</v>
      </c>
      <c r="E21" s="153" t="s">
        <v>59</v>
      </c>
      <c r="F21" s="1658" t="s">
        <v>428</v>
      </c>
      <c r="G21" s="1659"/>
      <c r="H21" s="1660"/>
      <c r="I21" s="419"/>
      <c r="J21" s="404"/>
      <c r="K21" s="397" t="str">
        <f t="shared" si="0"/>
        <v>g. Central Medical Store or Central Warehouse</v>
      </c>
      <c r="L21" s="396"/>
      <c r="M21" s="396"/>
      <c r="N21" s="396"/>
      <c r="O21" s="397"/>
      <c r="P21" s="396"/>
      <c r="Q21" s="397" t="str">
        <f t="shared" si="1"/>
        <v xml:space="preserve"> </v>
      </c>
      <c r="R21" s="396"/>
      <c r="S21" s="396"/>
      <c r="T21" s="406"/>
      <c r="U21" s="406"/>
      <c r="V21" s="406"/>
      <c r="W21" s="407"/>
      <c r="X21" s="407"/>
      <c r="Y21" s="424"/>
      <c r="Z21" s="425"/>
      <c r="AA21" s="409"/>
    </row>
    <row r="22" spans="1:134" s="111" customFormat="1" ht="45">
      <c r="A22" s="152"/>
      <c r="B22" s="1491" t="s">
        <v>39</v>
      </c>
      <c r="C22" s="1491"/>
      <c r="D22" s="680" t="s">
        <v>205</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491" t="s">
        <v>121</v>
      </c>
      <c r="C23" s="1491"/>
      <c r="D23" s="680" t="s">
        <v>205</v>
      </c>
      <c r="E23" s="153" t="s">
        <v>59</v>
      </c>
      <c r="F23" s="1722" t="s">
        <v>428</v>
      </c>
      <c r="G23" s="1659"/>
      <c r="H23" s="1660"/>
      <c r="I23" s="419"/>
      <c r="J23" s="404"/>
      <c r="K23" s="403" t="str">
        <f t="shared" si="0"/>
        <v>i. Other (for example: partners)</v>
      </c>
      <c r="L23" s="404"/>
      <c r="M23" s="404"/>
      <c r="N23" s="404"/>
      <c r="O23" s="403"/>
      <c r="P23" s="404"/>
      <c r="Q23" s="403" t="str">
        <f t="shared" si="1"/>
        <v xml:space="preserve"> </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125</v>
      </c>
      <c r="B29" s="1473"/>
      <c r="C29" s="1473"/>
      <c r="D29" s="1473"/>
      <c r="E29" s="1473"/>
      <c r="F29" s="1474"/>
      <c r="G29" s="1507">
        <v>9600000</v>
      </c>
      <c r="H29" s="1508"/>
      <c r="I29" s="438"/>
      <c r="J29" s="403">
        <f>G29</f>
        <v>9600000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425"/>
      <c r="AA29" s="409"/>
    </row>
    <row r="30" spans="1:134" s="111" customFormat="1" ht="96" customHeight="1">
      <c r="A30" s="1493" t="s">
        <v>126</v>
      </c>
      <c r="B30" s="1473"/>
      <c r="C30" s="1473"/>
      <c r="D30" s="1473"/>
      <c r="E30" s="161" t="s">
        <v>538</v>
      </c>
      <c r="F30" s="162" t="s">
        <v>127</v>
      </c>
      <c r="G30" s="1509" t="s">
        <v>889</v>
      </c>
      <c r="H30" s="1510"/>
      <c r="I30" s="438"/>
      <c r="J30" s="403" t="str">
        <f>G30</f>
        <v>Health Directorate (Dirección General de Salud de las Personas (DGSP) and Supply Directorate for Strategic Health Products (Direccion de Abastecimiento de Recursos Estrategicos en Salud (DARES)</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'11-'12)</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216</v>
      </c>
      <c r="B32" s="1501"/>
      <c r="C32" s="1501"/>
      <c r="D32" s="1501"/>
      <c r="E32" s="1501"/>
      <c r="F32" s="1501"/>
      <c r="G32" s="1502"/>
      <c r="H32" s="163" t="s">
        <v>61</v>
      </c>
      <c r="I32" s="430" t="str">
        <f>A32</f>
        <v xml:space="preserve">B5. Were government funds allocated (i.e.,committed)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9616747</v>
      </c>
      <c r="F35" s="169" t="s">
        <v>538</v>
      </c>
      <c r="G35" s="125" t="s">
        <v>890</v>
      </c>
      <c r="H35" s="171" t="s">
        <v>428</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428</v>
      </c>
      <c r="G36" s="625" t="s">
        <v>428</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 r="A37" s="172"/>
      <c r="B37" s="1498" t="s">
        <v>180</v>
      </c>
      <c r="C37" s="1498"/>
      <c r="D37" s="1499"/>
      <c r="E37" s="173">
        <f>E35+E36</f>
        <v>9616747</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90">
      <c r="A38" s="1493" t="s">
        <v>179</v>
      </c>
      <c r="B38" s="1473"/>
      <c r="C38" s="1473"/>
      <c r="D38" s="1473"/>
      <c r="E38" s="1473"/>
      <c r="F38" s="1473"/>
      <c r="G38" s="1474"/>
      <c r="H38" s="211"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60.75"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02" t="s">
        <v>61</v>
      </c>
      <c r="E41" s="168">
        <v>9616296</v>
      </c>
      <c r="F41" s="230" t="s">
        <v>538</v>
      </c>
      <c r="G41" s="178" t="s">
        <v>891</v>
      </c>
      <c r="H41" s="171" t="s">
        <v>428</v>
      </c>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530</v>
      </c>
      <c r="E42" s="1476"/>
      <c r="F42" s="1476"/>
      <c r="G42" s="1476"/>
      <c r="H42" s="1477"/>
      <c r="I42" s="444"/>
      <c r="J42" s="437"/>
      <c r="K42" s="397" t="str">
        <f>C42</f>
        <v>i. Specify source(s) of internally generated funds spent (for example, from taxes)</v>
      </c>
      <c r="L42" s="396"/>
      <c r="M42" s="396"/>
      <c r="N42" s="396"/>
      <c r="O42" s="398" t="str">
        <f>D42</f>
        <v>National Treasury</v>
      </c>
      <c r="P42" s="396"/>
      <c r="Q42" s="396"/>
      <c r="R42" s="396"/>
      <c r="S42" s="396"/>
      <c r="T42" s="406"/>
      <c r="U42" s="406"/>
      <c r="V42" s="406"/>
      <c r="W42" s="407"/>
      <c r="X42" s="407"/>
      <c r="Y42" s="424"/>
      <c r="Z42" s="425"/>
      <c r="AA42" s="409"/>
    </row>
    <row r="43" spans="1:27" s="111" customFormat="1" ht="75">
      <c r="A43" s="164"/>
      <c r="B43" s="1473" t="s">
        <v>140</v>
      </c>
      <c r="C43" s="1474"/>
      <c r="D43" s="702"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9616296</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45">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02" t="s">
        <v>61</v>
      </c>
      <c r="E49" s="168">
        <v>452935</v>
      </c>
      <c r="F49" s="482" t="s">
        <v>1682</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892</v>
      </c>
      <c r="E50" s="1526"/>
      <c r="F50" s="1526"/>
      <c r="G50" s="1526"/>
      <c r="H50" s="1527"/>
      <c r="I50" s="127"/>
      <c r="J50" s="437"/>
      <c r="K50" s="397" t="str">
        <f>C50</f>
        <v xml:space="preserve">i. Specify source(s) of in-kind donations </v>
      </c>
      <c r="L50" s="396"/>
      <c r="M50" s="396"/>
      <c r="N50" s="396"/>
      <c r="O50" s="398" t="str">
        <f>D50</f>
        <v xml:space="preserve"> United Nations Population Fund (UNFPA) </v>
      </c>
      <c r="P50" s="396"/>
      <c r="Q50" s="396"/>
      <c r="R50" s="396"/>
      <c r="S50" s="396"/>
      <c r="T50" s="406"/>
      <c r="U50" s="406"/>
      <c r="V50" s="406"/>
      <c r="W50" s="407"/>
      <c r="X50" s="407"/>
      <c r="Y50" s="424"/>
      <c r="Z50" s="425"/>
      <c r="AA50" s="409"/>
    </row>
    <row r="51" spans="1:27" s="111" customFormat="1">
      <c r="A51" s="164"/>
      <c r="B51" s="1473" t="s">
        <v>149</v>
      </c>
      <c r="C51" s="1474"/>
      <c r="D51" s="702" t="s">
        <v>62</v>
      </c>
      <c r="E51" s="168"/>
      <c r="F51" s="482"/>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02" t="s">
        <v>62</v>
      </c>
      <c r="E52" s="168">
        <v>0</v>
      </c>
      <c r="F52" s="482"/>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129" customHeight="1">
      <c r="A53" s="164"/>
      <c r="B53" s="1473" t="s">
        <v>151</v>
      </c>
      <c r="C53" s="1474"/>
      <c r="D53" s="181"/>
      <c r="E53" s="182">
        <f>E49+E51+E52</f>
        <v>452935</v>
      </c>
      <c r="F53" s="183"/>
      <c r="G53" s="183"/>
      <c r="H53" s="614" t="s">
        <v>1678</v>
      </c>
      <c r="I53" s="191"/>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f>
        <v>1</v>
      </c>
      <c r="G56" s="1517" t="s">
        <v>893</v>
      </c>
      <c r="H56" s="1518"/>
      <c r="I56" s="438"/>
      <c r="J56" s="446" t="str">
        <f>G56</f>
        <v xml:space="preserve">Comments: The country spent all that was budgeted. We decided not to include the donation in the formula as it was above and beyond the country need and part of the pilot project planned outside the country budget.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20">
      <c r="A57" s="1514" t="s">
        <v>210</v>
      </c>
      <c r="B57" s="1515"/>
      <c r="C57" s="1515"/>
      <c r="D57" s="1515"/>
      <c r="E57" s="1516"/>
      <c r="F57" s="193">
        <f>E41/E45</f>
        <v>1</v>
      </c>
      <c r="G57" s="1517" t="s">
        <v>114</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1.0488782291666667</v>
      </c>
      <c r="G58" s="1517" t="s">
        <v>894</v>
      </c>
      <c r="H58" s="1518"/>
      <c r="I58" s="438"/>
      <c r="J58" s="446" t="str">
        <f>G58</f>
        <v xml:space="preserve">Comments: We decided not to include the donation in the formula as it was above and beyond the country need and part of the pilot project planned outside the country budget.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01" t="s">
        <v>62</v>
      </c>
      <c r="G59" s="1517" t="s">
        <v>895</v>
      </c>
      <c r="H59" s="1518"/>
      <c r="I59" s="438"/>
      <c r="J59" s="446" t="str">
        <f>G59</f>
        <v>Comments: Estimated needs equals 29.9 million Nuevos Soles, The MOH does not provide to NGOs</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65</v>
      </c>
      <c r="G61" s="1541"/>
      <c r="H61" s="1542"/>
      <c r="I61" s="447"/>
      <c r="J61" s="437"/>
      <c r="K61" s="397"/>
      <c r="L61" s="396"/>
      <c r="M61" s="396"/>
      <c r="N61" s="396"/>
      <c r="O61" s="396"/>
      <c r="P61" s="396"/>
      <c r="Q61" s="397" t="str">
        <f>F61</f>
        <v>Third-party agent (e.g., UNFPA, Crown Agents)</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46.5" customHeight="1">
      <c r="A62" s="152"/>
      <c r="B62" s="1473" t="s">
        <v>31</v>
      </c>
      <c r="C62" s="1473"/>
      <c r="D62" s="1473"/>
      <c r="E62" s="1473"/>
      <c r="F62" s="1484" t="s">
        <v>896</v>
      </c>
      <c r="G62" s="1485"/>
      <c r="H62" s="1486"/>
      <c r="I62" s="438"/>
      <c r="J62" s="437"/>
      <c r="K62" s="397"/>
      <c r="L62" s="396"/>
      <c r="M62" s="448">
        <f>E62</f>
        <v>0</v>
      </c>
      <c r="N62" s="396"/>
      <c r="O62" s="396"/>
      <c r="P62" s="396"/>
      <c r="Q62" s="397" t="str">
        <f>F62</f>
        <v>Supply Directorate for Strategic Health Products (DARES)</v>
      </c>
      <c r="R62" s="398" t="str">
        <f>B62</f>
        <v>a. Specify entity</v>
      </c>
      <c r="S62" s="396"/>
      <c r="T62" s="406"/>
      <c r="U62" s="406"/>
      <c r="V62" s="406"/>
      <c r="W62" s="407"/>
      <c r="X62" s="407"/>
      <c r="Y62" s="424"/>
      <c r="Z62" s="425"/>
      <c r="AA62" s="409"/>
    </row>
    <row r="63" spans="1:27" s="111" customFormat="1" ht="30">
      <c r="A63" s="684"/>
      <c r="B63" s="683"/>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428</v>
      </c>
      <c r="E64" s="1485"/>
      <c r="F64" s="1485"/>
      <c r="G64" s="1485"/>
      <c r="H64" s="1486"/>
      <c r="I64" s="419"/>
      <c r="J64" s="437"/>
      <c r="K64" s="397" t="str">
        <f>A64</f>
        <v xml:space="preserve">B15. Please note any additional comments about finance and procurement.
</v>
      </c>
      <c r="L64" s="396"/>
      <c r="M64" s="396"/>
      <c r="N64" s="396"/>
      <c r="O64" s="397" t="str">
        <f>D64</f>
        <v xml:space="preserve"> </v>
      </c>
      <c r="P64" s="396"/>
      <c r="Q64" s="396"/>
      <c r="R64" s="397"/>
      <c r="S64" s="396"/>
      <c r="T64" s="406"/>
      <c r="U64" s="406"/>
      <c r="V64" s="406"/>
      <c r="W64" s="407"/>
      <c r="X64" s="407"/>
      <c r="Y64" s="424"/>
      <c r="Z64" s="425"/>
      <c r="AA64" s="409"/>
    </row>
    <row r="65" spans="1:27" s="111" customFormat="1" ht="16.5"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694" t="s">
        <v>61</v>
      </c>
      <c r="G68" s="694" t="s">
        <v>61</v>
      </c>
      <c r="H68" s="694"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694" t="s">
        <v>62</v>
      </c>
      <c r="G69" s="694" t="s">
        <v>61</v>
      </c>
      <c r="H69" s="694"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694" t="s">
        <v>61</v>
      </c>
      <c r="G70" s="694" t="s">
        <v>61</v>
      </c>
      <c r="H70" s="694"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694" t="s">
        <v>61</v>
      </c>
      <c r="G71" s="694" t="s">
        <v>66</v>
      </c>
      <c r="H71" s="694"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694" t="s">
        <v>61</v>
      </c>
      <c r="G72" s="694" t="s">
        <v>61</v>
      </c>
      <c r="H72" s="694"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694" t="s">
        <v>61</v>
      </c>
      <c r="G73" s="694" t="s">
        <v>61</v>
      </c>
      <c r="H73" s="694"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694" t="s">
        <v>61</v>
      </c>
      <c r="G74" s="694" t="s">
        <v>62</v>
      </c>
      <c r="H74" s="694"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694" t="s">
        <v>62</v>
      </c>
      <c r="G75" s="694" t="s">
        <v>61</v>
      </c>
      <c r="H75" s="694"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694" t="s">
        <v>61</v>
      </c>
      <c r="G76" s="694" t="s">
        <v>61</v>
      </c>
      <c r="H76" s="694" t="s">
        <v>205</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694" t="s">
        <v>61</v>
      </c>
      <c r="G77" s="694" t="s">
        <v>61</v>
      </c>
      <c r="H77" s="694" t="s">
        <v>205</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66</v>
      </c>
      <c r="E78" s="1651"/>
      <c r="F78" s="694" t="s">
        <v>61</v>
      </c>
      <c r="G78" s="694" t="s">
        <v>62</v>
      </c>
      <c r="H78" s="694"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428</v>
      </c>
      <c r="E79" s="1651"/>
      <c r="F79" s="694"/>
      <c r="G79" s="694"/>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45.75" thickBot="1">
      <c r="A80" s="1497" t="s">
        <v>105</v>
      </c>
      <c r="B80" s="1498"/>
      <c r="C80" s="1499"/>
      <c r="D80" s="1553" t="s">
        <v>897</v>
      </c>
      <c r="E80" s="1554"/>
      <c r="F80" s="1554"/>
      <c r="G80" s="1554"/>
      <c r="H80" s="1555"/>
      <c r="I80" s="419"/>
      <c r="J80" s="437"/>
      <c r="K80" s="397" t="str">
        <f>A80</f>
        <v>C2. Please note any comments about the commodities offered.</v>
      </c>
      <c r="L80" s="396"/>
      <c r="M80" s="396"/>
      <c r="N80" s="396"/>
      <c r="O80" s="397" t="str">
        <f>D80</f>
        <v xml:space="preserve">Currently,  Yuzpe (emergency contraceptive) is offered to a limited extent.  Cyclebeads were not purchased although they are technically included in the norms. </v>
      </c>
      <c r="P80" s="396"/>
      <c r="Q80" s="396"/>
      <c r="R80" s="397"/>
      <c r="S80" s="396"/>
      <c r="T80" s="406"/>
      <c r="U80" s="406"/>
      <c r="V80" s="406"/>
      <c r="W80" s="407"/>
      <c r="X80" s="407"/>
      <c r="Y80" s="424"/>
      <c r="Z80" s="425"/>
      <c r="AA80" s="409"/>
    </row>
    <row r="81" spans="1:28" s="129" customFormat="1" ht="16.5"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0">
      <c r="A84" s="1560"/>
      <c r="B84" s="1562" t="s">
        <v>37</v>
      </c>
      <c r="C84" s="1563"/>
      <c r="D84" s="1563" t="s">
        <v>167</v>
      </c>
      <c r="E84" s="1563"/>
      <c r="F84" s="68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5.25" customHeight="1" thickBot="1">
      <c r="A85" s="1561"/>
      <c r="B85" s="210" t="s">
        <v>10</v>
      </c>
      <c r="C85" s="692" t="s">
        <v>898</v>
      </c>
      <c r="D85" s="1942" t="s">
        <v>899</v>
      </c>
      <c r="E85" s="1943"/>
      <c r="F85" s="679" t="s">
        <v>61</v>
      </c>
      <c r="G85" s="1586" t="s">
        <v>61</v>
      </c>
      <c r="H85" s="1664"/>
      <c r="I85" s="458"/>
      <c r="J85" s="446" t="str">
        <f>G85</f>
        <v>Yes</v>
      </c>
      <c r="K85" s="397" t="str">
        <f>B85</f>
        <v>a</v>
      </c>
      <c r="L85" s="396"/>
      <c r="M85" s="426">
        <f>E85</f>
        <v>0</v>
      </c>
      <c r="N85" s="396"/>
      <c r="O85" s="396"/>
      <c r="P85" s="396"/>
      <c r="Q85" s="396"/>
      <c r="R85" s="397"/>
      <c r="S85" s="397" t="str">
        <f>D85</f>
        <v>2012-present</v>
      </c>
      <c r="T85" s="406"/>
      <c r="U85" s="406"/>
      <c r="V85" s="406"/>
      <c r="W85" s="407"/>
      <c r="X85" s="407"/>
      <c r="Y85" s="424"/>
      <c r="Z85" s="425"/>
      <c r="AA85" s="409"/>
    </row>
    <row r="86" spans="1:28" s="111" customFormat="1" ht="30">
      <c r="A86" s="1494" t="s">
        <v>71</v>
      </c>
      <c r="B86" s="1495"/>
      <c r="C86" s="1495"/>
      <c r="D86" s="1495"/>
      <c r="E86" s="1495"/>
      <c r="F86" s="1705" t="s">
        <v>61</v>
      </c>
      <c r="G86" s="1706"/>
      <c r="H86" s="1707"/>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708" t="s">
        <v>317</v>
      </c>
      <c r="F87" s="1709"/>
      <c r="G87" s="1709"/>
      <c r="H87" s="1710"/>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708">
        <v>0.18</v>
      </c>
      <c r="F88" s="1709"/>
      <c r="G88" s="1709"/>
      <c r="H88" s="1710"/>
      <c r="I88" s="458"/>
      <c r="J88" s="446"/>
      <c r="K88" s="397"/>
      <c r="L88" s="396"/>
      <c r="M88" s="426"/>
      <c r="N88" s="426">
        <f>E88</f>
        <v>0.18</v>
      </c>
      <c r="O88" s="396"/>
      <c r="P88" s="397" t="str">
        <f>B88</f>
        <v>b. If yes, how much are the duties, taxes, or fees?</v>
      </c>
      <c r="Q88" s="396"/>
      <c r="R88" s="397"/>
      <c r="S88" s="396"/>
      <c r="T88" s="406"/>
      <c r="U88" s="406"/>
      <c r="V88" s="406"/>
      <c r="W88" s="407"/>
      <c r="X88" s="407"/>
      <c r="Y88" s="424"/>
      <c r="Z88" s="425"/>
      <c r="AA88" s="409"/>
    </row>
    <row r="89" spans="1:28" s="111" customFormat="1" ht="30">
      <c r="A89" s="1493" t="s">
        <v>168</v>
      </c>
      <c r="B89" s="1473"/>
      <c r="C89" s="1473"/>
      <c r="D89" s="1473"/>
      <c r="E89" s="1473"/>
      <c r="F89" s="1473"/>
      <c r="G89" s="1474"/>
      <c r="H89" s="225"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 r="A91" s="1493" t="s">
        <v>169</v>
      </c>
      <c r="B91" s="1473"/>
      <c r="C91" s="1473"/>
      <c r="D91" s="1473"/>
      <c r="E91" s="1473"/>
      <c r="F91" s="1473"/>
      <c r="G91" s="1474"/>
      <c r="H91" s="225"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187</v>
      </c>
      <c r="E95" s="1577"/>
      <c r="F95" s="1578"/>
      <c r="G95" s="1713" t="s">
        <v>448</v>
      </c>
      <c r="H95" s="1733"/>
      <c r="I95" s="465"/>
      <c r="J95" s="446" t="str">
        <f t="shared" si="3"/>
        <v>Pharmacist</v>
      </c>
      <c r="K95" s="397"/>
      <c r="L95" s="396"/>
      <c r="M95" s="426"/>
      <c r="N95" s="396"/>
      <c r="O95" s="397"/>
      <c r="P95" s="397"/>
      <c r="Q95" s="396"/>
      <c r="R95" s="396"/>
      <c r="S95" s="396"/>
      <c r="T95" s="463" t="str">
        <f>D95</f>
        <v>Auxiliary nurse midwife</v>
      </c>
      <c r="U95" s="464"/>
      <c r="V95" s="406"/>
      <c r="W95" s="407"/>
      <c r="X95" s="407"/>
      <c r="Y95" s="424"/>
      <c r="Z95" s="425"/>
      <c r="AA95" s="409"/>
    </row>
    <row r="96" spans="1:28" s="111" customFormat="1" ht="15" customHeight="1">
      <c r="A96" s="130"/>
      <c r="B96" s="95" t="s">
        <v>11</v>
      </c>
      <c r="C96" s="92" t="s">
        <v>188</v>
      </c>
      <c r="D96" s="1576" t="s">
        <v>187</v>
      </c>
      <c r="E96" s="1577"/>
      <c r="F96" s="1578"/>
      <c r="G96" s="1713" t="s">
        <v>448</v>
      </c>
      <c r="H96" s="1733"/>
      <c r="I96" s="465"/>
      <c r="J96" s="446" t="str">
        <f t="shared" si="3"/>
        <v>Pharmacist</v>
      </c>
      <c r="K96" s="397"/>
      <c r="L96" s="396"/>
      <c r="M96" s="426"/>
      <c r="N96" s="396"/>
      <c r="O96" s="397"/>
      <c r="P96" s="397"/>
      <c r="Q96" s="396"/>
      <c r="R96" s="396"/>
      <c r="S96" s="396"/>
      <c r="T96" s="463" t="str">
        <f t="shared" ref="T96:T102" si="4">D96</f>
        <v>Auxiliary nurse midwife</v>
      </c>
      <c r="U96" s="464"/>
      <c r="V96" s="406"/>
      <c r="W96" s="407"/>
      <c r="X96" s="407"/>
      <c r="Y96" s="424"/>
      <c r="Z96" s="425"/>
      <c r="AA96" s="409"/>
    </row>
    <row r="97" spans="1:27" s="111" customFormat="1" ht="15" customHeight="1">
      <c r="A97" s="130"/>
      <c r="B97" s="95" t="s">
        <v>12</v>
      </c>
      <c r="C97" s="92" t="s">
        <v>189</v>
      </c>
      <c r="D97" s="1576" t="s">
        <v>900</v>
      </c>
      <c r="E97" s="1577"/>
      <c r="F97" s="1578"/>
      <c r="G97" s="1713" t="s">
        <v>203</v>
      </c>
      <c r="H97" s="1733"/>
      <c r="I97" s="465"/>
      <c r="J97" s="446" t="str">
        <f t="shared" si="3"/>
        <v>Doctor</v>
      </c>
      <c r="K97" s="397"/>
      <c r="L97" s="396"/>
      <c r="M97" s="426"/>
      <c r="N97" s="396"/>
      <c r="O97" s="397"/>
      <c r="P97" s="397"/>
      <c r="Q97" s="396"/>
      <c r="R97" s="396"/>
      <c r="S97" s="396"/>
      <c r="T97" s="463" t="str">
        <f t="shared" si="4"/>
        <v>Obstetrician</v>
      </c>
      <c r="U97" s="464"/>
      <c r="V97" s="406"/>
      <c r="W97" s="407"/>
      <c r="X97" s="407"/>
      <c r="Y97" s="424"/>
      <c r="Z97" s="425"/>
      <c r="AA97" s="409"/>
    </row>
    <row r="98" spans="1:27" s="111" customFormat="1" ht="15" customHeight="1">
      <c r="A98" s="130"/>
      <c r="B98" s="94" t="s">
        <v>182</v>
      </c>
      <c r="C98" s="92" t="s">
        <v>190</v>
      </c>
      <c r="D98" s="1576" t="s">
        <v>900</v>
      </c>
      <c r="E98" s="1577"/>
      <c r="F98" s="1578"/>
      <c r="G98" s="1713" t="s">
        <v>900</v>
      </c>
      <c r="H98" s="1733"/>
      <c r="I98" s="465"/>
      <c r="J98" s="446" t="str">
        <f t="shared" si="3"/>
        <v>Obstetrician</v>
      </c>
      <c r="K98" s="397"/>
      <c r="L98" s="396"/>
      <c r="M98" s="426"/>
      <c r="N98" s="396"/>
      <c r="O98" s="397"/>
      <c r="P98" s="397"/>
      <c r="Q98" s="396"/>
      <c r="R98" s="396"/>
      <c r="S98" s="396"/>
      <c r="T98" s="463" t="str">
        <f t="shared" si="4"/>
        <v>Obstetrician</v>
      </c>
      <c r="U98" s="464"/>
      <c r="V98" s="406"/>
      <c r="W98" s="407"/>
      <c r="X98" s="407"/>
      <c r="Y98" s="424"/>
      <c r="Z98" s="425"/>
      <c r="AA98" s="409"/>
    </row>
    <row r="99" spans="1:27" s="111" customFormat="1" ht="15" customHeight="1">
      <c r="A99" s="130"/>
      <c r="B99" s="95" t="s">
        <v>183</v>
      </c>
      <c r="C99" s="92" t="s">
        <v>191</v>
      </c>
      <c r="D99" s="1576" t="s">
        <v>187</v>
      </c>
      <c r="E99" s="1577"/>
      <c r="F99" s="1578"/>
      <c r="G99" s="1713" t="s">
        <v>448</v>
      </c>
      <c r="H99" s="1733"/>
      <c r="I99" s="465"/>
      <c r="J99" s="446" t="str">
        <f t="shared" si="3"/>
        <v>Pharmacist</v>
      </c>
      <c r="K99" s="397"/>
      <c r="L99" s="396"/>
      <c r="M99" s="426"/>
      <c r="N99" s="396"/>
      <c r="O99" s="397"/>
      <c r="P99" s="397"/>
      <c r="Q99" s="396"/>
      <c r="R99" s="396"/>
      <c r="S99" s="396"/>
      <c r="T99" s="463" t="str">
        <f t="shared" si="4"/>
        <v>Auxiliary nurse midwife</v>
      </c>
      <c r="U99" s="464"/>
      <c r="V99" s="406"/>
      <c r="W99" s="407"/>
      <c r="X99" s="407"/>
      <c r="Y99" s="424"/>
      <c r="Z99" s="425"/>
      <c r="AA99" s="409"/>
    </row>
    <row r="100" spans="1:27" s="111" customFormat="1" ht="15" customHeight="1">
      <c r="A100" s="130"/>
      <c r="B100" s="95" t="s">
        <v>184</v>
      </c>
      <c r="C100" s="92" t="s">
        <v>192</v>
      </c>
      <c r="D100" s="1576" t="s">
        <v>205</v>
      </c>
      <c r="E100" s="1577"/>
      <c r="F100" s="1578"/>
      <c r="G100" s="1713" t="s">
        <v>448</v>
      </c>
      <c r="H100" s="1733"/>
      <c r="I100" s="465"/>
      <c r="J100" s="446" t="str">
        <f t="shared" si="3"/>
        <v>Pharmacist</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713" t="s">
        <v>203</v>
      </c>
      <c r="E101" s="1714"/>
      <c r="F101" s="1715"/>
      <c r="G101" s="1713" t="s">
        <v>203</v>
      </c>
      <c r="H101" s="1733"/>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75" customHeight="1" thickBot="1">
      <c r="A102" s="130"/>
      <c r="B102" s="96" t="s">
        <v>186</v>
      </c>
      <c r="C102" s="93" t="s">
        <v>194</v>
      </c>
      <c r="D102" s="1576" t="s">
        <v>900</v>
      </c>
      <c r="E102" s="1577"/>
      <c r="F102" s="1578"/>
      <c r="G102" s="1713" t="s">
        <v>205</v>
      </c>
      <c r="H102" s="1733"/>
      <c r="I102" s="465"/>
      <c r="J102" s="446" t="str">
        <f t="shared" si="3"/>
        <v>Not applicable</v>
      </c>
      <c r="K102" s="397"/>
      <c r="L102" s="396"/>
      <c r="M102" s="426"/>
      <c r="N102" s="396"/>
      <c r="O102" s="397"/>
      <c r="P102" s="397"/>
      <c r="Q102" s="396"/>
      <c r="R102" s="396"/>
      <c r="S102" s="396"/>
      <c r="T102" s="463" t="str">
        <f t="shared" si="4"/>
        <v>Obstetrician</v>
      </c>
      <c r="U102" s="464"/>
      <c r="V102" s="406"/>
      <c r="W102" s="407"/>
      <c r="X102" s="407"/>
      <c r="Y102" s="424"/>
      <c r="Z102" s="425"/>
      <c r="AA102" s="409"/>
    </row>
    <row r="103" spans="1:27" s="111" customFormat="1" ht="75" customHeight="1">
      <c r="A103" s="1500" t="s">
        <v>206</v>
      </c>
      <c r="B103" s="1591"/>
      <c r="C103" s="1592"/>
      <c r="D103" s="1658" t="s">
        <v>901</v>
      </c>
      <c r="E103" s="1659"/>
      <c r="F103" s="1659"/>
      <c r="G103" s="1659"/>
      <c r="H103" s="1660"/>
      <c r="I103" s="419"/>
      <c r="J103" s="437"/>
      <c r="K103" s="397"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396"/>
      <c r="M103" s="396"/>
      <c r="N103" s="396"/>
      <c r="O103" s="397" t="str">
        <f>D103</f>
        <v>Contraceptives are dispensed primarily by pharmacists in the private sector.      Pharmacists dispense in public and private pharmacies as well as by  technical pharmacists or technical nurses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ht="30">
      <c r="A107" s="152"/>
      <c r="B107" s="1473" t="s">
        <v>23</v>
      </c>
      <c r="C107" s="1473"/>
      <c r="D107" s="100" t="s">
        <v>61</v>
      </c>
      <c r="E107" s="1734" t="s">
        <v>902</v>
      </c>
      <c r="F107" s="1735"/>
      <c r="G107" s="1737"/>
      <c r="H107" s="163" t="s">
        <v>61</v>
      </c>
      <c r="I107" s="447"/>
      <c r="J107" s="446"/>
      <c r="K107" s="397" t="str">
        <f>B107</f>
        <v>b. Young people</v>
      </c>
      <c r="L107" s="396"/>
      <c r="M107" s="426" t="str">
        <f>E107</f>
        <v>People under 18 years old can not obtain/solicit contraceptives</v>
      </c>
      <c r="N107" s="396"/>
      <c r="O107" s="397"/>
      <c r="P107" s="396"/>
      <c r="Q107" s="396"/>
      <c r="R107" s="396"/>
      <c r="S107" s="396"/>
      <c r="T107" s="406"/>
      <c r="U107" s="406"/>
      <c r="V107" s="464" t="str">
        <f>E107</f>
        <v>People under 18 years old can not obtain/solicit contraceptives</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c r="A113" s="152"/>
      <c r="B113" s="1473" t="s">
        <v>27</v>
      </c>
      <c r="C113" s="1473"/>
      <c r="D113" s="1473"/>
      <c r="E113" s="1473"/>
      <c r="F113" s="1474"/>
      <c r="G113" s="1576"/>
      <c r="H113" s="1643"/>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 r="A125" s="217"/>
      <c r="B125" s="1473" t="s">
        <v>111</v>
      </c>
      <c r="C125" s="1473"/>
      <c r="D125" s="1473"/>
      <c r="E125" s="1473"/>
      <c r="F125" s="1474"/>
      <c r="G125" s="1576" t="s">
        <v>66</v>
      </c>
      <c r="H125" s="1643"/>
      <c r="I125" s="421"/>
      <c r="J125" s="446" t="str">
        <f t="shared" si="5"/>
        <v>Don't know</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73" t="s">
        <v>112</v>
      </c>
      <c r="D126" s="1473"/>
      <c r="E126" s="1474"/>
      <c r="F126" s="1635"/>
      <c r="G126" s="1786"/>
      <c r="H126" s="1636"/>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787">
        <v>2012</v>
      </c>
      <c r="G127" s="1788"/>
      <c r="H127" s="1789"/>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903</v>
      </c>
      <c r="E128" s="1659"/>
      <c r="F128" s="1659"/>
      <c r="G128" s="1659"/>
      <c r="H128" s="1660"/>
      <c r="I128" s="421"/>
      <c r="J128" s="473"/>
      <c r="K128" s="397" t="str">
        <f>A128</f>
        <v xml:space="preserve">D11. Name of the list(s)
</v>
      </c>
      <c r="L128" s="397"/>
      <c r="M128" s="396"/>
      <c r="N128" s="396"/>
      <c r="O128" s="397" t="str">
        <f>D128</f>
        <v>National Essential Medicines List (Petitorio Nacional Unico de Medicamentos Esenciales (PNUME)</v>
      </c>
      <c r="P128" s="396"/>
      <c r="Q128" s="474"/>
      <c r="R128" s="396"/>
      <c r="S128" s="412"/>
      <c r="T128" s="413"/>
      <c r="U128" s="413"/>
      <c r="V128" s="413"/>
      <c r="W128" s="414"/>
      <c r="X128" s="414"/>
      <c r="Y128" s="474"/>
      <c r="Z128" s="475"/>
      <c r="AA128" s="409"/>
    </row>
    <row r="129" spans="1:27" s="132" customFormat="1" ht="30">
      <c r="A129" s="1493" t="s">
        <v>472</v>
      </c>
      <c r="B129" s="1473"/>
      <c r="C129" s="1474"/>
      <c r="D129" s="1658" t="s">
        <v>904</v>
      </c>
      <c r="E129" s="1659"/>
      <c r="F129" s="1659"/>
      <c r="G129" s="1659"/>
      <c r="H129" s="1660"/>
      <c r="I129" s="421"/>
      <c r="J129" s="473"/>
      <c r="K129" s="397" t="str">
        <f>A129</f>
        <v xml:space="preserve">D12. Notes about the list(s)
</v>
      </c>
      <c r="L129" s="397"/>
      <c r="M129" s="396"/>
      <c r="N129" s="396"/>
      <c r="O129" s="397" t="str">
        <f>D129</f>
        <v>PNUME only contains medications but not devices such as IUD, condoms or Cyclebeads</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c r="H132" s="1542"/>
      <c r="I132" s="31"/>
      <c r="J132" s="28">
        <f>G132</f>
        <v>0</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c r="H133" s="1542"/>
      <c r="I133" s="31"/>
      <c r="J133" s="28">
        <f>G133</f>
        <v>0</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c r="H134" s="1542"/>
      <c r="I134" s="31"/>
      <c r="J134" s="28">
        <f>G134</f>
        <v>0</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c r="H135" s="1542"/>
      <c r="I135" s="31"/>
      <c r="J135" s="28">
        <f>G135</f>
        <v>0</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15.75">
      <c r="A138" s="1470" t="s">
        <v>173</v>
      </c>
      <c r="B138" s="1471"/>
      <c r="C138" s="1471"/>
      <c r="D138" s="1471"/>
      <c r="E138" s="1471"/>
      <c r="F138" s="1472"/>
      <c r="G138" s="1620" t="s">
        <v>62</v>
      </c>
      <c r="H138" s="1621"/>
      <c r="I138" s="410"/>
      <c r="J138" s="446"/>
      <c r="K138" s="397"/>
      <c r="L138" s="396"/>
      <c r="M138" s="396"/>
      <c r="N138" s="396"/>
      <c r="O138" s="397"/>
      <c r="P138" s="396"/>
      <c r="Q138" s="396"/>
      <c r="R138" s="396"/>
      <c r="S138" s="396"/>
      <c r="T138" s="406"/>
      <c r="U138" s="406"/>
      <c r="V138" s="406"/>
      <c r="W138" s="407"/>
      <c r="X138" s="407"/>
      <c r="Y138" s="424"/>
      <c r="Z138" s="425"/>
      <c r="AA138" s="409"/>
    </row>
    <row r="139" spans="1:27" s="111" customFormat="1" ht="45">
      <c r="A139" s="1493" t="s">
        <v>764</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Have stockouts occurred for any contraceptive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c r="A140" s="678"/>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c r="A141" s="685"/>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c r="A142" s="678"/>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c r="A143" s="678"/>
      <c r="B143" s="1473" t="s">
        <v>171</v>
      </c>
      <c r="C143" s="1473"/>
      <c r="D143" s="1473"/>
      <c r="E143" s="1473"/>
      <c r="F143" s="1474"/>
      <c r="G143" s="1540" t="s">
        <v>205</v>
      </c>
      <c r="H143" s="1542"/>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c r="A144" s="678"/>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c r="A145" s="678"/>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c r="A146" s="678"/>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c r="A147" s="678"/>
      <c r="B147" s="1473" t="s">
        <v>110</v>
      </c>
      <c r="C147" s="1473"/>
      <c r="D147" s="1473"/>
      <c r="E147" s="1473"/>
      <c r="F147" s="1474"/>
      <c r="G147" s="1695" t="s">
        <v>205</v>
      </c>
      <c r="H147" s="1697"/>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c r="A148" s="678"/>
      <c r="B148" s="1473" t="s">
        <v>72</v>
      </c>
      <c r="C148" s="1473"/>
      <c r="D148" s="1473"/>
      <c r="E148" s="1473"/>
      <c r="F148" s="1474"/>
      <c r="G148" s="1540" t="s">
        <v>66</v>
      </c>
      <c r="H148" s="1542"/>
      <c r="I148" s="419"/>
      <c r="J148" s="446" t="str">
        <f t="shared" si="7"/>
        <v>Don't know</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678"/>
      <c r="B149" s="1473" t="s">
        <v>174</v>
      </c>
      <c r="C149" s="1473"/>
      <c r="D149" s="1473"/>
      <c r="E149" s="1473"/>
      <c r="F149" s="1637" t="s">
        <v>538</v>
      </c>
      <c r="G149" s="1638"/>
      <c r="H149" s="1639"/>
      <c r="I149" s="419"/>
      <c r="J149" s="446"/>
      <c r="K149" s="397"/>
      <c r="L149" s="396"/>
      <c r="M149" s="397"/>
      <c r="N149" s="396"/>
      <c r="O149" s="396"/>
      <c r="P149" s="396"/>
      <c r="Q149" s="397" t="str">
        <f>F149</f>
        <v>01/13-12/13</v>
      </c>
      <c r="R149" s="397" t="str">
        <f>B149</f>
        <v xml:space="preserve">j. Time period covered by reports reviewed
(mm/yy - mm/yy) (for example, reports from 01/12-12/12) </v>
      </c>
      <c r="S149" s="396"/>
      <c r="T149" s="406"/>
      <c r="U149" s="406"/>
      <c r="V149" s="406"/>
      <c r="W149" s="407"/>
      <c r="X149" s="407"/>
      <c r="Y149" s="424"/>
      <c r="Z149" s="425"/>
      <c r="AA149" s="409"/>
    </row>
    <row r="150" spans="1:27" s="111" customFormat="1" ht="45">
      <c r="A150" s="152"/>
      <c r="B150" s="1473" t="s">
        <v>175</v>
      </c>
      <c r="C150" s="1473"/>
      <c r="D150" s="1473"/>
      <c r="E150" s="1473"/>
      <c r="F150" s="1484" t="s">
        <v>905</v>
      </c>
      <c r="G150" s="1485"/>
      <c r="H150" s="1486"/>
      <c r="I150" s="419"/>
      <c r="J150" s="446"/>
      <c r="K150" s="397"/>
      <c r="L150" s="397"/>
      <c r="M150" s="396"/>
      <c r="N150" s="396"/>
      <c r="O150" s="396"/>
      <c r="P150" s="396"/>
      <c r="Q150" s="397" t="str">
        <f>F150</f>
        <v>DARES-MOH</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c r="A152" s="684"/>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c r="A153" s="678"/>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4.25" customHeight="1" thickBot="1">
      <c r="A154" s="1622" t="s">
        <v>473</v>
      </c>
      <c r="B154" s="1623"/>
      <c r="C154" s="1624"/>
      <c r="D154" s="1658" t="s">
        <v>906</v>
      </c>
      <c r="E154" s="1659"/>
      <c r="F154" s="1659"/>
      <c r="G154" s="1659"/>
      <c r="H154" s="1660"/>
      <c r="I154" s="419"/>
      <c r="J154" s="446"/>
      <c r="K154" s="397" t="str">
        <f>A154</f>
        <v xml:space="preserve">F. Please note any overall comments about challenges and/or successes with contraceptive security in your country.
</v>
      </c>
      <c r="L154" s="396"/>
      <c r="M154" s="396"/>
      <c r="N154" s="396"/>
      <c r="O154" s="397" t="e">
        <f>#REF!</f>
        <v>#REF!</v>
      </c>
      <c r="P154" s="396"/>
      <c r="Q154" s="396"/>
      <c r="R154" s="396"/>
      <c r="S154" s="396"/>
      <c r="T154" s="406"/>
      <c r="U154" s="406"/>
      <c r="V154" s="406"/>
      <c r="W154" s="407"/>
      <c r="X154" s="407"/>
      <c r="Y154" s="424"/>
      <c r="Z154" s="425"/>
    </row>
    <row r="155" spans="1:27" s="474" customFormat="1" ht="15.75">
      <c r="A155" s="1628" t="s">
        <v>767</v>
      </c>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74" customFormat="1" ht="16.5">
      <c r="A156" s="1629" t="s">
        <v>768</v>
      </c>
      <c r="B156" s="1629"/>
      <c r="C156" s="1629"/>
      <c r="D156" s="1629"/>
      <c r="E156" s="1629"/>
      <c r="F156" s="1629"/>
      <c r="G156" s="1629"/>
      <c r="H156" s="1629"/>
      <c r="I156" s="421"/>
      <c r="J156" s="473"/>
      <c r="K156" s="397"/>
      <c r="L156" s="397"/>
      <c r="M156" s="396"/>
      <c r="N156" s="396"/>
      <c r="O156" s="397"/>
      <c r="P156" s="396"/>
      <c r="R156" s="396"/>
      <c r="S156" s="412"/>
      <c r="T156" s="413"/>
      <c r="U156" s="413"/>
      <c r="V156" s="413"/>
      <c r="W156" s="414"/>
      <c r="X156" s="414"/>
      <c r="Z156" s="475"/>
      <c r="AA156" s="409"/>
    </row>
    <row r="157" spans="1:27" s="415" customFormat="1" ht="18">
      <c r="A157" s="1629" t="s">
        <v>769</v>
      </c>
      <c r="B157" s="1629"/>
      <c r="C157" s="1629"/>
      <c r="D157" s="1629"/>
      <c r="E157" s="1629"/>
      <c r="F157" s="1629"/>
      <c r="G157" s="1629"/>
      <c r="H157" s="1629"/>
      <c r="I157" s="478"/>
      <c r="J157" s="404"/>
      <c r="K157" s="397"/>
      <c r="L157" s="396"/>
      <c r="M157" s="396"/>
      <c r="N157" s="396"/>
      <c r="O157" s="397"/>
      <c r="P157" s="396"/>
      <c r="Q157" s="396"/>
      <c r="R157" s="396"/>
      <c r="S157" s="412"/>
      <c r="T157" s="413"/>
      <c r="U157" s="413"/>
      <c r="V157" s="413"/>
      <c r="W157" s="414"/>
      <c r="X157" s="479" t="str">
        <f>A157</f>
        <v>Please return this survey as an attachement to cs_survey@jsi.com</v>
      </c>
      <c r="Z157" s="416"/>
      <c r="AA157" s="409"/>
    </row>
    <row r="158" spans="1:27" s="474" customFormat="1" ht="18">
      <c r="A158" s="480"/>
      <c r="B158" s="480"/>
      <c r="C158" s="480"/>
      <c r="D158" s="480"/>
      <c r="E158" s="480"/>
      <c r="F158" s="480"/>
      <c r="G158" s="480"/>
      <c r="H158" s="480"/>
      <c r="I158" s="397"/>
      <c r="J158" s="473"/>
      <c r="K158" s="397"/>
      <c r="L158" s="396"/>
      <c r="M158" s="396"/>
      <c r="N158" s="396"/>
      <c r="O158" s="397"/>
      <c r="P158" s="396"/>
      <c r="Q158" s="396"/>
      <c r="R158" s="396"/>
      <c r="S158" s="412"/>
      <c r="T158" s="413"/>
      <c r="U158" s="413"/>
      <c r="V158" s="413"/>
      <c r="W158" s="414"/>
      <c r="X158" s="414"/>
      <c r="Z158" s="475"/>
      <c r="AA158" s="409"/>
    </row>
    <row r="159" spans="1:27" s="474" customFormat="1" ht="18">
      <c r="A159" s="480"/>
      <c r="B159" s="480"/>
      <c r="C159" s="480"/>
      <c r="D159" s="480"/>
      <c r="E159" s="480"/>
      <c r="F159" s="480"/>
      <c r="G159" s="480"/>
      <c r="H159" s="480"/>
      <c r="I159" s="397"/>
      <c r="J159" s="404"/>
      <c r="K159" s="397"/>
      <c r="L159" s="396"/>
      <c r="M159" s="396"/>
      <c r="N159" s="396"/>
      <c r="O159" s="397"/>
      <c r="P159" s="396"/>
      <c r="Q159" s="396"/>
      <c r="R159" s="396"/>
      <c r="S159" s="412"/>
      <c r="T159" s="413"/>
      <c r="U159" s="413"/>
      <c r="V159" s="413"/>
      <c r="W159" s="414"/>
      <c r="X159" s="414"/>
      <c r="Z159" s="475"/>
      <c r="AA159" s="409"/>
    </row>
    <row r="160" spans="1:27">
      <c r="A160" s="133"/>
      <c r="B160" s="134"/>
      <c r="C160" s="134"/>
      <c r="D160" s="134"/>
      <c r="E160" s="134"/>
      <c r="F160" s="134"/>
      <c r="G160" s="135"/>
      <c r="H160" s="136"/>
      <c r="I160" s="396"/>
      <c r="O160" s="397"/>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c r="A173" s="137"/>
      <c r="B173" s="137"/>
      <c r="G173" s="138"/>
      <c r="H173" s="103"/>
      <c r="I173" s="396"/>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row r="184" spans="7:134" s="137" customFormat="1">
      <c r="G184" s="138"/>
      <c r="H184" s="103"/>
      <c r="I184" s="396"/>
      <c r="J184" s="404"/>
      <c r="K184" s="397"/>
      <c r="L184" s="396"/>
      <c r="M184" s="396"/>
      <c r="N184" s="396"/>
      <c r="O184" s="396"/>
      <c r="P184" s="396"/>
      <c r="Q184" s="396"/>
      <c r="R184" s="396"/>
      <c r="S184" s="412"/>
      <c r="T184" s="413"/>
      <c r="U184" s="413"/>
      <c r="V184" s="413"/>
      <c r="W184" s="414"/>
      <c r="X184" s="414"/>
      <c r="Y184" s="415"/>
      <c r="Z184" s="416"/>
      <c r="AA184" s="4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row>
  </sheetData>
  <mergeCells count="251">
    <mergeCell ref="G146:H146"/>
    <mergeCell ref="B136:C136"/>
    <mergeCell ref="A154:C154"/>
    <mergeCell ref="D154:H154"/>
    <mergeCell ref="A155:H155"/>
    <mergeCell ref="A156:H156"/>
    <mergeCell ref="A157:H157"/>
    <mergeCell ref="B150:E150"/>
    <mergeCell ref="F150:H150"/>
    <mergeCell ref="A151:H151"/>
    <mergeCell ref="B152:F152"/>
    <mergeCell ref="G152:H152"/>
    <mergeCell ref="B153:F153"/>
    <mergeCell ref="G153:H153"/>
    <mergeCell ref="B147:F147"/>
    <mergeCell ref="G147:H147"/>
    <mergeCell ref="B148:F148"/>
    <mergeCell ref="G148:H148"/>
    <mergeCell ref="B149:E149"/>
    <mergeCell ref="F149:H149"/>
    <mergeCell ref="B144:F144"/>
    <mergeCell ref="G144:H144"/>
    <mergeCell ref="B145:F145"/>
    <mergeCell ref="G145:H145"/>
    <mergeCell ref="B146:F146"/>
    <mergeCell ref="G125:H125"/>
    <mergeCell ref="B141:F141"/>
    <mergeCell ref="G141:H141"/>
    <mergeCell ref="B142:F142"/>
    <mergeCell ref="G142:H142"/>
    <mergeCell ref="B143:F143"/>
    <mergeCell ref="G143:H143"/>
    <mergeCell ref="A129:C129"/>
    <mergeCell ref="D129:H129"/>
    <mergeCell ref="A137:G137"/>
    <mergeCell ref="A139:H139"/>
    <mergeCell ref="B140:F140"/>
    <mergeCell ref="G140:H140"/>
    <mergeCell ref="A130:H130"/>
    <mergeCell ref="B131:E131"/>
    <mergeCell ref="F131:H131"/>
    <mergeCell ref="B132:F132"/>
    <mergeCell ref="G132:H132"/>
    <mergeCell ref="B133:F133"/>
    <mergeCell ref="G133:H133"/>
    <mergeCell ref="B134:F134"/>
    <mergeCell ref="G134:H134"/>
    <mergeCell ref="B135:F135"/>
    <mergeCell ref="G135:H135"/>
    <mergeCell ref="D136:H136"/>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A86:E86"/>
    <mergeCell ref="F86:H86"/>
    <mergeCell ref="B87:D87"/>
    <mergeCell ref="E87:H87"/>
    <mergeCell ref="B88:D88"/>
    <mergeCell ref="E88:H88"/>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B34:D34"/>
    <mergeCell ref="B35:D35"/>
    <mergeCell ref="B36:D36"/>
    <mergeCell ref="B37:D37"/>
    <mergeCell ref="A38:G38"/>
    <mergeCell ref="A29:F29"/>
    <mergeCell ref="G29:H29"/>
    <mergeCell ref="A30:D30"/>
    <mergeCell ref="G30:H30"/>
    <mergeCell ref="A31:G31"/>
    <mergeCell ref="A32:G32"/>
    <mergeCell ref="A28:C28"/>
    <mergeCell ref="D28:E28"/>
    <mergeCell ref="B21:C21"/>
    <mergeCell ref="F21:H21"/>
    <mergeCell ref="B22:C22"/>
    <mergeCell ref="F22:H22"/>
    <mergeCell ref="B23:C23"/>
    <mergeCell ref="F23:H23"/>
    <mergeCell ref="A33:H33"/>
    <mergeCell ref="F15:H15"/>
    <mergeCell ref="B16:C16"/>
    <mergeCell ref="F16:H16"/>
    <mergeCell ref="B17:C17"/>
    <mergeCell ref="F17:H17"/>
    <mergeCell ref="A24:G24"/>
    <mergeCell ref="A25:G25"/>
    <mergeCell ref="A26:C26"/>
    <mergeCell ref="A27:G27"/>
    <mergeCell ref="A138:F138"/>
    <mergeCell ref="G138:H138"/>
    <mergeCell ref="A1:H1"/>
    <mergeCell ref="A2:C2"/>
    <mergeCell ref="D2:E2"/>
    <mergeCell ref="D3:E3"/>
    <mergeCell ref="F3:H3"/>
    <mergeCell ref="A10:H10"/>
    <mergeCell ref="A11:G11"/>
    <mergeCell ref="A12:G12"/>
    <mergeCell ref="A9:H9"/>
    <mergeCell ref="B13:C13"/>
    <mergeCell ref="D13:H13"/>
    <mergeCell ref="A14:C14"/>
    <mergeCell ref="D14:H14"/>
    <mergeCell ref="A7:C7"/>
    <mergeCell ref="A8:H8"/>
    <mergeCell ref="B18:C18"/>
    <mergeCell ref="F18:H18"/>
    <mergeCell ref="B19:C19"/>
    <mergeCell ref="F19:H19"/>
    <mergeCell ref="B20:C20"/>
    <mergeCell ref="F20:H20"/>
    <mergeCell ref="B15:C15"/>
  </mergeCells>
  <dataValidations count="11">
    <dataValidation type="list" allowBlank="1" showInputMessage="1" showErrorMessage="1" error="Please choose from the dropdown list." sqref="H31:H32 G116:H125 F59 D106:D108 H91 H89 F85:H86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G132:G135 H25 D16:D23 G147:H147 D26 G140:G146 G148 F63 G152:G153 H106:H108 D69:D78 F68:H78">
      <formula1>$W$1:$W$4</formula1>
    </dataValidation>
    <dataValidation type="list" allowBlank="1" showInputMessage="1" showErrorMessage="1" errorTitle="Choose from dropdown" error="Please choose from the dropdown list." prompt="Please select from the dropdown list." sqref="D15 G138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0.7" right="0.7" top="0.75" bottom="0.75" header="0.3" footer="0.3"/>
  <pageSetup orientation="portrait" horizontalDpi="300" verticalDpi="30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1458</v>
      </c>
      <c r="B7" s="1655"/>
      <c r="C7" s="1655"/>
      <c r="D7" s="916"/>
      <c r="E7" s="916"/>
      <c r="F7" s="916"/>
      <c r="G7" s="917"/>
      <c r="H7" s="918"/>
      <c r="I7" s="906"/>
      <c r="J7" s="907"/>
      <c r="K7" s="908" t="str">
        <f>A7</f>
        <v>Country: Philippines</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117</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73" t="s">
        <v>13</v>
      </c>
      <c r="C13" s="1474"/>
      <c r="D13" s="1579" t="s">
        <v>400</v>
      </c>
      <c r="E13" s="1647"/>
      <c r="F13" s="1647"/>
      <c r="G13" s="1647"/>
      <c r="H13" s="1580"/>
      <c r="I13" s="6"/>
      <c r="J13" s="23"/>
      <c r="K13" s="7" t="str">
        <f>B13</f>
        <v>a. What is the name of the committee?</v>
      </c>
      <c r="L13" s="29" t="str">
        <f>D13</f>
        <v>Contraceptive Self-Reliance (CSR) Technical Working Group</v>
      </c>
      <c r="M13" s="19"/>
      <c r="N13" s="19"/>
      <c r="O13" s="22" t="str">
        <f>D13</f>
        <v>Contraceptive Self-Reliance (CSR) Technical Working Group</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658" t="s">
        <v>401</v>
      </c>
      <c r="G15" s="1659"/>
      <c r="H15" s="1660"/>
      <c r="I15" s="6"/>
      <c r="J15" s="23"/>
      <c r="K15" s="7" t="str">
        <f t="shared" ref="K15:K23" si="0">B15</f>
        <v>a. Social marketing</v>
      </c>
      <c r="L15" s="19"/>
      <c r="M15" s="19"/>
      <c r="N15" s="19"/>
      <c r="O15" s="7"/>
      <c r="P15" s="19"/>
      <c r="Q15" s="7" t="str">
        <f t="shared" ref="Q15:Q23" si="1">F15</f>
        <v>Family Planning Organization of the Philippines, League of Municipalities, DKT Philippines</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77.25" customHeight="1">
      <c r="A16" s="152"/>
      <c r="B16" s="1473" t="s">
        <v>118</v>
      </c>
      <c r="C16" s="1474"/>
      <c r="D16" s="680" t="s">
        <v>61</v>
      </c>
      <c r="E16" s="153" t="s">
        <v>55</v>
      </c>
      <c r="F16" s="1658" t="s">
        <v>402</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Philippine NGO Council, Family Planning Organization of the Philippines, League of Municipalities, Union of Local Authorities of the Philippines, League of Cities, Likhaan, FriendlyCare, Philippine Legislators Committee on Population and Development</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119</v>
      </c>
      <c r="C17" s="1474"/>
      <c r="D17" s="680" t="s">
        <v>61</v>
      </c>
      <c r="E17" s="153" t="s">
        <v>55</v>
      </c>
      <c r="F17" s="1658" t="s">
        <v>907</v>
      </c>
      <c r="G17" s="1659"/>
      <c r="H17" s="1660"/>
      <c r="I17" s="6"/>
      <c r="J17" s="23"/>
      <c r="K17" s="7" t="str">
        <f t="shared" si="0"/>
        <v>c. Commercial sector (for example: pharmacy associations, manufacturers, etc.)</v>
      </c>
      <c r="L17" s="19"/>
      <c r="M17" s="19"/>
      <c r="N17" s="19"/>
      <c r="O17" s="7"/>
      <c r="P17" s="19"/>
      <c r="Q17" s="7" t="str">
        <f t="shared" si="1"/>
        <v>Philippine Chamber of Commerce and Industry, Drugstores Association of the Philippines, DKT Philippines, Alphamed, Merck Sharp &amp; Dohme</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658" t="s">
        <v>908</v>
      </c>
      <c r="G18" s="1659"/>
      <c r="H18" s="1660"/>
      <c r="I18" s="6"/>
      <c r="J18" s="23"/>
      <c r="K18" s="7" t="str">
        <f t="shared" si="0"/>
        <v>d. Donors</v>
      </c>
      <c r="L18" s="19"/>
      <c r="M18" s="19"/>
      <c r="N18" s="19"/>
      <c r="O18" s="7"/>
      <c r="P18" s="19"/>
      <c r="Q18" s="7" t="str">
        <f t="shared" si="1"/>
        <v>United States Agency for International Development (USAID), World Health Organization (WHO)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220</v>
      </c>
      <c r="G19" s="1659"/>
      <c r="H19" s="1660"/>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180">
      <c r="A20" s="152"/>
      <c r="B20" s="1473" t="s">
        <v>120</v>
      </c>
      <c r="C20" s="1474"/>
      <c r="D20" s="680" t="s">
        <v>61</v>
      </c>
      <c r="E20" s="153" t="s">
        <v>58</v>
      </c>
      <c r="F20" s="1658" t="s">
        <v>909</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Disease Prevention and Control Bureau, Logistics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80" t="s">
        <v>61</v>
      </c>
      <c r="E21" s="153" t="s">
        <v>59</v>
      </c>
      <c r="F21" s="1658" t="s">
        <v>910</v>
      </c>
      <c r="G21" s="1659"/>
      <c r="H21" s="1660"/>
      <c r="I21" s="6"/>
      <c r="J21" s="23"/>
      <c r="K21" s="7" t="str">
        <f t="shared" si="0"/>
        <v>g. Central Medical Store or Central Warehouse</v>
      </c>
      <c r="L21" s="19"/>
      <c r="M21" s="19"/>
      <c r="N21" s="19"/>
      <c r="O21" s="7"/>
      <c r="P21" s="19"/>
      <c r="Q21" s="7" t="str">
        <f t="shared" si="1"/>
        <v>DOH Logistics Management Division</v>
      </c>
      <c r="R21" s="19"/>
      <c r="S21" s="19"/>
      <c r="T21" s="14"/>
      <c r="U21" s="14"/>
      <c r="V21" s="14"/>
      <c r="W21" s="41"/>
      <c r="X21" s="41"/>
      <c r="Y21" s="42"/>
      <c r="Z21" s="49"/>
      <c r="AA21"/>
    </row>
    <row r="22" spans="1:134" s="111" customFormat="1">
      <c r="A22" s="152"/>
      <c r="B22" s="1491" t="s">
        <v>39</v>
      </c>
      <c r="C22" s="1491"/>
      <c r="D22" s="680" t="s">
        <v>62</v>
      </c>
      <c r="E22" s="153" t="s">
        <v>59</v>
      </c>
      <c r="F22" s="1658"/>
      <c r="G22" s="1659"/>
      <c r="H22" s="1660"/>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c r="A23" s="152"/>
      <c r="B23" s="1491" t="s">
        <v>121</v>
      </c>
      <c r="C23" s="1491"/>
      <c r="D23" s="680" t="s">
        <v>62</v>
      </c>
      <c r="E23" s="153" t="s">
        <v>59</v>
      </c>
      <c r="F23" s="1658"/>
      <c r="G23" s="1659"/>
      <c r="H23" s="1660"/>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93" t="s">
        <v>122</v>
      </c>
      <c r="B24" s="1473"/>
      <c r="C24" s="1473"/>
      <c r="D24" s="1473"/>
      <c r="E24" s="1473"/>
      <c r="F24" s="1473"/>
      <c r="G24" s="1473"/>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123</v>
      </c>
      <c r="B25" s="1495"/>
      <c r="C25" s="1495"/>
      <c r="D25" s="1491"/>
      <c r="E25" s="1491"/>
      <c r="F25" s="1491"/>
      <c r="G25" s="1496"/>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124</v>
      </c>
      <c r="B26" s="1498"/>
      <c r="C26" s="1499"/>
      <c r="D26" s="115" t="s">
        <v>61</v>
      </c>
      <c r="E26" s="155" t="s">
        <v>53</v>
      </c>
      <c r="F26" s="116" t="s">
        <v>403</v>
      </c>
      <c r="G26" s="157" t="s">
        <v>34</v>
      </c>
      <c r="H26" s="117" t="s">
        <v>404</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19" t="s">
        <v>85</v>
      </c>
      <c r="G28" s="159" t="s">
        <v>98</v>
      </c>
      <c r="H28" s="11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507">
        <v>11895408.369999999</v>
      </c>
      <c r="H29" s="1508"/>
      <c r="I29" s="10"/>
      <c r="J29" s="36">
        <f>G29</f>
        <v>11895408.369999999</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20" t="s">
        <v>538</v>
      </c>
      <c r="F30" s="162" t="s">
        <v>127</v>
      </c>
      <c r="G30" s="1677" t="s">
        <v>911</v>
      </c>
      <c r="H30" s="1678"/>
      <c r="I30" s="10"/>
      <c r="J30" s="36" t="str">
        <f>G30</f>
        <v>Family Planning Program Manager of the Family Health Office -Department of Health</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98"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677</v>
      </c>
      <c r="B32" s="1501"/>
      <c r="C32" s="1501"/>
      <c r="D32" s="1501"/>
      <c r="E32" s="1501"/>
      <c r="F32" s="1501"/>
      <c r="G32" s="1502"/>
      <c r="H32" s="98"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7" t="s">
        <v>129</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60">
      <c r="A35" s="152"/>
      <c r="B35" s="1501" t="s">
        <v>208</v>
      </c>
      <c r="C35" s="1501"/>
      <c r="D35" s="1502"/>
      <c r="E35" s="379">
        <v>11895408.369999999</v>
      </c>
      <c r="F35" s="169" t="s">
        <v>538</v>
      </c>
      <c r="G35" s="170" t="s">
        <v>405</v>
      </c>
      <c r="H35" s="171" t="s">
        <v>912</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v>0</v>
      </c>
      <c r="F36" s="169"/>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180</v>
      </c>
      <c r="C37" s="1498"/>
      <c r="D37" s="1499"/>
      <c r="E37" s="562">
        <f>E35+E36</f>
        <v>11895408.369999999</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179</v>
      </c>
      <c r="B38" s="1473"/>
      <c r="C38" s="1473"/>
      <c r="D38" s="1473"/>
      <c r="E38" s="1473"/>
      <c r="F38" s="1473"/>
      <c r="G38" s="1474"/>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60">
      <c r="A41" s="164"/>
      <c r="B41" s="1473" t="s">
        <v>138</v>
      </c>
      <c r="C41" s="1474"/>
      <c r="D41" s="123" t="s">
        <v>61</v>
      </c>
      <c r="E41" s="121">
        <v>9343640.4000000004</v>
      </c>
      <c r="F41" s="169" t="s">
        <v>538</v>
      </c>
      <c r="G41" s="124" t="s">
        <v>406</v>
      </c>
      <c r="H41" s="171" t="s">
        <v>913</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579"/>
      <c r="E42" s="1647"/>
      <c r="F42" s="1647"/>
      <c r="G42" s="1647"/>
      <c r="H42" s="1580"/>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73" t="s">
        <v>140</v>
      </c>
      <c r="C43" s="1474"/>
      <c r="D43" s="702" t="s">
        <v>62</v>
      </c>
      <c r="E43" s="168">
        <v>0</v>
      </c>
      <c r="F43" s="368"/>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475"/>
      <c r="E44" s="1476"/>
      <c r="F44" s="1476"/>
      <c r="G44" s="1476"/>
      <c r="H44" s="1477"/>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73" t="s">
        <v>142</v>
      </c>
      <c r="C45" s="1474"/>
      <c r="D45" s="181"/>
      <c r="E45" s="565">
        <f>E41+E43</f>
        <v>9343640.4000000004</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60">
      <c r="A49" s="164"/>
      <c r="B49" s="1473" t="s">
        <v>99</v>
      </c>
      <c r="C49" s="1474"/>
      <c r="D49" s="702" t="s">
        <v>61</v>
      </c>
      <c r="E49" s="168">
        <v>2058386.0465116301</v>
      </c>
      <c r="F49" s="177" t="s">
        <v>538</v>
      </c>
      <c r="G49" s="190" t="s">
        <v>914</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220</v>
      </c>
      <c r="E50" s="1526"/>
      <c r="F50" s="1526"/>
      <c r="G50" s="1526"/>
      <c r="H50" s="1527"/>
      <c r="I50" s="127"/>
      <c r="J50" s="24"/>
      <c r="K50" s="7" t="str">
        <f>C50</f>
        <v xml:space="preserve">i. Specify source(s) of in-kind donations </v>
      </c>
      <c r="L50" s="19"/>
      <c r="M50" s="19"/>
      <c r="N50" s="19"/>
      <c r="O50" s="22" t="str">
        <f>D50</f>
        <v>UNFPA</v>
      </c>
      <c r="P50" s="19"/>
      <c r="Q50" s="19"/>
      <c r="R50" s="19"/>
      <c r="S50" s="19"/>
      <c r="T50" s="14"/>
      <c r="U50" s="14"/>
      <c r="V50" s="14"/>
      <c r="W50" s="41"/>
      <c r="X50" s="41"/>
      <c r="Y50" s="42"/>
      <c r="Z50" s="49"/>
      <c r="AA50"/>
    </row>
    <row r="51" spans="1:27" s="111" customFormat="1" ht="30">
      <c r="A51" s="164"/>
      <c r="B51" s="1473" t="s">
        <v>149</v>
      </c>
      <c r="C51" s="1474"/>
      <c r="D51" s="702" t="s">
        <v>66</v>
      </c>
      <c r="E51" s="168"/>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150</v>
      </c>
      <c r="C52" s="1474"/>
      <c r="D52" s="702" t="s">
        <v>66</v>
      </c>
      <c r="E52" s="168"/>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182">
        <f>E49+E51+E52</f>
        <v>2058386.0465116301</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152</v>
      </c>
      <c r="B56" s="1528"/>
      <c r="C56" s="1528"/>
      <c r="D56" s="1528"/>
      <c r="E56" s="1529"/>
      <c r="F56" s="566">
        <f>E45/(E45+E53)</f>
        <v>0.81947191087761606</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f>E41/E45</f>
        <v>1</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153</v>
      </c>
      <c r="B58" s="1520"/>
      <c r="C58" s="1520"/>
      <c r="D58" s="1520"/>
      <c r="E58" s="1521"/>
      <c r="F58" s="566">
        <f>(E45+E53)/G29</f>
        <v>0.95852333033536963</v>
      </c>
      <c r="G58" s="1517" t="s">
        <v>101</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150" customHeight="1">
      <c r="A59" s="1522" t="s">
        <v>211</v>
      </c>
      <c r="B59" s="1523"/>
      <c r="C59" s="1523"/>
      <c r="D59" s="1523"/>
      <c r="E59" s="1524"/>
      <c r="F59" s="701"/>
      <c r="G59" s="1517" t="s">
        <v>101</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475" t="s">
        <v>1</v>
      </c>
      <c r="G61" s="1476"/>
      <c r="H61" s="1477"/>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ht="30">
      <c r="A62" s="152"/>
      <c r="B62" s="1473" t="s">
        <v>31</v>
      </c>
      <c r="C62" s="1473"/>
      <c r="D62" s="1473"/>
      <c r="E62" s="1473"/>
      <c r="F62" s="1484" t="s">
        <v>915</v>
      </c>
      <c r="G62" s="1485"/>
      <c r="H62" s="1486"/>
      <c r="I62" s="10"/>
      <c r="J62" s="24"/>
      <c r="K62" s="7"/>
      <c r="L62" s="19"/>
      <c r="M62" s="35">
        <f>E62</f>
        <v>0</v>
      </c>
      <c r="N62" s="19"/>
      <c r="O62" s="19"/>
      <c r="P62" s="19"/>
      <c r="Q62" s="7" t="str">
        <f>F62</f>
        <v>DOH Central Office Bids and Awards Committee (COBAC)</v>
      </c>
      <c r="R62" s="22" t="str">
        <f>B62</f>
        <v>a. Specify entity</v>
      </c>
      <c r="S62" s="19"/>
      <c r="T62" s="14"/>
      <c r="U62" s="14"/>
      <c r="V62" s="14"/>
      <c r="W62" s="41"/>
      <c r="X62" s="41"/>
      <c r="Y62" s="42"/>
      <c r="Z62" s="49"/>
      <c r="AA62"/>
    </row>
    <row r="63" spans="1:27" s="111" customFormat="1" ht="30.75" customHeight="1">
      <c r="A63" s="684"/>
      <c r="B63" s="683"/>
      <c r="C63" s="1473" t="s">
        <v>178</v>
      </c>
      <c r="D63" s="1473"/>
      <c r="E63" s="1474"/>
      <c r="F63" s="1475" t="s">
        <v>62</v>
      </c>
      <c r="G63" s="1476"/>
      <c r="H63" s="1477"/>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94" t="s">
        <v>61</v>
      </c>
      <c r="G68" s="694"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61</v>
      </c>
      <c r="E69" s="1651"/>
      <c r="F69" s="694" t="s">
        <v>61</v>
      </c>
      <c r="G69" s="694"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61</v>
      </c>
      <c r="E70" s="1651"/>
      <c r="F70" s="694" t="s">
        <v>61</v>
      </c>
      <c r="G70" s="694"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94" t="s">
        <v>61</v>
      </c>
      <c r="G71" s="694" t="s">
        <v>66</v>
      </c>
      <c r="H71" s="99"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94" t="s">
        <v>61</v>
      </c>
      <c r="G72" s="694"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94" t="s">
        <v>61</v>
      </c>
      <c r="G73" s="694"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62</v>
      </c>
      <c r="E74" s="1651"/>
      <c r="F74" s="694" t="s">
        <v>62</v>
      </c>
      <c r="G74" s="694" t="s">
        <v>66</v>
      </c>
      <c r="H74" s="99" t="s">
        <v>66</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66</v>
      </c>
      <c r="E75" s="1651"/>
      <c r="F75" s="694" t="s">
        <v>62</v>
      </c>
      <c r="G75" s="694" t="s">
        <v>66</v>
      </c>
      <c r="H75" s="99" t="s">
        <v>66</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61</v>
      </c>
      <c r="E76" s="1651"/>
      <c r="F76" s="694" t="s">
        <v>61</v>
      </c>
      <c r="G76" s="694"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94" t="s">
        <v>61</v>
      </c>
      <c r="G77" s="694"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61</v>
      </c>
      <c r="E78" s="1651"/>
      <c r="F78" s="694" t="s">
        <v>61</v>
      </c>
      <c r="G78" s="694" t="s">
        <v>61</v>
      </c>
      <c r="H78" s="99" t="s">
        <v>66</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51" t="s">
        <v>407</v>
      </c>
      <c r="E79" s="1651"/>
      <c r="F79" s="694"/>
      <c r="G79" s="694"/>
      <c r="H79" s="99" t="s">
        <v>350</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60.75" thickBot="1">
      <c r="A80" s="1497" t="s">
        <v>105</v>
      </c>
      <c r="B80" s="1498"/>
      <c r="C80" s="1499"/>
      <c r="D80" s="1769" t="s">
        <v>916</v>
      </c>
      <c r="E80" s="1770"/>
      <c r="F80" s="1770"/>
      <c r="G80" s="1770"/>
      <c r="H80" s="1771"/>
      <c r="I80" s="6"/>
      <c r="J80" s="24"/>
      <c r="K80" s="7" t="str">
        <f>A80</f>
        <v>C2. Please note any comments about the commodities offered.</v>
      </c>
      <c r="L80" s="19"/>
      <c r="M80" s="19"/>
      <c r="N80" s="19"/>
      <c r="O80" s="7" t="str">
        <f>D80</f>
        <v>For implants, an implementation research is being conducted in one of the provinces (Cavite) for introducing sub-dermal implants as new program method; There is also an on-going implant insertion training being handled by one training institution</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166</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167</v>
      </c>
      <c r="E84" s="1563"/>
      <c r="F84" s="68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278.25" customHeight="1" thickBot="1">
      <c r="A85" s="1561"/>
      <c r="B85" s="210" t="s">
        <v>10</v>
      </c>
      <c r="C85" s="719" t="s">
        <v>408</v>
      </c>
      <c r="D85" s="1662" t="s">
        <v>409</v>
      </c>
      <c r="E85" s="1663"/>
      <c r="F85" s="679" t="s">
        <v>61</v>
      </c>
      <c r="G85" s="1586" t="s">
        <v>61</v>
      </c>
      <c r="H85" s="1664"/>
      <c r="I85" s="13"/>
      <c r="J85" s="28" t="str">
        <f>G85</f>
        <v>Yes</v>
      </c>
      <c r="K85" s="7" t="str">
        <f>B85</f>
        <v>a</v>
      </c>
      <c r="L85" s="19"/>
      <c r="M85" s="29">
        <f>E85</f>
        <v>0</v>
      </c>
      <c r="N85" s="19"/>
      <c r="O85" s="19"/>
      <c r="P85" s="19"/>
      <c r="Q85" s="19"/>
      <c r="R85" s="7"/>
      <c r="S85" s="7" t="str">
        <f>D85</f>
        <v>2004 to date</v>
      </c>
      <c r="T85" s="14"/>
      <c r="U85" s="14"/>
      <c r="V85" s="14"/>
      <c r="W85" s="41"/>
      <c r="X85" s="41"/>
      <c r="Y85" s="42"/>
      <c r="Z85" s="49"/>
      <c r="AA85"/>
    </row>
    <row r="86" spans="1:28" s="111" customFormat="1" ht="28.5" customHeight="1">
      <c r="A86" s="1504" t="s">
        <v>71</v>
      </c>
      <c r="B86" s="1491"/>
      <c r="C86" s="1491"/>
      <c r="D86" s="1491"/>
      <c r="E86" s="1491"/>
      <c r="F86" s="1491"/>
      <c r="G86" s="1496"/>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75" customHeight="1">
      <c r="A87" s="152"/>
      <c r="B87" s="1473" t="s">
        <v>106</v>
      </c>
      <c r="C87" s="1473"/>
      <c r="D87" s="1474"/>
      <c r="E87" s="1579" t="s">
        <v>410</v>
      </c>
      <c r="F87" s="1647"/>
      <c r="G87" s="1647"/>
      <c r="H87" s="1580"/>
      <c r="I87" s="13"/>
      <c r="J87" s="28"/>
      <c r="K87" s="7"/>
      <c r="L87" s="19"/>
      <c r="M87" s="29"/>
      <c r="N87" s="29" t="str">
        <f>E87</f>
        <v>All sectors - however, if an NGO has obtained a tax exemption, the payment of taxes and duties may be waived. The DOH pays for taxes and duties for donations and social marketing.</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73" t="s">
        <v>21</v>
      </c>
      <c r="C88" s="1473"/>
      <c r="D88" s="1474"/>
      <c r="E88" s="1579" t="s">
        <v>66</v>
      </c>
      <c r="F88" s="1647"/>
      <c r="G88" s="1647"/>
      <c r="H88" s="1580"/>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168</v>
      </c>
      <c r="B89" s="1473"/>
      <c r="C89" s="1473"/>
      <c r="D89" s="1473"/>
      <c r="E89" s="1473"/>
      <c r="F89" s="1473"/>
      <c r="G89" s="1474"/>
      <c r="H89" s="98"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05" customHeight="1">
      <c r="A90" s="152"/>
      <c r="B90" s="1473" t="s">
        <v>22</v>
      </c>
      <c r="C90" s="1473"/>
      <c r="D90" s="1473"/>
      <c r="E90" s="1647" t="s">
        <v>205</v>
      </c>
      <c r="F90" s="1647"/>
      <c r="G90" s="1647"/>
      <c r="H90" s="158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169</v>
      </c>
      <c r="B91" s="1473"/>
      <c r="C91" s="1473"/>
      <c r="D91" s="1473"/>
      <c r="E91" s="1473"/>
      <c r="F91" s="1473"/>
      <c r="G91" s="1474"/>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60" customHeight="1">
      <c r="A92" s="152"/>
      <c r="B92" s="1473" t="s">
        <v>22</v>
      </c>
      <c r="C92" s="1473"/>
      <c r="D92" s="1474"/>
      <c r="E92" s="1579" t="s">
        <v>411</v>
      </c>
      <c r="F92" s="1647"/>
      <c r="G92" s="1647"/>
      <c r="H92" s="1580"/>
      <c r="I92" s="13"/>
      <c r="J92" s="28"/>
      <c r="K92" s="7" t="str">
        <f>B92</f>
        <v>a. If yes, describe the policies.</v>
      </c>
      <c r="L92" s="19"/>
      <c r="M92" s="19"/>
      <c r="N92" s="21"/>
      <c r="O92" s="22" t="str">
        <f>E92</f>
        <v>Policy on Public-Private Partnership specified under the DOH Administrative Order 2006-08, signed in May 2006, which describes the guidelines on public-private collaboration in delivery of health services, including family planning for women of reproductive age.</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 t="shared" ref="T94:T102" si="4">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665" t="s">
        <v>201</v>
      </c>
      <c r="E95" s="1944"/>
      <c r="F95" s="1666"/>
      <c r="G95" s="1665" t="s">
        <v>201</v>
      </c>
      <c r="H95" s="1945"/>
      <c r="I95" s="12"/>
      <c r="J95" s="28" t="str">
        <f t="shared" si="3"/>
        <v>Midwife</v>
      </c>
      <c r="K95" s="7"/>
      <c r="L95" s="19"/>
      <c r="M95" s="29"/>
      <c r="N95" s="19"/>
      <c r="O95" s="7"/>
      <c r="P95" s="7"/>
      <c r="Q95" s="19"/>
      <c r="R95" s="19"/>
      <c r="S95" s="19"/>
      <c r="T95" s="90" t="str">
        <f t="shared" si="4"/>
        <v>Midwife</v>
      </c>
      <c r="U95" s="48"/>
      <c r="V95" s="14"/>
      <c r="W95" s="41"/>
      <c r="X95" s="41"/>
      <c r="Y95" s="42"/>
      <c r="Z95" s="49"/>
      <c r="AA95"/>
    </row>
    <row r="96" spans="1:28" s="111" customFormat="1" ht="15" customHeight="1">
      <c r="A96" s="130"/>
      <c r="B96" s="95" t="s">
        <v>11</v>
      </c>
      <c r="C96" s="92" t="s">
        <v>188</v>
      </c>
      <c r="D96" s="1665" t="s">
        <v>201</v>
      </c>
      <c r="E96" s="1944"/>
      <c r="F96" s="1666"/>
      <c r="G96" s="1665" t="s">
        <v>201</v>
      </c>
      <c r="H96" s="1945"/>
      <c r="I96" s="12"/>
      <c r="J96" s="28" t="str">
        <f t="shared" si="3"/>
        <v>Midwife</v>
      </c>
      <c r="K96" s="7"/>
      <c r="L96" s="19"/>
      <c r="M96" s="29"/>
      <c r="N96" s="19"/>
      <c r="O96" s="7"/>
      <c r="P96" s="7"/>
      <c r="Q96" s="19"/>
      <c r="R96" s="19"/>
      <c r="S96" s="19"/>
      <c r="T96" s="90" t="str">
        <f t="shared" si="4"/>
        <v>Midwife</v>
      </c>
      <c r="U96" s="48"/>
      <c r="V96" s="14"/>
      <c r="W96" s="41"/>
      <c r="X96" s="41"/>
      <c r="Y96" s="42"/>
      <c r="Z96" s="49"/>
      <c r="AA96"/>
    </row>
    <row r="97" spans="1:27" s="111" customFormat="1" ht="15" customHeight="1">
      <c r="A97" s="130"/>
      <c r="B97" s="95" t="s">
        <v>12</v>
      </c>
      <c r="C97" s="92" t="s">
        <v>189</v>
      </c>
      <c r="D97" s="1665" t="s">
        <v>203</v>
      </c>
      <c r="E97" s="1944"/>
      <c r="F97" s="1666"/>
      <c r="G97" s="1665" t="s">
        <v>66</v>
      </c>
      <c r="H97" s="1945"/>
      <c r="I97" s="12"/>
      <c r="J97" s="28" t="str">
        <f t="shared" si="3"/>
        <v>Don't know</v>
      </c>
      <c r="K97" s="7"/>
      <c r="L97" s="19"/>
      <c r="M97" s="29"/>
      <c r="N97" s="19"/>
      <c r="O97" s="7"/>
      <c r="P97" s="7"/>
      <c r="Q97" s="19"/>
      <c r="R97" s="19"/>
      <c r="S97" s="19"/>
      <c r="T97" s="90" t="str">
        <f t="shared" si="4"/>
        <v>Doctor</v>
      </c>
      <c r="U97" s="48"/>
      <c r="V97" s="14"/>
      <c r="W97" s="41"/>
      <c r="X97" s="41"/>
      <c r="Y97" s="42"/>
      <c r="Z97" s="49"/>
      <c r="AA97"/>
    </row>
    <row r="98" spans="1:27" s="111" customFormat="1" ht="15" customHeight="1">
      <c r="A98" s="130"/>
      <c r="B98" s="94" t="s">
        <v>182</v>
      </c>
      <c r="C98" s="92" t="s">
        <v>190</v>
      </c>
      <c r="D98" s="1665" t="s">
        <v>201</v>
      </c>
      <c r="E98" s="1944"/>
      <c r="F98" s="1666"/>
      <c r="G98" s="1665" t="s">
        <v>201</v>
      </c>
      <c r="H98" s="1945"/>
      <c r="I98" s="12"/>
      <c r="J98" s="28" t="str">
        <f t="shared" si="3"/>
        <v>Midwife</v>
      </c>
      <c r="K98" s="7"/>
      <c r="L98" s="19"/>
      <c r="M98" s="29"/>
      <c r="N98" s="19"/>
      <c r="O98" s="7"/>
      <c r="P98" s="7"/>
      <c r="Q98" s="19"/>
      <c r="R98" s="19"/>
      <c r="S98" s="19"/>
      <c r="T98" s="90" t="str">
        <f t="shared" si="4"/>
        <v>Midwife</v>
      </c>
      <c r="U98" s="48"/>
      <c r="V98" s="14"/>
      <c r="W98" s="41"/>
      <c r="X98" s="41"/>
      <c r="Y98" s="42"/>
      <c r="Z98" s="49"/>
      <c r="AA98"/>
    </row>
    <row r="99" spans="1:27" s="111" customFormat="1" ht="15" customHeight="1">
      <c r="A99" s="130"/>
      <c r="B99" s="95" t="s">
        <v>183</v>
      </c>
      <c r="C99" s="92" t="s">
        <v>191</v>
      </c>
      <c r="D99" s="1665" t="s">
        <v>199</v>
      </c>
      <c r="E99" s="1944"/>
      <c r="F99" s="1666"/>
      <c r="G99" s="1665" t="s">
        <v>201</v>
      </c>
      <c r="H99" s="1945"/>
      <c r="I99" s="12"/>
      <c r="J99" s="28" t="str">
        <f t="shared" si="3"/>
        <v>Midwife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665" t="s">
        <v>205</v>
      </c>
      <c r="E100" s="1944"/>
      <c r="F100" s="1666"/>
      <c r="G100" s="1665" t="s">
        <v>205</v>
      </c>
      <c r="H100" s="1945"/>
      <c r="I100" s="12"/>
      <c r="J100" s="28" t="str">
        <f t="shared" si="3"/>
        <v>Not applicable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665" t="s">
        <v>203</v>
      </c>
      <c r="E101" s="1944"/>
      <c r="F101" s="1666"/>
      <c r="G101" s="1665" t="s">
        <v>203</v>
      </c>
      <c r="H101" s="1945"/>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46" t="s">
        <v>199</v>
      </c>
      <c r="E102" s="1947"/>
      <c r="F102" s="1948"/>
      <c r="G102" s="1946" t="s">
        <v>201</v>
      </c>
      <c r="H102" s="1949"/>
      <c r="I102" s="12"/>
      <c r="J102" s="28" t="str">
        <f t="shared" si="3"/>
        <v>Midwife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ustomHeight="1">
      <c r="A103" s="1500" t="s">
        <v>684</v>
      </c>
      <c r="B103" s="1591"/>
      <c r="C103" s="1592"/>
      <c r="D103" s="1593" t="s">
        <v>412</v>
      </c>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Local pharmacists are allowed to sell pills and condoms only. Dispensing oral contraceptives, injectables, and IUDs without a prescription is not allowed, but since public facilities are headed by doctors who supervise all health workers in the facilities, prescriptions are easy to obtain. In the private sector, most midwives, and all Philhealth accredited midwives, have back-up physicians who write the prescriptions.</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t="s">
        <v>205</v>
      </c>
      <c r="F106" s="1476"/>
      <c r="G106" s="1581"/>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73" t="s">
        <v>23</v>
      </c>
      <c r="C107" s="1473"/>
      <c r="D107" s="100" t="s">
        <v>62</v>
      </c>
      <c r="E107" s="1475" t="s">
        <v>205</v>
      </c>
      <c r="F107" s="1476"/>
      <c r="G107" s="1581"/>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25.5" customHeight="1" thickBot="1">
      <c r="A108" s="216"/>
      <c r="B108" s="1582" t="s">
        <v>24</v>
      </c>
      <c r="C108" s="1582"/>
      <c r="D108" s="131" t="s">
        <v>62</v>
      </c>
      <c r="E108" s="1475" t="s">
        <v>205</v>
      </c>
      <c r="F108" s="1476"/>
      <c r="G108" s="1581"/>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79" t="s">
        <v>205</v>
      </c>
      <c r="E114" s="1647"/>
      <c r="F114" s="1647"/>
      <c r="G114" s="1647"/>
      <c r="H114" s="1580"/>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62</v>
      </c>
      <c r="H119" s="1643"/>
      <c r="I119" s="31"/>
      <c r="J119" s="28" t="str">
        <f t="shared" si="5"/>
        <v>No</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62</v>
      </c>
      <c r="H122" s="1643"/>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62</v>
      </c>
      <c r="H123" s="1643"/>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61</v>
      </c>
      <c r="H124" s="1643"/>
      <c r="I124" s="31"/>
      <c r="J124" s="28" t="str">
        <f t="shared" si="5"/>
        <v>Yes</v>
      </c>
      <c r="K124" s="7"/>
      <c r="L124" s="7"/>
      <c r="M124" s="19"/>
      <c r="N124" s="19"/>
      <c r="O124" s="7"/>
      <c r="P124" s="19"/>
      <c r="Q124" s="1"/>
      <c r="R124" s="19"/>
      <c r="S124" s="20"/>
      <c r="T124" s="2"/>
      <c r="U124" s="2"/>
      <c r="V124" s="2"/>
      <c r="W124" s="37"/>
      <c r="X124" s="37"/>
      <c r="Y124" s="45" t="str">
        <f t="shared" si="6"/>
        <v>i. CycleBeads</v>
      </c>
      <c r="Z124" s="53"/>
      <c r="AA124"/>
    </row>
    <row r="125" spans="1:27" s="132" customFormat="1" ht="15.75" customHeight="1">
      <c r="A125" s="217"/>
      <c r="B125" s="1473" t="s">
        <v>111</v>
      </c>
      <c r="C125" s="1473"/>
      <c r="D125" s="1473"/>
      <c r="E125" s="1473"/>
      <c r="F125" s="1474"/>
      <c r="G125" s="1576" t="s">
        <v>62</v>
      </c>
      <c r="H125" s="1643"/>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73" t="s">
        <v>112</v>
      </c>
      <c r="D126" s="1473"/>
      <c r="E126" s="1473"/>
      <c r="F126" s="1473"/>
      <c r="G126" s="1602" t="s">
        <v>205</v>
      </c>
      <c r="H126" s="16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2008</v>
      </c>
      <c r="H127" s="1636"/>
      <c r="I127" s="31"/>
      <c r="J127" s="28">
        <f t="shared" si="5"/>
        <v>2008</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413</v>
      </c>
      <c r="E128" s="1659"/>
      <c r="F128" s="1659"/>
      <c r="G128" s="1659"/>
      <c r="H128" s="1660"/>
      <c r="I128" s="31"/>
      <c r="J128" s="18"/>
      <c r="K128" s="7" t="str">
        <f>A128</f>
        <v xml:space="preserve">D11. Name of the list(s)
</v>
      </c>
      <c r="L128" s="7"/>
      <c r="M128" s="19"/>
      <c r="N128" s="19"/>
      <c r="O128" s="7" t="str">
        <f>D128</f>
        <v xml:space="preserve">Phil National Drug Formulary 7th Edition 2008 (current) </v>
      </c>
      <c r="P128" s="19"/>
      <c r="Q128" s="1"/>
      <c r="R128" s="19"/>
      <c r="S128" s="20"/>
      <c r="T128" s="2"/>
      <c r="U128" s="2"/>
      <c r="V128" s="2"/>
      <c r="W128" s="37"/>
      <c r="X128" s="37"/>
      <c r="Y128" s="1"/>
      <c r="Z128" s="53"/>
      <c r="AA128"/>
    </row>
    <row r="129" spans="1:27" s="132" customFormat="1" ht="30">
      <c r="A129" s="1493" t="s">
        <v>472</v>
      </c>
      <c r="B129" s="1473"/>
      <c r="C129" s="1474"/>
      <c r="D129" s="1658" t="s">
        <v>414</v>
      </c>
      <c r="E129" s="1659"/>
      <c r="F129" s="1659"/>
      <c r="G129" s="1659"/>
      <c r="H129" s="1660"/>
      <c r="I129" s="31"/>
      <c r="J129" s="18"/>
      <c r="K129" s="7" t="str">
        <f>A129</f>
        <v xml:space="preserve">D12. Notes about the list(s)
</v>
      </c>
      <c r="L129" s="7"/>
      <c r="M129" s="19"/>
      <c r="N129" s="19"/>
      <c r="O129" s="7" t="str">
        <f>D129</f>
        <v>IUDs and Cycle Beads are included in the DOH's Bureau of Health Devices and Technology list.</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t="s">
        <v>205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205</v>
      </c>
      <c r="H132" s="1542"/>
      <c r="I132" s="31"/>
      <c r="J132" s="28" t="str">
        <f>G132</f>
        <v>Not applicable</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205</v>
      </c>
      <c r="H133" s="1542"/>
      <c r="I133" s="31"/>
      <c r="J133" s="28" t="str">
        <f>G133</f>
        <v>Not applicable</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205</v>
      </c>
      <c r="H134" s="1542"/>
      <c r="I134" s="31"/>
      <c r="J134" s="28" t="str">
        <f>G134</f>
        <v>Not applicable</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205</v>
      </c>
      <c r="H135" s="1542"/>
      <c r="I135" s="31"/>
      <c r="J135" s="28" t="str">
        <f>G135</f>
        <v>Not applicable</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t="s">
        <v>593</v>
      </c>
      <c r="E136" s="1554"/>
      <c r="F136" s="1554"/>
      <c r="G136" s="1554"/>
      <c r="H136" s="1555"/>
      <c r="I136" s="31"/>
      <c r="J136" s="18"/>
      <c r="K136" s="7" t="str">
        <f>B136</f>
        <v>f. Notes about the Poverty Reduction Strategy Paper</v>
      </c>
      <c r="L136" s="7"/>
      <c r="M136" s="19"/>
      <c r="N136" s="19"/>
      <c r="O136" s="7" t="str">
        <f>D136</f>
        <v>Document not available on IMF's website</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173</v>
      </c>
      <c r="B138" s="1471"/>
      <c r="C138" s="1471"/>
      <c r="D138" s="1471"/>
      <c r="E138" s="1471"/>
      <c r="F138" s="1472"/>
      <c r="G138" s="1620" t="s">
        <v>62</v>
      </c>
      <c r="H138" s="1621"/>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73" t="s">
        <v>108</v>
      </c>
      <c r="C140" s="1473"/>
      <c r="D140" s="1473"/>
      <c r="E140" s="1473"/>
      <c r="F140" s="1474"/>
      <c r="G140" s="1540" t="s">
        <v>62</v>
      </c>
      <c r="H140" s="1542"/>
      <c r="I140" s="6"/>
      <c r="J140" s="28" t="str">
        <f t="shared" ref="J140:J150"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73" t="s">
        <v>171</v>
      </c>
      <c r="C143" s="1473"/>
      <c r="D143" s="1473"/>
      <c r="E143" s="1473"/>
      <c r="F143" s="1474"/>
      <c r="G143" s="1540" t="s">
        <v>205</v>
      </c>
      <c r="H143" s="1542"/>
      <c r="I143" s="6"/>
      <c r="J143" s="28" t="str">
        <f t="shared" si="7"/>
        <v>Not applicable</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73" t="s">
        <v>19</v>
      </c>
      <c r="C146" s="1473"/>
      <c r="D146" s="1473"/>
      <c r="E146" s="1473"/>
      <c r="F146" s="1474"/>
      <c r="G146" s="1540" t="s">
        <v>205</v>
      </c>
      <c r="H146" s="1542"/>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73" t="s">
        <v>110</v>
      </c>
      <c r="C147" s="1473"/>
      <c r="D147" s="1473"/>
      <c r="E147" s="1473"/>
      <c r="F147" s="1474"/>
      <c r="G147" s="1540" t="s">
        <v>205</v>
      </c>
      <c r="H147" s="1542"/>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73" t="s">
        <v>72</v>
      </c>
      <c r="C148" s="1473"/>
      <c r="D148" s="1473"/>
      <c r="E148" s="1473"/>
      <c r="F148" s="1474"/>
      <c r="G148" s="1540" t="s">
        <v>62</v>
      </c>
      <c r="H148" s="1542"/>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73" t="s">
        <v>717</v>
      </c>
      <c r="C149" s="1473"/>
      <c r="D149" s="1473"/>
      <c r="E149" s="1473"/>
      <c r="F149" s="1473"/>
      <c r="G149" s="1635" t="s">
        <v>538</v>
      </c>
      <c r="H149" s="1636"/>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635" t="s">
        <v>917</v>
      </c>
      <c r="H150" s="1636"/>
      <c r="I150" s="6"/>
      <c r="J150" s="28" t="str">
        <f t="shared" si="7"/>
        <v>Program Manager and Logistics Division</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98" t="s">
        <v>176</v>
      </c>
      <c r="C152" s="1498"/>
      <c r="D152" s="1498"/>
      <c r="E152" s="1498"/>
      <c r="F152" s="1499"/>
      <c r="G152" s="1902" t="s">
        <v>61</v>
      </c>
      <c r="H152" s="1909"/>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thickBot="1">
      <c r="A153" s="696"/>
      <c r="B153" s="1582" t="s">
        <v>177</v>
      </c>
      <c r="C153" s="1582"/>
      <c r="D153" s="1582"/>
      <c r="E153" s="1582"/>
      <c r="F153" s="1910"/>
      <c r="G153" s="1586" t="s">
        <v>62</v>
      </c>
      <c r="H153" s="1664"/>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33" customHeight="1" thickBot="1">
      <c r="A154" s="1950" t="s">
        <v>473</v>
      </c>
      <c r="B154" s="1951"/>
      <c r="C154" s="1952"/>
      <c r="D154" s="1953" t="s">
        <v>918</v>
      </c>
      <c r="E154" s="1954"/>
      <c r="F154" s="1954"/>
      <c r="G154" s="1954"/>
      <c r="H154" s="1955"/>
      <c r="I154" s="6"/>
      <c r="J154" s="28"/>
      <c r="K154" s="7" t="str">
        <f>A154</f>
        <v xml:space="preserve">F. Please note any overall comments about challenges and/or successes with contraceptive security in your country.
</v>
      </c>
      <c r="L154" s="19"/>
      <c r="M154" s="19"/>
      <c r="N154" s="19"/>
      <c r="O154" s="7" t="str">
        <f>D154</f>
        <v xml:space="preserve">In 2013, the National Government has continued with the procurement of commodities at the Central level. A big sum of money was allocated by the government to procure commodities (i.e., pills and DMPA) to reach the poorest families. While the goods have been allocated and distributed up to the provincial levels, stockouts are still being experienced during the reported year because of problems in the delivery and distribution mechanisms faced by the regions and local government units. There are reported variations in the delivery system, specifically at the level of the province down to the service delivery points. The majority of LGUs do not have a dedicated transport system to deliver the FP goods, or may have encountered other logistics problems (e.g., lack of a delivery team, inadequate funding support, no vehicle, etc). Moreover, only a few service delivery points submit the required consumption report needed for  accurate allocation. Although the DOH Central Office has started implementing the National Online Stock Inventory Reporting System (NOSIRS) to monitor consumption and inventory in real time, the system still needs to be strengthened for it to be fully operational especially at the municipal (grassroots) level. In addition, not all those who underwent training have access to a working computer and reliable Internet connection precluding them the opportunity to apply what they have learned. Meanwhile, the Department of Health is currently identifying measures on how to improve the delivery system by exploring options to contract services for the delivery/ distribution  of FP commodities up to the health facility level (service delivery points). </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106:H108 D16:D23 G147:H147 D26 G140:G146 G148 F63 G132:G135 G152:G153 F68:H78 D69:D78 H25">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7" fitToHeight="4" orientation="portrait" r:id="rId1"/>
  <rowBreaks count="2" manualBreakCount="2">
    <brk id="33" max="7" man="1"/>
    <brk id="88" max="7"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1355</v>
      </c>
      <c r="B7" s="1655"/>
      <c r="C7" s="1655"/>
      <c r="D7" s="916"/>
      <c r="E7" s="916"/>
      <c r="F7" s="916"/>
      <c r="G7" s="917"/>
      <c r="H7" s="918"/>
      <c r="I7" s="906"/>
      <c r="J7" s="907"/>
      <c r="K7" s="908" t="str">
        <f>A7</f>
        <v>Country: Russia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205</v>
      </c>
      <c r="E13" s="1476"/>
      <c r="F13" s="1476"/>
      <c r="G13" s="1476"/>
      <c r="H13" s="1477"/>
      <c r="I13" s="419"/>
      <c r="J13" s="404"/>
      <c r="K13" s="397" t="str">
        <f>B13</f>
        <v>a. What is the name of the committee?</v>
      </c>
      <c r="L13" s="548"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4" t="s">
        <v>205</v>
      </c>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948" t="s">
        <v>205</v>
      </c>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948" t="s">
        <v>205</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948" t="s">
        <v>205</v>
      </c>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948" t="s">
        <v>205</v>
      </c>
      <c r="E19" s="153" t="s">
        <v>57</v>
      </c>
      <c r="F19" s="1484"/>
      <c r="G19" s="1485"/>
      <c r="H19" s="148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948" t="s">
        <v>205</v>
      </c>
      <c r="E20" s="153" t="s">
        <v>58</v>
      </c>
      <c r="F20" s="1484"/>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91" t="s">
        <v>17</v>
      </c>
      <c r="C21" s="1491"/>
      <c r="D21" s="948" t="s">
        <v>205</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491" t="s">
        <v>39</v>
      </c>
      <c r="C22" s="1491"/>
      <c r="D22" s="948" t="s">
        <v>205</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491" t="s">
        <v>121</v>
      </c>
      <c r="C23" s="1491"/>
      <c r="D23" s="948" t="s">
        <v>205</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205</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t="s">
        <v>205</v>
      </c>
      <c r="H29" s="1508"/>
      <c r="I29" s="438"/>
      <c r="J29" s="403" t="str">
        <f>G29</f>
        <v>Not applicable</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205</v>
      </c>
      <c r="F30" s="162" t="s">
        <v>127</v>
      </c>
      <c r="G30" s="1509" t="s">
        <v>205</v>
      </c>
      <c r="H30" s="1510"/>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937</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93" t="s">
        <v>62</v>
      </c>
      <c r="E41" s="168">
        <v>0</v>
      </c>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93" t="s">
        <v>62</v>
      </c>
      <c r="E43" s="168">
        <v>0</v>
      </c>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93" t="s">
        <v>62</v>
      </c>
      <c r="E49" s="168">
        <v>0</v>
      </c>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793"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t="s">
        <v>66</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t="s">
        <v>66</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t="s">
        <v>66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84" t="s">
        <v>61</v>
      </c>
      <c r="G68" s="784" t="s">
        <v>62</v>
      </c>
      <c r="H68" s="365"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784" t="s">
        <v>61</v>
      </c>
      <c r="G69" s="784" t="s">
        <v>62</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784" t="s">
        <v>61</v>
      </c>
      <c r="G70" s="784" t="s">
        <v>62</v>
      </c>
      <c r="H70" s="365"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784" t="s">
        <v>61</v>
      </c>
      <c r="G71" s="784" t="s">
        <v>62</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784" t="s">
        <v>61</v>
      </c>
      <c r="G72" s="784" t="s">
        <v>62</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84" t="s">
        <v>61</v>
      </c>
      <c r="G73" s="784"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62</v>
      </c>
      <c r="E74" s="1679"/>
      <c r="F74" s="784" t="s">
        <v>62</v>
      </c>
      <c r="G74" s="784" t="s">
        <v>62</v>
      </c>
      <c r="H74" s="365"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84" t="s">
        <v>61</v>
      </c>
      <c r="G75" s="784" t="s">
        <v>62</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61</v>
      </c>
      <c r="E76" s="1679"/>
      <c r="F76" s="784" t="s">
        <v>62</v>
      </c>
      <c r="G76" s="784"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61</v>
      </c>
      <c r="E77" s="1679"/>
      <c r="F77" s="784" t="s">
        <v>61</v>
      </c>
      <c r="G77" s="784"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61</v>
      </c>
      <c r="E78" s="1679"/>
      <c r="F78" s="784" t="s">
        <v>61</v>
      </c>
      <c r="G78" s="784" t="s">
        <v>62</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83" t="s">
        <v>205</v>
      </c>
      <c r="D85" s="1565" t="s">
        <v>205</v>
      </c>
      <c r="E85" s="1566"/>
      <c r="F85" s="778"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317</v>
      </c>
      <c r="F87" s="1476"/>
      <c r="G87" s="1476"/>
      <c r="H87" s="1477"/>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73" t="s">
        <v>21</v>
      </c>
      <c r="C88" s="1473"/>
      <c r="D88" s="1474"/>
      <c r="E88" s="1475" t="s">
        <v>1322</v>
      </c>
      <c r="F88" s="1476"/>
      <c r="G88" s="1476"/>
      <c r="H88" s="1477"/>
      <c r="I88" s="458"/>
      <c r="J88" s="446"/>
      <c r="K88" s="397"/>
      <c r="L88" s="396"/>
      <c r="M88" s="426"/>
      <c r="N88" s="426" t="str">
        <f>E88</f>
        <v>Depending of the value. Numerous taxes attributed to any product. NO exception for FP commodities. 10% custom/import duties, 10% VAT.</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t="s">
        <v>1323</v>
      </c>
      <c r="E90" s="1476"/>
      <c r="F90" s="1476"/>
      <c r="G90" s="1476"/>
      <c r="H90" s="1477"/>
      <c r="I90" s="458"/>
      <c r="J90" s="446"/>
      <c r="K90" s="397" t="str">
        <f>B90</f>
        <v>a. If yes, describe the policies.</v>
      </c>
      <c r="L90" s="396"/>
      <c r="M90" s="396"/>
      <c r="N90" s="460"/>
      <c r="O90" s="398" t="str">
        <f>D90</f>
        <v>Medical methods can be provided/prescribed only at health facilities</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205</v>
      </c>
      <c r="E92" s="1476"/>
      <c r="F92" s="1476"/>
      <c r="G92" s="1476"/>
      <c r="H92" s="1477"/>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203</v>
      </c>
      <c r="E95" s="1577"/>
      <c r="F95" s="1578"/>
      <c r="G95" s="1579" t="s">
        <v>203</v>
      </c>
      <c r="H95" s="1580"/>
      <c r="I95" s="465"/>
      <c r="J95" s="446" t="str">
        <f t="shared" si="3"/>
        <v>Doctor</v>
      </c>
      <c r="K95" s="397"/>
      <c r="L95" s="396"/>
      <c r="M95" s="426"/>
      <c r="N95" s="396"/>
      <c r="O95" s="397"/>
      <c r="P95" s="397"/>
      <c r="Q95" s="396"/>
      <c r="R95" s="396"/>
      <c r="S95" s="396"/>
      <c r="T95" s="463" t="str">
        <f>D95</f>
        <v>Doctor</v>
      </c>
      <c r="U95" s="464"/>
      <c r="V95" s="406"/>
      <c r="W95" s="407"/>
      <c r="X95" s="407"/>
      <c r="Y95" s="424"/>
      <c r="Z95" s="425"/>
      <c r="AA95" s="409"/>
    </row>
    <row r="96" spans="1:28" s="111" customFormat="1" ht="15" customHeight="1">
      <c r="A96" s="130"/>
      <c r="B96" s="95" t="s">
        <v>11</v>
      </c>
      <c r="C96" s="92" t="s">
        <v>188</v>
      </c>
      <c r="D96" s="1576" t="s">
        <v>203</v>
      </c>
      <c r="E96" s="1577"/>
      <c r="F96" s="1578"/>
      <c r="G96" s="1579" t="s">
        <v>203</v>
      </c>
      <c r="H96" s="1580"/>
      <c r="I96" s="465"/>
      <c r="J96" s="446" t="str">
        <f t="shared" si="3"/>
        <v>Doctor</v>
      </c>
      <c r="K96" s="397"/>
      <c r="L96" s="396"/>
      <c r="M96" s="426"/>
      <c r="N96" s="396"/>
      <c r="O96" s="397"/>
      <c r="P96" s="397"/>
      <c r="Q96" s="396"/>
      <c r="R96" s="396"/>
      <c r="S96" s="396"/>
      <c r="T96" s="463" t="str">
        <f t="shared" ref="T96:T102" si="4">D96</f>
        <v>Doctor</v>
      </c>
      <c r="U96" s="464"/>
      <c r="V96" s="406"/>
      <c r="W96" s="407"/>
      <c r="X96" s="407"/>
      <c r="Y96" s="424"/>
      <c r="Z96" s="425"/>
      <c r="AA96" s="409"/>
    </row>
    <row r="97" spans="1:27" s="111" customFormat="1" ht="15" customHeight="1">
      <c r="A97" s="130"/>
      <c r="B97" s="95" t="s">
        <v>12</v>
      </c>
      <c r="C97" s="92" t="s">
        <v>189</v>
      </c>
      <c r="D97" s="1576" t="s">
        <v>203</v>
      </c>
      <c r="E97" s="1577"/>
      <c r="F97" s="1578"/>
      <c r="G97" s="1579" t="s">
        <v>203</v>
      </c>
      <c r="H97" s="1580"/>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ht="15" customHeight="1">
      <c r="A98" s="130"/>
      <c r="B98" s="94" t="s">
        <v>182</v>
      </c>
      <c r="C98" s="92" t="s">
        <v>190</v>
      </c>
      <c r="D98" s="1576" t="s">
        <v>203</v>
      </c>
      <c r="E98" s="1577"/>
      <c r="F98" s="1578"/>
      <c r="G98" s="1579" t="s">
        <v>203</v>
      </c>
      <c r="H98" s="1580"/>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76" t="s">
        <v>201</v>
      </c>
      <c r="E99" s="1577"/>
      <c r="F99" s="1578"/>
      <c r="G99" s="1579" t="s">
        <v>201</v>
      </c>
      <c r="H99" s="1580"/>
      <c r="I99" s="465"/>
      <c r="J99" s="446" t="str">
        <f t="shared" si="3"/>
        <v>Midwife</v>
      </c>
      <c r="K99" s="397"/>
      <c r="L99" s="396"/>
      <c r="M99" s="426"/>
      <c r="N99" s="396"/>
      <c r="O99" s="397"/>
      <c r="P99" s="397"/>
      <c r="Q99" s="396"/>
      <c r="R99" s="396"/>
      <c r="S99" s="396"/>
      <c r="T99" s="463" t="str">
        <f t="shared" si="4"/>
        <v>Midwife</v>
      </c>
      <c r="U99" s="464"/>
      <c r="V99" s="406"/>
      <c r="W99" s="407"/>
      <c r="X99" s="407"/>
      <c r="Y99" s="424"/>
      <c r="Z99" s="425"/>
      <c r="AA99" s="409"/>
    </row>
    <row r="100" spans="1:27" s="111" customFormat="1" ht="15" customHeight="1">
      <c r="A100" s="130"/>
      <c r="B100" s="95" t="s">
        <v>184</v>
      </c>
      <c r="C100" s="92" t="s">
        <v>192</v>
      </c>
      <c r="D100" s="1576" t="s">
        <v>203</v>
      </c>
      <c r="E100" s="1577"/>
      <c r="F100" s="1578"/>
      <c r="G100" s="1579" t="s">
        <v>203</v>
      </c>
      <c r="H100" s="1580"/>
      <c r="I100" s="465"/>
      <c r="J100" s="446" t="str">
        <f t="shared" si="3"/>
        <v>Doctor</v>
      </c>
      <c r="K100" s="397"/>
      <c r="L100" s="396"/>
      <c r="M100" s="426"/>
      <c r="N100" s="396"/>
      <c r="O100" s="397"/>
      <c r="P100" s="397"/>
      <c r="Q100" s="396"/>
      <c r="R100" s="396"/>
      <c r="S100" s="396"/>
      <c r="T100" s="463" t="str">
        <f t="shared" si="4"/>
        <v>Doctor</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201</v>
      </c>
      <c r="E102" s="1587"/>
      <c r="F102" s="1588"/>
      <c r="G102" s="1589" t="s">
        <v>201</v>
      </c>
      <c r="H102" s="1590"/>
      <c r="I102" s="465"/>
      <c r="J102" s="446" t="str">
        <f t="shared" si="3"/>
        <v>Midwife</v>
      </c>
      <c r="K102" s="397"/>
      <c r="L102" s="396"/>
      <c r="M102" s="426"/>
      <c r="N102" s="396"/>
      <c r="O102" s="397"/>
      <c r="P102" s="397"/>
      <c r="Q102" s="396"/>
      <c r="R102" s="396"/>
      <c r="S102" s="396"/>
      <c r="T102" s="463" t="str">
        <f t="shared" si="4"/>
        <v>Midwife</v>
      </c>
      <c r="U102" s="464"/>
      <c r="V102" s="406"/>
      <c r="W102" s="407"/>
      <c r="X102" s="407"/>
      <c r="Y102" s="424"/>
      <c r="Z102" s="425"/>
      <c r="AA102" s="409"/>
    </row>
    <row r="103" spans="1:27" s="111" customFormat="1" ht="90">
      <c r="A103" s="1500" t="s">
        <v>684</v>
      </c>
      <c r="B103" s="1591"/>
      <c r="C103" s="1592"/>
      <c r="D103" s="1593" t="s">
        <v>1324</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Officially pharmacists are allowed to provide COCs and pills on prescription only.</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t="s">
        <v>205</v>
      </c>
      <c r="F106" s="1476"/>
      <c r="G106" s="1581"/>
      <c r="H106" s="163" t="s">
        <v>205</v>
      </c>
      <c r="I106" s="447"/>
      <c r="J106" s="446"/>
      <c r="K106" s="397" t="str">
        <f>B106</f>
        <v>a. Unmarried people</v>
      </c>
      <c r="L106" s="396"/>
      <c r="M106" s="426" t="str">
        <f>E106</f>
        <v>Not applicable</v>
      </c>
      <c r="N106" s="396"/>
      <c r="O106" s="397"/>
      <c r="P106" s="396"/>
      <c r="Q106" s="396"/>
      <c r="R106" s="396"/>
      <c r="S106" s="396"/>
      <c r="T106" s="406"/>
      <c r="U106" s="406"/>
      <c r="V106" s="464" t="str">
        <f>E106</f>
        <v>Not applicable</v>
      </c>
      <c r="W106" s="407"/>
      <c r="X106" s="407"/>
      <c r="Y106" s="424"/>
      <c r="Z106" s="425"/>
      <c r="AA106" s="409"/>
    </row>
    <row r="107" spans="1:27" s="111" customFormat="1">
      <c r="A107" s="152"/>
      <c r="B107" s="1473" t="s">
        <v>23</v>
      </c>
      <c r="C107" s="1473"/>
      <c r="D107" s="366" t="s">
        <v>62</v>
      </c>
      <c r="E107" s="1475" t="s">
        <v>205</v>
      </c>
      <c r="F107" s="1476"/>
      <c r="G107" s="1581"/>
      <c r="H107" s="163" t="s">
        <v>205</v>
      </c>
      <c r="I107" s="447"/>
      <c r="J107" s="446"/>
      <c r="K107" s="397" t="str">
        <f>B107</f>
        <v>b. Young people</v>
      </c>
      <c r="L107" s="396"/>
      <c r="M107" s="426" t="str">
        <f>E107</f>
        <v>Not applicable</v>
      </c>
      <c r="N107" s="396"/>
      <c r="O107" s="397"/>
      <c r="P107" s="396"/>
      <c r="Q107" s="396"/>
      <c r="R107" s="396"/>
      <c r="S107" s="396"/>
      <c r="T107" s="406"/>
      <c r="U107" s="406"/>
      <c r="V107" s="464" t="str">
        <f>E107</f>
        <v>Not applicable</v>
      </c>
      <c r="W107" s="407"/>
      <c r="X107" s="407"/>
      <c r="Y107" s="424"/>
      <c r="Z107" s="425"/>
      <c r="AA107" s="409"/>
    </row>
    <row r="108" spans="1:27" s="111" customFormat="1" ht="15.75" thickBot="1">
      <c r="A108" s="216"/>
      <c r="B108" s="1582" t="s">
        <v>24</v>
      </c>
      <c r="C108" s="1582"/>
      <c r="D108" s="367" t="s">
        <v>62</v>
      </c>
      <c r="E108" s="1475" t="s">
        <v>205</v>
      </c>
      <c r="F108" s="1476"/>
      <c r="G108" s="1581"/>
      <c r="H108" s="163" t="s">
        <v>205</v>
      </c>
      <c r="I108" s="447"/>
      <c r="J108" s="446"/>
      <c r="K108" s="397" t="str">
        <f>B108</f>
        <v>c. Other</v>
      </c>
      <c r="L108" s="396"/>
      <c r="M108" s="426" t="str">
        <f>E108</f>
        <v>Not applicable</v>
      </c>
      <c r="N108" s="396"/>
      <c r="O108" s="397"/>
      <c r="P108" s="396"/>
      <c r="Q108" s="396"/>
      <c r="R108" s="396"/>
      <c r="S108" s="396"/>
      <c r="T108" s="406"/>
      <c r="U108" s="406"/>
      <c r="V108" s="464" t="str">
        <f>E108</f>
        <v>Not applicable</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62</v>
      </c>
      <c r="H112" s="1542"/>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205</v>
      </c>
      <c r="H113" s="1542"/>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62</v>
      </c>
      <c r="H116" s="1542"/>
      <c r="I116" s="421"/>
      <c r="J116" s="446" t="str">
        <f t="shared" ref="J116:J127" si="5">G116</f>
        <v>No</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62</v>
      </c>
      <c r="H117" s="1542"/>
      <c r="I117" s="421"/>
      <c r="J117" s="446" t="str">
        <f t="shared" si="5"/>
        <v>No</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62</v>
      </c>
      <c r="H118" s="1542"/>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62</v>
      </c>
      <c r="H119" s="1542"/>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62</v>
      </c>
      <c r="H120" s="1542"/>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62</v>
      </c>
      <c r="H121" s="1542"/>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62</v>
      </c>
      <c r="H122" s="1542"/>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62</v>
      </c>
      <c r="H123" s="1542"/>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73" t="s">
        <v>112</v>
      </c>
      <c r="D126" s="1473"/>
      <c r="E126" s="1474"/>
      <c r="F126" s="1602" t="s">
        <v>205</v>
      </c>
      <c r="G126" s="1603"/>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609">
        <v>2014</v>
      </c>
      <c r="G127" s="1610"/>
      <c r="H127" s="16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t="s">
        <v>1325</v>
      </c>
      <c r="E128" s="1485"/>
      <c r="F128" s="1485"/>
      <c r="G128" s="1485"/>
      <c r="H128" s="1486"/>
      <c r="I128" s="421"/>
      <c r="J128" s="473"/>
      <c r="K128" s="397" t="str">
        <f>A128</f>
        <v xml:space="preserve">D11. Name of the list(s)
</v>
      </c>
      <c r="L128" s="397"/>
      <c r="M128" s="396"/>
      <c r="N128" s="396"/>
      <c r="O128" s="397" t="str">
        <f>D128</f>
        <v>National essential medicines list 2014</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t="s">
        <v>205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205</v>
      </c>
      <c r="H132" s="1542"/>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205</v>
      </c>
      <c r="H133" s="1542"/>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205</v>
      </c>
      <c r="H134" s="1542"/>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205</v>
      </c>
      <c r="H135" s="1542"/>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75"/>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75"/>
      <c r="B149" s="1473" t="s">
        <v>717</v>
      </c>
      <c r="C149" s="1473"/>
      <c r="D149" s="1473"/>
      <c r="E149" s="1473"/>
      <c r="F149" s="1484"/>
      <c r="G149" s="1485"/>
      <c r="H149" s="1486"/>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c r="G150" s="1485"/>
      <c r="H150" s="1486"/>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75"/>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t="s">
        <v>1823</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Contraceptive security is not considered a priority or issue in Russia.</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D3:E3"/>
    <mergeCell ref="A9:H9"/>
    <mergeCell ref="A2:C2"/>
    <mergeCell ref="D2:E2"/>
    <mergeCell ref="F3:H3"/>
    <mergeCell ref="A7:C7"/>
  </mergeCells>
  <dataValidations count="13">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Title="Choose from dropdown" error="Please choose from the dropdown list." prompt="Please select from the dropdown list." sqref="D15:D23">
      <formula1>"Yes, No, Don't Know, Not applicable"</formula1>
    </dataValidation>
    <dataValidation type="list" allowBlank="1" showInputMessage="1" showErrorMessage="1" error="Please choose from the dropdown list." sqref="G132:H135">
      <formula1>"Yes, No, Don't know, Not applicable"</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68">
      <formula1>$W$1:$W$5</formula1>
    </dataValidation>
    <dataValidation type="list" allowBlank="1" showInputMessage="1" showErrorMessage="1" error="Please choose from the dropdown list." sqref="G111:G113 H106:H108 D26 G140:G146 G148 F63 H25 G152:G153 F68:H78 D69:D78 G147:H147">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41 D43 D49 D51:D52 F85:H86 H89 H91 D106:D108 F59 G116:H125">
      <formula1>$W$1:$W$4</formula1>
    </dataValidation>
    <dataValidation type="list" allowBlank="1" showInputMessage="1" showErrorMessage="1" errorTitle="Choose from dropdown" error="Please choose from the dropdown list." sqref="H28">
      <formula1>$Y$1:$Y$10</formula1>
    </dataValidation>
    <dataValidation type="list" allowBlank="1" showErrorMessage="1" errorTitle="Choose from dropdown" error="Please choose from the dropdown list." sqref="F28">
      <formula1>$Y$1:$Y$10</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397" t="s">
        <v>1</v>
      </c>
      <c r="S1" s="396"/>
      <c r="T1" s="396"/>
      <c r="U1" s="396"/>
      <c r="V1" s="396"/>
      <c r="W1" s="399" t="s">
        <v>61</v>
      </c>
      <c r="X1" s="400" t="s">
        <v>49</v>
      </c>
      <c r="Y1" s="401" t="s">
        <v>85</v>
      </c>
      <c r="Z1" s="401"/>
      <c r="AA1" s="402"/>
    </row>
    <row r="2" spans="1:134" s="102" customFormat="1" ht="15.75">
      <c r="A2" s="1479"/>
      <c r="B2" s="1479"/>
      <c r="C2" s="1479"/>
      <c r="D2" s="1480"/>
      <c r="E2" s="1480"/>
      <c r="F2" s="738"/>
      <c r="G2" s="136"/>
      <c r="H2" s="136"/>
      <c r="I2" s="403"/>
      <c r="J2" s="404"/>
      <c r="K2" s="397" t="s">
        <v>75</v>
      </c>
      <c r="L2" s="396"/>
      <c r="M2" s="396"/>
      <c r="N2" s="397"/>
      <c r="O2" s="398" t="s">
        <v>60</v>
      </c>
      <c r="P2" s="396" t="s">
        <v>76</v>
      </c>
      <c r="Q2" s="88" t="s">
        <v>200</v>
      </c>
      <c r="R2" s="397" t="s">
        <v>65</v>
      </c>
      <c r="S2" s="396" t="s">
        <v>80</v>
      </c>
      <c r="T2" s="405" t="s">
        <v>81</v>
      </c>
      <c r="U2" s="406"/>
      <c r="V2" s="406" t="s">
        <v>82</v>
      </c>
      <c r="W2" s="407" t="s">
        <v>62</v>
      </c>
      <c r="X2" s="407"/>
      <c r="Y2" s="408" t="s">
        <v>86</v>
      </c>
      <c r="Z2" s="401"/>
      <c r="AA2" s="409"/>
    </row>
    <row r="3" spans="1:134" s="102" customFormat="1" ht="15.75">
      <c r="A3" s="984"/>
      <c r="B3" s="984"/>
      <c r="C3" s="984"/>
      <c r="D3" s="985"/>
      <c r="E3" s="985"/>
      <c r="F3" s="985"/>
      <c r="G3" s="136"/>
      <c r="H3" s="136"/>
      <c r="I3" s="403"/>
      <c r="J3" s="404"/>
      <c r="K3" s="397"/>
      <c r="L3" s="396"/>
      <c r="M3" s="396"/>
      <c r="N3" s="397"/>
      <c r="O3" s="398"/>
      <c r="P3" s="396"/>
      <c r="Q3" s="88" t="s">
        <v>187</v>
      </c>
      <c r="R3" s="397"/>
      <c r="S3" s="396"/>
      <c r="T3" s="405"/>
      <c r="U3" s="406"/>
      <c r="V3" s="406"/>
      <c r="W3" s="407"/>
      <c r="X3" s="407"/>
      <c r="Y3" s="408"/>
      <c r="Z3" s="401"/>
      <c r="AA3" s="409"/>
    </row>
    <row r="4" spans="1:134" s="102" customFormat="1" ht="15.75">
      <c r="A4" s="984"/>
      <c r="B4" s="984"/>
      <c r="C4" s="984"/>
      <c r="D4" s="985"/>
      <c r="E4" s="985"/>
      <c r="F4" s="985"/>
      <c r="G4" s="136"/>
      <c r="H4" s="136"/>
      <c r="I4" s="403"/>
      <c r="J4" s="404"/>
      <c r="K4" s="397"/>
      <c r="L4" s="396"/>
      <c r="M4" s="396"/>
      <c r="N4" s="397"/>
      <c r="O4" s="398"/>
      <c r="P4" s="396"/>
      <c r="Q4" s="88" t="s">
        <v>201</v>
      </c>
      <c r="R4" s="397"/>
      <c r="S4" s="396"/>
      <c r="T4" s="405"/>
      <c r="U4" s="406"/>
      <c r="V4" s="406"/>
      <c r="W4" s="407"/>
      <c r="X4" s="407"/>
      <c r="Y4" s="408"/>
      <c r="Z4" s="401"/>
      <c r="AA4" s="409"/>
    </row>
    <row r="5" spans="1:134" s="102" customFormat="1" ht="15" customHeight="1">
      <c r="A5" s="1481"/>
      <c r="B5" s="1481"/>
      <c r="C5" s="1481"/>
      <c r="D5" s="1481"/>
      <c r="E5" s="1481"/>
      <c r="F5" s="1481"/>
      <c r="G5" s="1481"/>
      <c r="H5" s="1481"/>
      <c r="I5" s="403"/>
      <c r="J5" s="404"/>
      <c r="K5" s="397"/>
      <c r="L5" s="396"/>
      <c r="M5" s="396"/>
      <c r="N5" s="397"/>
      <c r="O5" s="398" t="s">
        <v>64</v>
      </c>
      <c r="P5" s="396"/>
      <c r="Q5" s="88" t="s">
        <v>202</v>
      </c>
      <c r="R5" s="397" t="s">
        <v>47</v>
      </c>
      <c r="S5" s="396"/>
      <c r="T5" s="405"/>
      <c r="U5" s="406"/>
      <c r="V5" s="406"/>
      <c r="W5" s="407" t="s">
        <v>66</v>
      </c>
      <c r="X5" s="407"/>
      <c r="Y5" s="408" t="s">
        <v>87</v>
      </c>
      <c r="Z5" s="401"/>
      <c r="AA5" s="409"/>
    </row>
    <row r="6" spans="1:134" s="102" customFormat="1" ht="15" customHeight="1">
      <c r="A6" s="144"/>
      <c r="B6" s="144"/>
      <c r="C6" s="144"/>
      <c r="D6" s="1482"/>
      <c r="E6" s="1482"/>
      <c r="F6" s="1483"/>
      <c r="G6" s="1483"/>
      <c r="H6" s="1483"/>
      <c r="I6" s="410"/>
      <c r="J6" s="404"/>
      <c r="K6" s="397"/>
      <c r="L6" s="396"/>
      <c r="M6" s="396"/>
      <c r="N6" s="397"/>
      <c r="O6" s="397" t="s">
        <v>63</v>
      </c>
      <c r="P6" s="396"/>
      <c r="Q6" s="19" t="s">
        <v>204</v>
      </c>
      <c r="R6" s="407" t="s">
        <v>48</v>
      </c>
      <c r="S6" s="396"/>
      <c r="T6" s="405"/>
      <c r="U6" s="406"/>
      <c r="V6" s="406"/>
      <c r="W6" s="407" t="s">
        <v>205</v>
      </c>
      <c r="X6" s="407"/>
      <c r="Y6" s="408" t="s">
        <v>88</v>
      </c>
      <c r="Z6" s="401"/>
      <c r="AA6" s="409"/>
    </row>
    <row r="7" spans="1:134" s="102" customFormat="1" ht="34.5" customHeight="1">
      <c r="A7" s="145" t="s">
        <v>1012</v>
      </c>
      <c r="B7" s="525"/>
      <c r="C7" s="525"/>
      <c r="D7" s="526"/>
      <c r="E7" s="527"/>
      <c r="F7" s="526"/>
      <c r="G7" s="528"/>
      <c r="H7" s="529"/>
      <c r="I7" s="410"/>
      <c r="J7" s="404"/>
      <c r="K7" s="397"/>
      <c r="L7" s="396"/>
      <c r="M7" s="396"/>
      <c r="N7" s="397"/>
      <c r="O7" s="397" t="s">
        <v>205</v>
      </c>
      <c r="P7" s="396"/>
      <c r="Q7" s="88" t="s">
        <v>203</v>
      </c>
      <c r="R7" s="397" t="s">
        <v>205</v>
      </c>
      <c r="S7" s="396"/>
      <c r="T7" s="405"/>
      <c r="U7" s="406"/>
      <c r="V7" s="406"/>
      <c r="X7" s="407"/>
      <c r="Y7" s="102" t="s">
        <v>90</v>
      </c>
      <c r="Z7" s="401"/>
      <c r="AA7" s="409"/>
    </row>
    <row r="8" spans="1:134" s="102" customFormat="1" ht="34.5" customHeight="1">
      <c r="A8" s="145"/>
      <c r="C8" s="753" t="s">
        <v>341</v>
      </c>
      <c r="D8" s="526"/>
      <c r="E8" s="527"/>
      <c r="F8" s="526"/>
      <c r="G8" s="528"/>
      <c r="H8" s="529"/>
      <c r="I8" s="410"/>
      <c r="J8" s="404"/>
      <c r="K8" s="397"/>
      <c r="L8" s="396"/>
      <c r="M8" s="396"/>
      <c r="N8" s="397"/>
      <c r="O8" s="397"/>
      <c r="P8" s="396"/>
      <c r="Q8" s="88" t="s">
        <v>66</v>
      </c>
      <c r="R8" s="397"/>
      <c r="S8" s="396"/>
      <c r="T8" s="405"/>
      <c r="U8" s="406"/>
      <c r="V8" s="406"/>
      <c r="X8" s="407"/>
      <c r="Z8" s="401"/>
      <c r="AA8" s="409"/>
    </row>
    <row r="9" spans="1:134" s="102" customFormat="1" ht="39.75" customHeight="1">
      <c r="A9" s="1465" t="s">
        <v>672</v>
      </c>
      <c r="B9" s="1465"/>
      <c r="C9" s="1465"/>
      <c r="D9" s="1465"/>
      <c r="E9" s="1465"/>
      <c r="F9" s="1465"/>
      <c r="G9" s="1465"/>
      <c r="H9" s="1465"/>
      <c r="I9" s="410"/>
      <c r="J9" s="404"/>
      <c r="K9" s="397"/>
      <c r="L9" s="396"/>
      <c r="M9" s="396"/>
      <c r="N9" s="397"/>
      <c r="O9" s="397"/>
      <c r="P9" s="396"/>
      <c r="Q9" s="88" t="s">
        <v>205</v>
      </c>
      <c r="R9" s="397"/>
      <c r="S9" s="396"/>
      <c r="T9" s="405"/>
      <c r="U9" s="406"/>
      <c r="V9" s="406"/>
      <c r="X9" s="754" t="str">
        <f>A9</f>
        <v>The CS Indicators are presented in the following sections:
               A. leadership &amp; coordination               B. finance &amp; procurement               C. commodities               D. policies               E. supply chain</v>
      </c>
      <c r="Y9" s="415" t="s">
        <v>91</v>
      </c>
      <c r="Z9" s="401"/>
      <c r="AA9" s="409"/>
    </row>
    <row r="10" spans="1:134" ht="166.5" customHeight="1" thickBot="1">
      <c r="A10" s="1466" t="s">
        <v>1014</v>
      </c>
      <c r="B10" s="1467"/>
      <c r="C10" s="1467"/>
      <c r="D10" s="1467"/>
      <c r="E10" s="1467"/>
      <c r="F10" s="1467"/>
      <c r="G10" s="1467"/>
      <c r="H10" s="1467"/>
      <c r="O10" s="397" t="s">
        <v>51</v>
      </c>
      <c r="X10" s="755" t="str">
        <f>A10</f>
        <v>Instructions:
-  Please indicate your answers in the white spaces. Some questions contain dropdown lists for your selection.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v>
      </c>
      <c r="Y10" s="422" t="s">
        <v>94</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424" t="s">
        <v>96</v>
      </c>
      <c r="Z11" s="401"/>
      <c r="AA11" s="409"/>
    </row>
    <row r="12" spans="1:134" s="111" customFormat="1" ht="45">
      <c r="A12" s="1470" t="s">
        <v>117</v>
      </c>
      <c r="B12" s="1471"/>
      <c r="C12" s="1471"/>
      <c r="D12" s="1471"/>
      <c r="E12" s="1471"/>
      <c r="F12" s="1471"/>
      <c r="G12" s="1472"/>
      <c r="H12" s="160"/>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Y12" s="424" t="s">
        <v>66</v>
      </c>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c r="E13" s="1476"/>
      <c r="F13" s="1476"/>
      <c r="G13" s="1476"/>
      <c r="H13" s="1477"/>
      <c r="I13" s="419"/>
      <c r="J13" s="404"/>
      <c r="K13" s="397" t="str">
        <f>B13</f>
        <v>a. What is the name of the committee?</v>
      </c>
      <c r="L13" s="548">
        <f>D13</f>
        <v>0</v>
      </c>
      <c r="M13" s="396"/>
      <c r="N13" s="396"/>
      <c r="O13" s="398">
        <f>D13</f>
        <v>0</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25"/>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1181"/>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1181"/>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1181"/>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1181"/>
      <c r="E19" s="153" t="s">
        <v>57</v>
      </c>
      <c r="F19" s="1484"/>
      <c r="G19" s="1485"/>
      <c r="H19" s="148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1181"/>
      <c r="E20" s="153" t="s">
        <v>58</v>
      </c>
      <c r="F20" s="1484"/>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1181"/>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491" t="s">
        <v>39</v>
      </c>
      <c r="C22" s="1491"/>
      <c r="D22" s="1181"/>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1181"/>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181"/>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c r="G28" s="159" t="s">
        <v>98</v>
      </c>
      <c r="H28" s="160"/>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c r="H29" s="1508"/>
      <c r="I29" s="438"/>
      <c r="J29" s="403">
        <f>G29</f>
        <v>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c r="F30" s="162" t="s">
        <v>127</v>
      </c>
      <c r="G30" s="1509"/>
      <c r="H30" s="1510"/>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47"/>
      <c r="E41" s="168"/>
      <c r="F41" s="177"/>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47"/>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47"/>
      <c r="E49" s="168"/>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1183"/>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1183"/>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t="e">
        <f>E45/(E45+E53)</f>
        <v>#DIV/0!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t="e">
        <f>E41/E45</f>
        <v>#DIV/0!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t="e">
        <f>(E45+E53)/G29</f>
        <v>#DIV/0!</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46"/>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32"/>
      <c r="B63" s="731"/>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540"/>
      <c r="E68" s="1545"/>
      <c r="F68" s="1181"/>
      <c r="G68" s="1181"/>
      <c r="H68" s="1181"/>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540"/>
      <c r="E69" s="1545"/>
      <c r="F69" s="1181"/>
      <c r="G69" s="1181"/>
      <c r="H69" s="1181"/>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540"/>
      <c r="E70" s="1545"/>
      <c r="F70" s="1181"/>
      <c r="G70" s="1181"/>
      <c r="H70" s="1181"/>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540"/>
      <c r="E71" s="1545"/>
      <c r="F71" s="1181"/>
      <c r="G71" s="1181"/>
      <c r="H71" s="1181"/>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540"/>
      <c r="E72" s="1545"/>
      <c r="F72" s="1181"/>
      <c r="G72" s="1181"/>
      <c r="H72" s="1181"/>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540"/>
      <c r="E73" s="1545"/>
      <c r="F73" s="1181"/>
      <c r="G73" s="1181"/>
      <c r="H73" s="1181"/>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540"/>
      <c r="E74" s="1545"/>
      <c r="F74" s="1181"/>
      <c r="G74" s="1181"/>
      <c r="H74" s="1181"/>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540"/>
      <c r="E75" s="1545"/>
      <c r="F75" s="1181"/>
      <c r="G75" s="1181"/>
      <c r="H75" s="1181"/>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540"/>
      <c r="E76" s="1545"/>
      <c r="F76" s="1181"/>
      <c r="G76" s="1181"/>
      <c r="H76" s="1181"/>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540"/>
      <c r="E77" s="1545"/>
      <c r="F77" s="1181"/>
      <c r="G77" s="1181"/>
      <c r="H77" s="1181"/>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540"/>
      <c r="E78" s="1545"/>
      <c r="F78" s="1181"/>
      <c r="G78" s="1181"/>
      <c r="H78" s="1181"/>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540"/>
      <c r="E79" s="1545"/>
      <c r="F79" s="1181"/>
      <c r="G79" s="1181"/>
      <c r="H79" s="1181"/>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34"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35"/>
      <c r="D85" s="1565"/>
      <c r="E85" s="1566"/>
      <c r="F85" s="160"/>
      <c r="G85" s="1548"/>
      <c r="H85" s="1549"/>
      <c r="I85" s="458"/>
      <c r="J85" s="446">
        <f>G85</f>
        <v>0</v>
      </c>
      <c r="K85" s="397" t="str">
        <f>B85</f>
        <v>a</v>
      </c>
      <c r="L85" s="396"/>
      <c r="M85" s="426">
        <f>E85</f>
        <v>0</v>
      </c>
      <c r="N85" s="396"/>
      <c r="O85" s="396"/>
      <c r="P85" s="396"/>
      <c r="Q85" s="396"/>
      <c r="R85" s="397"/>
      <c r="S85" s="397">
        <f>D85</f>
        <v>0</v>
      </c>
      <c r="T85" s="406"/>
      <c r="U85" s="406"/>
      <c r="V85" s="406"/>
      <c r="W85" s="407"/>
      <c r="X85" s="407"/>
      <c r="Y85" s="424"/>
      <c r="Z85" s="425"/>
      <c r="AA85" s="409"/>
    </row>
    <row r="86" spans="1:28" s="111" customFormat="1" ht="28.5" customHeight="1">
      <c r="A86" s="1494" t="s">
        <v>71</v>
      </c>
      <c r="B86" s="1495"/>
      <c r="C86" s="1495"/>
      <c r="D86" s="1495"/>
      <c r="E86" s="1495"/>
      <c r="F86" s="1550"/>
      <c r="G86" s="1551"/>
      <c r="H86" s="1552"/>
      <c r="I86" s="458"/>
      <c r="J86" s="446"/>
      <c r="K86" s="397"/>
      <c r="L86" s="396"/>
      <c r="M86" s="396"/>
      <c r="N86" s="396"/>
      <c r="O86" s="396"/>
      <c r="P86" s="396"/>
      <c r="Q86" s="398">
        <f>F86</f>
        <v>0</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c r="F87" s="1476"/>
      <c r="G87" s="1476"/>
      <c r="H87" s="1477"/>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c r="F88" s="1476"/>
      <c r="G88" s="1476"/>
      <c r="H88" s="1477"/>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550"/>
      <c r="I89" s="1551"/>
      <c r="J89" s="1552"/>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550"/>
      <c r="I91" s="1551"/>
      <c r="J91" s="1552"/>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c r="E95" s="1577"/>
      <c r="F95" s="1578"/>
      <c r="G95" s="1579"/>
      <c r="H95" s="1580"/>
      <c r="I95" s="465"/>
      <c r="J95" s="446">
        <f t="shared" si="3"/>
        <v>0</v>
      </c>
      <c r="K95" s="397"/>
      <c r="L95" s="396"/>
      <c r="M95" s="426"/>
      <c r="N95" s="396"/>
      <c r="O95" s="397"/>
      <c r="P95" s="397"/>
      <c r="Q95" s="396"/>
      <c r="R95" s="396"/>
      <c r="S95" s="396"/>
      <c r="T95" s="463">
        <f>D95</f>
        <v>0</v>
      </c>
      <c r="U95" s="464"/>
      <c r="V95" s="406"/>
      <c r="W95" s="407"/>
      <c r="X95" s="407"/>
      <c r="Y95" s="424"/>
      <c r="Z95" s="425"/>
      <c r="AA95" s="409"/>
    </row>
    <row r="96" spans="1:28" s="111" customFormat="1" ht="15" customHeight="1">
      <c r="A96" s="130"/>
      <c r="B96" s="95" t="s">
        <v>11</v>
      </c>
      <c r="C96" s="92" t="s">
        <v>188</v>
      </c>
      <c r="D96" s="1576"/>
      <c r="E96" s="1577"/>
      <c r="F96" s="1578"/>
      <c r="G96" s="1579"/>
      <c r="H96" s="1580"/>
      <c r="I96" s="465"/>
      <c r="J96" s="446">
        <f t="shared" si="3"/>
        <v>0</v>
      </c>
      <c r="K96" s="397"/>
      <c r="L96" s="396"/>
      <c r="M96" s="426"/>
      <c r="N96" s="396"/>
      <c r="O96" s="397"/>
      <c r="P96" s="397"/>
      <c r="Q96" s="396"/>
      <c r="R96" s="396"/>
      <c r="S96" s="396"/>
      <c r="T96" s="463">
        <f t="shared" ref="T96:T102" si="4">D96</f>
        <v>0</v>
      </c>
      <c r="U96" s="464"/>
      <c r="V96" s="406"/>
      <c r="W96" s="407"/>
      <c r="X96" s="407"/>
      <c r="Y96" s="424"/>
      <c r="Z96" s="425"/>
      <c r="AA96" s="409"/>
    </row>
    <row r="97" spans="1:27" s="111" customFormat="1" ht="15" customHeight="1">
      <c r="A97" s="130"/>
      <c r="B97" s="95" t="s">
        <v>12</v>
      </c>
      <c r="C97" s="92" t="s">
        <v>189</v>
      </c>
      <c r="D97" s="1576"/>
      <c r="E97" s="1577"/>
      <c r="F97" s="1578"/>
      <c r="G97" s="1579"/>
      <c r="H97" s="1580"/>
      <c r="I97" s="465"/>
      <c r="J97" s="446">
        <f t="shared" si="3"/>
        <v>0</v>
      </c>
      <c r="K97" s="397"/>
      <c r="L97" s="396"/>
      <c r="M97" s="426"/>
      <c r="N97" s="396"/>
      <c r="O97" s="397"/>
      <c r="P97" s="397"/>
      <c r="Q97" s="396"/>
      <c r="R97" s="396"/>
      <c r="S97" s="396"/>
      <c r="T97" s="463">
        <f t="shared" si="4"/>
        <v>0</v>
      </c>
      <c r="U97" s="464"/>
      <c r="V97" s="406"/>
      <c r="W97" s="407"/>
      <c r="X97" s="407"/>
      <c r="Y97" s="424"/>
      <c r="Z97" s="425"/>
      <c r="AA97" s="409"/>
    </row>
    <row r="98" spans="1:27" s="111" customFormat="1" ht="15" customHeight="1">
      <c r="A98" s="130"/>
      <c r="B98" s="94" t="s">
        <v>182</v>
      </c>
      <c r="C98" s="92" t="s">
        <v>190</v>
      </c>
      <c r="D98" s="1576"/>
      <c r="E98" s="1577"/>
      <c r="F98" s="1578"/>
      <c r="G98" s="1579"/>
      <c r="H98" s="1580"/>
      <c r="I98" s="465"/>
      <c r="J98" s="446">
        <f t="shared" si="3"/>
        <v>0</v>
      </c>
      <c r="K98" s="397"/>
      <c r="L98" s="396"/>
      <c r="M98" s="426"/>
      <c r="N98" s="396"/>
      <c r="O98" s="397"/>
      <c r="P98" s="397"/>
      <c r="Q98" s="396"/>
      <c r="R98" s="396"/>
      <c r="S98" s="396"/>
      <c r="T98" s="463">
        <f t="shared" si="4"/>
        <v>0</v>
      </c>
      <c r="U98" s="464"/>
      <c r="V98" s="406"/>
      <c r="W98" s="407"/>
      <c r="X98" s="407"/>
      <c r="Y98" s="424"/>
      <c r="Z98" s="425"/>
      <c r="AA98" s="409"/>
    </row>
    <row r="99" spans="1:27" s="111" customFormat="1" ht="15" customHeight="1">
      <c r="A99" s="130"/>
      <c r="B99" s="95" t="s">
        <v>183</v>
      </c>
      <c r="C99" s="92" t="s">
        <v>191</v>
      </c>
      <c r="D99" s="1576"/>
      <c r="E99" s="1577"/>
      <c r="F99" s="1578"/>
      <c r="G99" s="1579"/>
      <c r="H99" s="1580"/>
      <c r="I99" s="465"/>
      <c r="J99" s="446">
        <f t="shared" si="3"/>
        <v>0</v>
      </c>
      <c r="K99" s="397"/>
      <c r="L99" s="396"/>
      <c r="M99" s="426"/>
      <c r="N99" s="396"/>
      <c r="O99" s="397"/>
      <c r="P99" s="397"/>
      <c r="Q99" s="396"/>
      <c r="R99" s="396"/>
      <c r="S99" s="396"/>
      <c r="T99" s="463">
        <f t="shared" si="4"/>
        <v>0</v>
      </c>
      <c r="U99" s="464"/>
      <c r="V99" s="406"/>
      <c r="W99" s="407"/>
      <c r="X99" s="407"/>
      <c r="Y99" s="424"/>
      <c r="Z99" s="425"/>
      <c r="AA99" s="409"/>
    </row>
    <row r="100" spans="1:27" s="111" customFormat="1" ht="15" customHeight="1">
      <c r="A100" s="130"/>
      <c r="B100" s="95" t="s">
        <v>184</v>
      </c>
      <c r="C100" s="92" t="s">
        <v>192</v>
      </c>
      <c r="D100" s="1576"/>
      <c r="E100" s="1577"/>
      <c r="F100" s="1578"/>
      <c r="G100" s="1579"/>
      <c r="H100" s="1580"/>
      <c r="I100" s="465"/>
      <c r="J100" s="446">
        <f t="shared" si="3"/>
        <v>0</v>
      </c>
      <c r="K100" s="397"/>
      <c r="L100" s="396"/>
      <c r="M100" s="426"/>
      <c r="N100" s="396"/>
      <c r="O100" s="397"/>
      <c r="P100" s="397"/>
      <c r="Q100" s="396"/>
      <c r="R100" s="396"/>
      <c r="S100" s="396"/>
      <c r="T100" s="463">
        <f t="shared" si="4"/>
        <v>0</v>
      </c>
      <c r="U100" s="464"/>
      <c r="V100" s="406"/>
      <c r="W100" s="407"/>
      <c r="X100" s="407"/>
      <c r="Y100" s="424"/>
      <c r="Z100" s="425"/>
      <c r="AA100" s="409"/>
    </row>
    <row r="101" spans="1:27" s="111" customFormat="1" ht="15" customHeight="1">
      <c r="A101" s="130"/>
      <c r="B101" s="95" t="s">
        <v>185</v>
      </c>
      <c r="C101" s="92" t="s">
        <v>193</v>
      </c>
      <c r="D101" s="1576"/>
      <c r="E101" s="1577"/>
      <c r="F101" s="1578"/>
      <c r="G101" s="1579"/>
      <c r="H101" s="1580"/>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86"/>
      <c r="E102" s="1587"/>
      <c r="F102" s="1588"/>
      <c r="G102" s="1589"/>
      <c r="H102" s="1590"/>
      <c r="I102" s="465"/>
      <c r="J102" s="446">
        <f t="shared" si="3"/>
        <v>0</v>
      </c>
      <c r="K102" s="397"/>
      <c r="L102" s="396"/>
      <c r="M102" s="426"/>
      <c r="N102" s="396"/>
      <c r="O102" s="397"/>
      <c r="P102" s="397"/>
      <c r="Q102" s="396"/>
      <c r="R102" s="396"/>
      <c r="S102" s="396"/>
      <c r="T102" s="463">
        <f t="shared" si="4"/>
        <v>0</v>
      </c>
      <c r="U102" s="464"/>
      <c r="V102" s="406"/>
      <c r="W102" s="407"/>
      <c r="X102" s="407"/>
      <c r="Y102" s="424"/>
      <c r="Z102" s="425"/>
      <c r="AA102" s="409"/>
    </row>
    <row r="103" spans="1:27" s="111" customFormat="1" ht="90">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c r="H111" s="1542"/>
      <c r="I111" s="465"/>
      <c r="J111" s="446">
        <f>G111</f>
        <v>0</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c r="H112" s="1542"/>
      <c r="I112" s="465"/>
      <c r="J112" s="446">
        <f>G112</f>
        <v>0</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c r="H113" s="1542"/>
      <c r="I113" s="465"/>
      <c r="J113" s="446">
        <f>G113</f>
        <v>0</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c r="H116" s="1542"/>
      <c r="I116" s="421"/>
      <c r="J116" s="446">
        <f t="shared" ref="J116:J127" si="5">G116</f>
        <v>0</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c r="H117" s="1542"/>
      <c r="I117" s="421"/>
      <c r="J117" s="446">
        <f t="shared" si="5"/>
        <v>0</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c r="H118" s="1542"/>
      <c r="I118" s="421"/>
      <c r="J118" s="446">
        <f t="shared" si="5"/>
        <v>0</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c r="H119" s="1542"/>
      <c r="I119" s="421"/>
      <c r="J119" s="446">
        <f t="shared" si="5"/>
        <v>0</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c r="H120" s="1542"/>
      <c r="I120" s="421"/>
      <c r="J120" s="446">
        <f t="shared" si="5"/>
        <v>0</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c r="H121" s="1542"/>
      <c r="I121" s="421"/>
      <c r="J121" s="446">
        <f t="shared" si="5"/>
        <v>0</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c r="H122" s="1542"/>
      <c r="I122" s="421"/>
      <c r="J122" s="446">
        <f t="shared" si="5"/>
        <v>0</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c r="H123" s="1542"/>
      <c r="I123" s="421"/>
      <c r="J123" s="446">
        <f t="shared" si="5"/>
        <v>0</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c r="H124" s="1542"/>
      <c r="I124" s="421"/>
      <c r="J124" s="446">
        <f>G124</f>
        <v>0</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c r="H125" s="1542"/>
      <c r="I125" s="421"/>
      <c r="J125" s="446">
        <f t="shared" si="5"/>
        <v>0</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24"/>
      <c r="C126" s="1473" t="s">
        <v>112</v>
      </c>
      <c r="D126" s="1473"/>
      <c r="E126" s="1474"/>
      <c r="F126" s="1602"/>
      <c r="G126" s="1603"/>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609"/>
      <c r="G127" s="1610"/>
      <c r="H127" s="16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c r="E128" s="1485"/>
      <c r="F128" s="1485"/>
      <c r="G128" s="1485"/>
      <c r="H128" s="1486"/>
      <c r="I128" s="421"/>
      <c r="J128" s="473"/>
      <c r="K128" s="397" t="str">
        <f>A128</f>
        <v xml:space="preserve">D11. Name of the list(s)
</v>
      </c>
      <c r="L128" s="397"/>
      <c r="M128" s="396"/>
      <c r="N128" s="396"/>
      <c r="O128" s="397">
        <f>D128</f>
        <v>0</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c r="H132" s="1542"/>
      <c r="I132" s="421"/>
      <c r="J132" s="446">
        <f>G132</f>
        <v>0</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c r="H133" s="1542"/>
      <c r="I133" s="421"/>
      <c r="J133" s="446">
        <f>G133</f>
        <v>0</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c r="H134" s="1542"/>
      <c r="I134" s="421"/>
      <c r="J134" s="446">
        <f>G134</f>
        <v>0</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c r="H135" s="1542"/>
      <c r="I135" s="421"/>
      <c r="J135" s="446">
        <f>G135</f>
        <v>0</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c r="H138" s="1621"/>
      <c r="I138" s="419"/>
      <c r="J138" s="446">
        <f>G138</f>
        <v>0</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27"/>
      <c r="B140" s="1473" t="s">
        <v>108</v>
      </c>
      <c r="C140" s="1473"/>
      <c r="D140" s="1473"/>
      <c r="E140" s="1473"/>
      <c r="F140" s="1474"/>
      <c r="G140" s="1540"/>
      <c r="H140" s="1542"/>
      <c r="I140" s="419"/>
      <c r="J140" s="446">
        <f t="shared" ref="J140:J148" si="7">G140</f>
        <v>0</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73" t="s">
        <v>109</v>
      </c>
      <c r="C141" s="1473"/>
      <c r="D141" s="1473"/>
      <c r="E141" s="1473"/>
      <c r="F141" s="1474"/>
      <c r="G141" s="1540"/>
      <c r="H141" s="1542"/>
      <c r="I141" s="419"/>
      <c r="J141" s="446">
        <f t="shared" si="7"/>
        <v>0</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73" t="s">
        <v>170</v>
      </c>
      <c r="C142" s="1473"/>
      <c r="D142" s="1473"/>
      <c r="E142" s="1473"/>
      <c r="F142" s="1474"/>
      <c r="G142" s="1540"/>
      <c r="H142" s="1542"/>
      <c r="I142" s="419"/>
      <c r="J142" s="446">
        <f t="shared" si="7"/>
        <v>0</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73" t="s">
        <v>171</v>
      </c>
      <c r="C143" s="1473"/>
      <c r="D143" s="1473"/>
      <c r="E143" s="1473"/>
      <c r="F143" s="1474"/>
      <c r="G143" s="1540"/>
      <c r="H143" s="1542"/>
      <c r="I143" s="419"/>
      <c r="J143" s="446">
        <f t="shared" si="7"/>
        <v>0</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73" t="s">
        <v>29</v>
      </c>
      <c r="C144" s="1473"/>
      <c r="D144" s="1473"/>
      <c r="E144" s="1473"/>
      <c r="F144" s="1474"/>
      <c r="G144" s="1540"/>
      <c r="H144" s="1542"/>
      <c r="I144" s="419"/>
      <c r="J144" s="446">
        <f t="shared" si="7"/>
        <v>0</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73" t="s">
        <v>18</v>
      </c>
      <c r="C145" s="1473"/>
      <c r="D145" s="1473"/>
      <c r="E145" s="1473"/>
      <c r="F145" s="1474"/>
      <c r="G145" s="1540"/>
      <c r="H145" s="1542"/>
      <c r="I145" s="419"/>
      <c r="J145" s="446">
        <f t="shared" si="7"/>
        <v>0</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73" t="s">
        <v>19</v>
      </c>
      <c r="C146" s="1473"/>
      <c r="D146" s="1473"/>
      <c r="E146" s="1473"/>
      <c r="F146" s="1474"/>
      <c r="G146" s="1540"/>
      <c r="H146" s="1542"/>
      <c r="I146" s="419"/>
      <c r="J146" s="446">
        <f t="shared" si="7"/>
        <v>0</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73" t="s">
        <v>110</v>
      </c>
      <c r="C147" s="1473"/>
      <c r="D147" s="1473"/>
      <c r="E147" s="1473"/>
      <c r="F147" s="1474"/>
      <c r="G147" s="1540"/>
      <c r="H147" s="1542"/>
      <c r="I147" s="419"/>
      <c r="J147" s="446">
        <f t="shared" si="7"/>
        <v>0</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73" t="s">
        <v>72</v>
      </c>
      <c r="C148" s="1473"/>
      <c r="D148" s="1473"/>
      <c r="E148" s="1473"/>
      <c r="F148" s="1474"/>
      <c r="G148" s="1540"/>
      <c r="H148" s="1542"/>
      <c r="I148" s="419"/>
      <c r="J148" s="446">
        <f t="shared" si="7"/>
        <v>0</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73" t="s">
        <v>717</v>
      </c>
      <c r="C149" s="1473"/>
      <c r="D149" s="1473"/>
      <c r="E149" s="1473"/>
      <c r="F149" s="1484"/>
      <c r="G149" s="1485"/>
      <c r="H149" s="1486"/>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c r="G150" s="1485"/>
      <c r="H150" s="1486"/>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98" t="s">
        <v>176</v>
      </c>
      <c r="C152" s="1498"/>
      <c r="D152" s="1498"/>
      <c r="E152" s="1498"/>
      <c r="F152" s="1499"/>
      <c r="G152" s="1630"/>
      <c r="H152" s="1631"/>
      <c r="I152" s="419"/>
      <c r="J152" s="446">
        <f>G152</f>
        <v>0</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73" t="s">
        <v>177</v>
      </c>
      <c r="C153" s="1473"/>
      <c r="D153" s="1473"/>
      <c r="E153" s="1473"/>
      <c r="F153" s="1474"/>
      <c r="G153" s="1540"/>
      <c r="H153" s="1542"/>
      <c r="I153" s="419"/>
      <c r="J153" s="403">
        <f>G153</f>
        <v>0</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1">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H89:J89"/>
    <mergeCell ref="H91:J91"/>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A5:H5"/>
    <mergeCell ref="D6:E6"/>
    <mergeCell ref="F6:H6"/>
  </mergeCells>
  <dataValidations count="14">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prompt="Please select from the dropdown list." sqref="G138">
      <formula1>"Yes, No, Don't know, Not applicable"</formula1>
    </dataValidation>
    <dataValidation type="list" allowBlank="1" showInputMessage="1" showErrorMessage="1" error="Please choose from the dropdown list." sqref="G111:G113 H106:H108 H25 G147:H147 G152:G153 G132:G135 F63 G148 G140:G146">
      <formula1>"Yes, No, Don't know, Not applicable"</formula1>
    </dataValidation>
    <dataValidation type="list" allowBlank="1" showErrorMessage="1" error="Please choose from the dropdown list." sqref="H38">
      <formula1>$W$1:$W$5</formula1>
    </dataValidation>
    <dataValidation type="list" allowBlank="1" showInputMessage="1" showErrorMessage="1" errorTitle="Choose from dropdown" error="Please choose from the dropdown list." prompt="Please select from the dropdown list." sqref="H12">
      <formula1>$W$1:$W$5</formula1>
    </dataValidation>
    <dataValidation type="list" allowBlank="1" showInputMessage="1" showErrorMessage="1" error="Please choose from the dropdown list." sqref="H31:H32 G116:H125 F59 D106:D108 D41 D43">
      <formula1>"Yes, No, Don't know"</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F61:H61">
      <formula1>$R$1:$R$7</formula1>
    </dataValidation>
    <dataValidation type="list" allowBlank="1" showInputMessage="1" showErrorMessage="1" error="Please choose from the dropdown list." sqref="H24">
      <formula1>"0 times, 1-2 times, 3-5 times, 6 or more times, Don't know"</formula1>
    </dataValidation>
    <dataValidation type="list" allowBlank="1" showInputMessage="1" showErrorMessage="1" sqref="D95:H102">
      <formula1>"Community Health Worker, Auxiliary Nurse, Auxiliary Nurse Midwife, Clinical Officer, Doctor, Don't know, Not applicable"</formula1>
    </dataValidation>
    <dataValidation type="list" allowBlank="1" showInputMessage="1" showErrorMessage="1" errorTitle="Choose from dropdown" error="Please choose from the dropdown list." prompt="Please select from the dropdown list." sqref="D15:D23 D26 D68:D79 F68:H79">
      <formula1>"Yes, No, Don't know, Not applicable"</formula1>
    </dataValidation>
    <dataValidation type="list" allowBlank="1" showInputMessage="1" showErrorMessage="1" error="Please choose from the dropdown list." sqref="D49 D51:D52 G85:H85 F86:H86 H89:J89 H91:J91">
      <formula1>"Yes, No, Don't know"</formula1>
    </dataValidation>
    <dataValidation type="list" allowBlank="1" showInputMessage="1" showErrorMessage="1" errorTitle="Choose from dropdown" error="Please choose from the dropdown list." prompt="Please select from the dropdown list." sqref="H82 F85">
      <formula1>"Yes, No, Don''t know"</formula1>
    </dataValidation>
  </dataValidation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1457</v>
      </c>
      <c r="B7" s="1655"/>
      <c r="C7" s="1655"/>
      <c r="D7" s="916"/>
      <c r="E7" s="916"/>
      <c r="F7" s="916"/>
      <c r="G7" s="917"/>
      <c r="H7" s="918"/>
      <c r="I7" s="906"/>
      <c r="J7" s="907"/>
      <c r="K7" s="908" t="str">
        <f>A7</f>
        <v>Country: Rwanda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255</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c r="A13" s="149"/>
      <c r="B13" s="1473" t="s">
        <v>13</v>
      </c>
      <c r="C13" s="1474"/>
      <c r="D13" s="1956" t="s">
        <v>384</v>
      </c>
      <c r="E13" s="1957"/>
      <c r="F13" s="1957"/>
      <c r="G13" s="1957"/>
      <c r="H13" s="1958"/>
      <c r="I13" s="6"/>
      <c r="J13" s="23"/>
      <c r="K13" s="7" t="str">
        <f>B13</f>
        <v>a. What is the name of the committee?</v>
      </c>
      <c r="L13" s="29" t="str">
        <f>D13</f>
        <v>Family Planning Logistics Committee</v>
      </c>
      <c r="M13" s="19"/>
      <c r="N13" s="19"/>
      <c r="O13" s="22" t="str">
        <f>D13</f>
        <v>Family Planning Logistics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959" t="s">
        <v>611</v>
      </c>
      <c r="G15" s="1960"/>
      <c r="H15" s="1961"/>
      <c r="I15" s="6"/>
      <c r="J15" s="23"/>
      <c r="K15" s="7" t="str">
        <f t="shared" ref="K15:K23" si="0">B15</f>
        <v>a. Social marketing</v>
      </c>
      <c r="L15" s="19"/>
      <c r="M15" s="19"/>
      <c r="N15" s="19"/>
      <c r="O15" s="7"/>
      <c r="P15" s="19"/>
      <c r="Q15" s="7" t="str">
        <f t="shared" ref="Q15:Q23" si="1">F15</f>
        <v>Society for Family Health (SFH)</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73" t="s">
        <v>258</v>
      </c>
      <c r="C16" s="1474"/>
      <c r="D16" s="680" t="s">
        <v>61</v>
      </c>
      <c r="E16" s="153" t="s">
        <v>55</v>
      </c>
      <c r="F16" s="1959" t="s">
        <v>612</v>
      </c>
      <c r="G16" s="1960"/>
      <c r="H16" s="1961"/>
      <c r="I16" s="6"/>
      <c r="J16" s="23"/>
      <c r="K16" s="7" t="str">
        <f t="shared" si="0"/>
        <v>b. NGO (for example: service delivery, advocacy, Planned Parenthood affiliate, Marie Stopes affiliate, faith-based organizations, etc.)</v>
      </c>
      <c r="L16" s="19"/>
      <c r="M16" s="19"/>
      <c r="N16" s="19"/>
      <c r="O16" s="7"/>
      <c r="P16" s="19"/>
      <c r="Q16" s="7" t="str">
        <f t="shared" si="1"/>
        <v>Association Rwandaise pour le Bien Etre Familiale (ARBEF) (Rwandan Association for Family Well-being)</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60">
      <c r="A17" s="152"/>
      <c r="B17" s="1473" t="s">
        <v>259</v>
      </c>
      <c r="C17" s="1474"/>
      <c r="D17" s="680" t="s">
        <v>61</v>
      </c>
      <c r="E17" s="153" t="s">
        <v>55</v>
      </c>
      <c r="F17" s="1959" t="s">
        <v>613</v>
      </c>
      <c r="G17" s="1960"/>
      <c r="H17" s="1961"/>
      <c r="I17" s="6"/>
      <c r="J17" s="23"/>
      <c r="K17" s="7" t="str">
        <f t="shared" si="0"/>
        <v>c. Commercial sector (for example: pharmacy associations, manufacturers, etc.)</v>
      </c>
      <c r="L17" s="19"/>
      <c r="M17" s="19"/>
      <c r="N17" s="19"/>
      <c r="O17" s="7"/>
      <c r="P17" s="19"/>
      <c r="Q17" s="7" t="str">
        <f t="shared" si="1"/>
        <v>Association Rwandaise des Pharmacies (ARPHA) (Rwandan Association of Pharmacists), Association Rwandaise des Medecins Prives (Rwandan Association of Private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959" t="s">
        <v>385</v>
      </c>
      <c r="G18" s="1960"/>
      <c r="H18" s="1961"/>
      <c r="I18" s="6"/>
      <c r="J18" s="23"/>
      <c r="K18" s="7" t="str">
        <f t="shared" si="0"/>
        <v>d. Donors</v>
      </c>
      <c r="L18" s="19"/>
      <c r="M18" s="19"/>
      <c r="N18" s="19"/>
      <c r="O18" s="7"/>
      <c r="P18" s="19"/>
      <c r="Q18" s="7" t="str">
        <f t="shared" si="1"/>
        <v>UNFPA, USAID, GFATM</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959" t="s">
        <v>220</v>
      </c>
      <c r="G19" s="1960"/>
      <c r="H19" s="1961"/>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2"/>
      <c r="B20" s="1473" t="s">
        <v>262</v>
      </c>
      <c r="C20" s="1474"/>
      <c r="D20" s="680" t="s">
        <v>61</v>
      </c>
      <c r="E20" s="153" t="s">
        <v>58</v>
      </c>
      <c r="F20" s="1959" t="s">
        <v>614</v>
      </c>
      <c r="G20" s="1960"/>
      <c r="H20" s="1961"/>
      <c r="I20" s="6"/>
      <c r="J20" s="23"/>
      <c r="K20" s="7" t="str">
        <f t="shared" si="0"/>
        <v>f. Ministry of Health (for example: logistics, reproductive health, family planning, maternal and child health, HIV/AIDS, pharmacy units, etc.)</v>
      </c>
      <c r="L20" s="19"/>
      <c r="M20" s="19"/>
      <c r="N20" s="19"/>
      <c r="O20" s="7"/>
      <c r="P20" s="19"/>
      <c r="Q20" s="16" t="str">
        <f t="shared" si="1"/>
        <v>Maternal and Child Health (MCH), HIV/AIDS and FP Integration, Pharmacy Task Force, Family Planning Officer, Commission National de Lutte Contre le SIDA (CNLS) (National Commission for the Fight against AIDS)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80" t="s">
        <v>61</v>
      </c>
      <c r="E21" s="153" t="s">
        <v>59</v>
      </c>
      <c r="F21" s="1959" t="s">
        <v>919</v>
      </c>
      <c r="G21" s="1960"/>
      <c r="H21" s="1961"/>
      <c r="I21" s="6"/>
      <c r="J21" s="23"/>
      <c r="K21" s="7" t="str">
        <f t="shared" si="0"/>
        <v>g. Central Medical Store or Central Warehouse</v>
      </c>
      <c r="L21" s="19"/>
      <c r="M21" s="19"/>
      <c r="N21" s="19"/>
      <c r="O21" s="7"/>
      <c r="P21" s="19"/>
      <c r="Q21" s="7" t="str">
        <f t="shared" si="1"/>
        <v>Medical Procurement and Production Division (MPPD)</v>
      </c>
      <c r="R21" s="19"/>
      <c r="S21" s="19"/>
      <c r="T21" s="14"/>
      <c r="U21" s="14"/>
      <c r="V21" s="14"/>
      <c r="W21" s="41"/>
      <c r="X21" s="41"/>
      <c r="Y21" s="42"/>
      <c r="Z21" s="49"/>
      <c r="AA21"/>
    </row>
    <row r="22" spans="1:134" s="111" customFormat="1">
      <c r="A22" s="152"/>
      <c r="B22" s="1491" t="s">
        <v>39</v>
      </c>
      <c r="C22" s="1491"/>
      <c r="D22" s="680" t="s">
        <v>62</v>
      </c>
      <c r="E22" s="153" t="s">
        <v>59</v>
      </c>
      <c r="F22" s="1484"/>
      <c r="G22" s="1485"/>
      <c r="H22" s="1486"/>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30">
      <c r="A23" s="152"/>
      <c r="B23" s="1491" t="s">
        <v>265</v>
      </c>
      <c r="C23" s="1491"/>
      <c r="D23" s="676" t="s">
        <v>66</v>
      </c>
      <c r="E23" s="153" t="s">
        <v>59</v>
      </c>
      <c r="F23" s="1484"/>
      <c r="G23" s="1485"/>
      <c r="H23" s="1486"/>
      <c r="I23" s="6"/>
      <c r="J23" s="23"/>
      <c r="K23" s="36" t="str">
        <f t="shared" si="0"/>
        <v>i. Other (for example: partners)</v>
      </c>
      <c r="L23" s="23"/>
      <c r="M23" s="23"/>
      <c r="N23" s="23"/>
      <c r="O23" s="36"/>
      <c r="P23" s="23"/>
      <c r="Q23" s="36">
        <f t="shared" si="1"/>
        <v>0</v>
      </c>
      <c r="R23" s="23"/>
      <c r="S23" s="23"/>
      <c r="T23" s="23"/>
      <c r="U23" s="23"/>
      <c r="V23" s="23"/>
      <c r="W23" s="60"/>
      <c r="X23" s="60"/>
      <c r="Y23" s="59"/>
      <c r="Z23" s="59"/>
      <c r="AA23"/>
    </row>
    <row r="24" spans="1:134" s="111" customFormat="1">
      <c r="A24" s="1493" t="s">
        <v>266</v>
      </c>
      <c r="B24" s="1473"/>
      <c r="C24" s="1473"/>
      <c r="D24" s="1473"/>
      <c r="E24" s="1473"/>
      <c r="F24" s="1473"/>
      <c r="G24" s="1473"/>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267</v>
      </c>
      <c r="B25" s="1495"/>
      <c r="C25" s="1495"/>
      <c r="D25" s="1491"/>
      <c r="E25" s="1491"/>
      <c r="F25" s="1491"/>
      <c r="G25" s="1496"/>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75.75" thickBot="1">
      <c r="A26" s="1497" t="s">
        <v>268</v>
      </c>
      <c r="B26" s="1498"/>
      <c r="C26" s="1499"/>
      <c r="D26" s="154" t="s">
        <v>61</v>
      </c>
      <c r="E26" s="155" t="s">
        <v>53</v>
      </c>
      <c r="F26" s="156" t="s">
        <v>920</v>
      </c>
      <c r="G26" s="157" t="s">
        <v>34</v>
      </c>
      <c r="H26" s="228" t="s">
        <v>921</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507">
        <v>2388781.0699999998</v>
      </c>
      <c r="H29" s="1508"/>
      <c r="I29" s="10"/>
      <c r="J29" s="36">
        <f>G29</f>
        <v>2388781.0699999998</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61" t="s">
        <v>720</v>
      </c>
      <c r="F30" s="162" t="s">
        <v>271</v>
      </c>
      <c r="G30" s="1509" t="s">
        <v>386</v>
      </c>
      <c r="H30" s="1510"/>
      <c r="I30" s="10"/>
      <c r="J30" s="36" t="str">
        <f>G30</f>
        <v>USAID | DELIVER PROJECT</v>
      </c>
      <c r="K30" s="7"/>
      <c r="L30" s="19"/>
      <c r="M30" s="34" t="str">
        <f>E30</f>
        <v>07/12-06/13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272</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677</v>
      </c>
      <c r="B32" s="1501"/>
      <c r="C32" s="1501"/>
      <c r="D32" s="1501"/>
      <c r="E32" s="1501"/>
      <c r="F32" s="1501"/>
      <c r="G32" s="1502"/>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7" t="s">
        <v>273</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501" t="s">
        <v>208</v>
      </c>
      <c r="C35" s="1501"/>
      <c r="D35" s="1502"/>
      <c r="E35" s="720">
        <v>499968</v>
      </c>
      <c r="F35" s="169" t="s">
        <v>720</v>
      </c>
      <c r="G35" s="170" t="s">
        <v>922</v>
      </c>
      <c r="H35" s="378"/>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21">
        <v>0</v>
      </c>
      <c r="F36" s="169" t="s">
        <v>720</v>
      </c>
      <c r="G36" s="170" t="s">
        <v>922</v>
      </c>
      <c r="H36" s="378"/>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278</v>
      </c>
      <c r="C37" s="1498"/>
      <c r="D37" s="1499"/>
      <c r="E37" s="562">
        <f>E35+E36</f>
        <v>499968</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279</v>
      </c>
      <c r="B38" s="1473"/>
      <c r="C38" s="1473"/>
      <c r="D38" s="1473"/>
      <c r="E38" s="1473"/>
      <c r="F38" s="1473"/>
      <c r="G38" s="1474"/>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281</v>
      </c>
      <c r="C40" s="1513"/>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73" t="s">
        <v>286</v>
      </c>
      <c r="C41" s="1474"/>
      <c r="D41" s="702" t="s">
        <v>61</v>
      </c>
      <c r="E41" s="168">
        <v>408295.55</v>
      </c>
      <c r="F41" s="177" t="s">
        <v>720</v>
      </c>
      <c r="G41" s="190" t="s">
        <v>381</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475" t="s">
        <v>421</v>
      </c>
      <c r="E42" s="1476"/>
      <c r="F42" s="1476"/>
      <c r="G42" s="1476"/>
      <c r="H42" s="1477"/>
      <c r="I42" s="27"/>
      <c r="J42" s="24"/>
      <c r="K42" s="7" t="str">
        <f>C42</f>
        <v>i. Specify source(s) of internally generated funds spent (for example, from taxes)</v>
      </c>
      <c r="L42" s="19"/>
      <c r="M42" s="19"/>
      <c r="N42" s="19"/>
      <c r="O42" s="22" t="str">
        <f>D42</f>
        <v>Taxes</v>
      </c>
      <c r="P42" s="19"/>
      <c r="Q42" s="19"/>
      <c r="R42" s="19"/>
      <c r="S42" s="19"/>
      <c r="T42" s="14"/>
      <c r="U42" s="14"/>
      <c r="V42" s="14"/>
      <c r="W42" s="41"/>
      <c r="X42" s="41"/>
      <c r="Y42" s="42"/>
      <c r="Z42" s="49"/>
      <c r="AA42"/>
    </row>
    <row r="43" spans="1:27" s="111" customFormat="1" ht="78.75" customHeight="1">
      <c r="A43" s="164"/>
      <c r="B43" s="1473" t="s">
        <v>288</v>
      </c>
      <c r="C43" s="1474"/>
      <c r="D43" s="702" t="s">
        <v>62</v>
      </c>
      <c r="E43" s="168">
        <v>0</v>
      </c>
      <c r="F43" s="177" t="s">
        <v>720</v>
      </c>
      <c r="G43" s="190" t="s">
        <v>381</v>
      </c>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475" t="s">
        <v>205</v>
      </c>
      <c r="E44" s="1476"/>
      <c r="F44" s="1476"/>
      <c r="G44" s="1476"/>
      <c r="H44" s="1477"/>
      <c r="I44" s="27"/>
      <c r="J44" s="24"/>
      <c r="K44" s="7" t="str">
        <f>C44</f>
        <v>i. Specify source(s) of other government funds spent (for example: basket funding or specific donor)</v>
      </c>
      <c r="L44" s="19"/>
      <c r="M44" s="19"/>
      <c r="N44" s="19"/>
      <c r="O44" s="22" t="str">
        <f>D44</f>
        <v>Not applicable</v>
      </c>
      <c r="P44" s="19"/>
      <c r="Q44" s="19"/>
      <c r="R44" s="19"/>
      <c r="S44" s="19"/>
      <c r="T44" s="14"/>
      <c r="U44" s="14"/>
      <c r="V44" s="14"/>
      <c r="W44" s="41"/>
      <c r="X44" s="41"/>
      <c r="Y44" s="42"/>
      <c r="Z44" s="49"/>
      <c r="AA44"/>
    </row>
    <row r="45" spans="1:27" s="111" customFormat="1" ht="45">
      <c r="A45" s="164"/>
      <c r="B45" s="1473" t="s">
        <v>290</v>
      </c>
      <c r="C45" s="1474"/>
      <c r="D45" s="181"/>
      <c r="E45" s="565">
        <f>E41+E43</f>
        <v>408295.55</v>
      </c>
      <c r="F45" s="183"/>
      <c r="G45" s="183"/>
      <c r="H45" s="192"/>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291</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292</v>
      </c>
      <c r="C48" s="1474"/>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73" t="s">
        <v>99</v>
      </c>
      <c r="C49" s="1474"/>
      <c r="D49" s="702" t="s">
        <v>61</v>
      </c>
      <c r="E49" s="721">
        <v>1216424.75</v>
      </c>
      <c r="F49" s="177" t="s">
        <v>720</v>
      </c>
      <c r="G49" s="190" t="s">
        <v>381</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387</v>
      </c>
      <c r="E50" s="1526"/>
      <c r="F50" s="1526"/>
      <c r="G50" s="1526"/>
      <c r="H50" s="1527"/>
      <c r="I50" s="127"/>
      <c r="J50" s="24"/>
      <c r="K50" s="7" t="str">
        <f>C50</f>
        <v xml:space="preserve">i. Specify source(s) of in-kind donations </v>
      </c>
      <c r="L50" s="19"/>
      <c r="M50" s="19"/>
      <c r="N50" s="19"/>
      <c r="O50" s="22" t="str">
        <f>D50</f>
        <v>USAID and UNFPA</v>
      </c>
      <c r="P50" s="19"/>
      <c r="Q50" s="19"/>
      <c r="R50" s="19"/>
      <c r="S50" s="19"/>
      <c r="T50" s="14"/>
      <c r="U50" s="14"/>
      <c r="V50" s="14"/>
      <c r="W50" s="41"/>
      <c r="X50" s="41"/>
      <c r="Y50" s="42"/>
      <c r="Z50" s="49"/>
      <c r="AA50"/>
    </row>
    <row r="51" spans="1:27" s="111" customFormat="1">
      <c r="A51" s="164"/>
      <c r="B51" s="1473" t="s">
        <v>297</v>
      </c>
      <c r="C51" s="1474"/>
      <c r="D51" s="702" t="s">
        <v>61</v>
      </c>
      <c r="E51" s="721">
        <v>764060.77</v>
      </c>
      <c r="F51" s="177" t="s">
        <v>720</v>
      </c>
      <c r="G51" s="190" t="s">
        <v>381</v>
      </c>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298</v>
      </c>
      <c r="C52" s="1474"/>
      <c r="D52" s="702" t="s">
        <v>62</v>
      </c>
      <c r="E52" s="168">
        <v>0</v>
      </c>
      <c r="F52" s="177" t="s">
        <v>720</v>
      </c>
      <c r="G52" s="190" t="s">
        <v>381</v>
      </c>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299</v>
      </c>
      <c r="C53" s="1474"/>
      <c r="D53" s="181"/>
      <c r="E53" s="182">
        <f>E49+E51+E52</f>
        <v>1980485.52</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300</v>
      </c>
      <c r="B56" s="1528"/>
      <c r="C56" s="1528"/>
      <c r="D56" s="1528"/>
      <c r="E56" s="1529"/>
      <c r="F56" s="566">
        <f>E45/(E45+E53)</f>
        <v>0.17092213059106334</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f>E41/E45</f>
        <v>1</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301</v>
      </c>
      <c r="B58" s="1520"/>
      <c r="C58" s="1520"/>
      <c r="D58" s="1520"/>
      <c r="E58" s="1521"/>
      <c r="F58" s="566">
        <f>(E45+E53)/G29</f>
        <v>1</v>
      </c>
      <c r="G58" s="1517" t="s">
        <v>114</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22" t="s">
        <v>211</v>
      </c>
      <c r="B59" s="1523"/>
      <c r="C59" s="1523"/>
      <c r="D59" s="1523"/>
      <c r="E59" s="1524"/>
      <c r="F59" s="701" t="s">
        <v>62</v>
      </c>
      <c r="G59" s="1517" t="s">
        <v>101</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302</v>
      </c>
      <c r="B61" s="1473"/>
      <c r="C61" s="1473"/>
      <c r="D61" s="1473"/>
      <c r="E61" s="1474"/>
      <c r="F61" s="1540" t="s">
        <v>1</v>
      </c>
      <c r="G61" s="1541"/>
      <c r="H61" s="1542"/>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t="s">
        <v>923</v>
      </c>
      <c r="G62" s="1485"/>
      <c r="H62" s="1486"/>
      <c r="I62" s="10"/>
      <c r="J62" s="24"/>
      <c r="K62" s="7"/>
      <c r="L62" s="19"/>
      <c r="M62" s="35">
        <f>E62</f>
        <v>0</v>
      </c>
      <c r="N62" s="19"/>
      <c r="O62" s="19"/>
      <c r="P62" s="19"/>
      <c r="Q62" s="7" t="str">
        <f>F62</f>
        <v>Medical Procurment and Production Division (MPPD)</v>
      </c>
      <c r="R62" s="22" t="str">
        <f>B62</f>
        <v>a. Specify entity</v>
      </c>
      <c r="S62" s="19"/>
      <c r="T62" s="14"/>
      <c r="U62" s="14"/>
      <c r="V62" s="14"/>
      <c r="W62" s="41"/>
      <c r="X62" s="41"/>
      <c r="Y62" s="42"/>
      <c r="Z62" s="49"/>
      <c r="AA62"/>
    </row>
    <row r="63" spans="1:27" s="111" customFormat="1" ht="30.75" customHeight="1">
      <c r="A63" s="684"/>
      <c r="B63" s="683"/>
      <c r="C63" s="1473" t="s">
        <v>178</v>
      </c>
      <c r="D63" s="1473"/>
      <c r="E63" s="1474"/>
      <c r="F63" s="1540" t="s">
        <v>62</v>
      </c>
      <c r="G63" s="1541"/>
      <c r="H63" s="1542"/>
      <c r="I63" s="10"/>
      <c r="J63" s="24"/>
      <c r="K63" s="7"/>
      <c r="L63" s="19"/>
      <c r="M63" s="19"/>
      <c r="N63" s="19"/>
      <c r="O63" s="19"/>
      <c r="P63" s="19"/>
      <c r="Q63" s="7" t="str">
        <f>F63</f>
        <v>No</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303</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304</v>
      </c>
      <c r="C68" s="1544"/>
      <c r="D68" s="1962" t="s">
        <v>61</v>
      </c>
      <c r="E68" s="1962"/>
      <c r="F68" s="697" t="s">
        <v>61</v>
      </c>
      <c r="G68" s="697" t="s">
        <v>61</v>
      </c>
      <c r="H68" s="697"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305</v>
      </c>
      <c r="C69" s="1544"/>
      <c r="D69" s="1962" t="s">
        <v>61</v>
      </c>
      <c r="E69" s="1962"/>
      <c r="F69" s="697" t="s">
        <v>61</v>
      </c>
      <c r="G69" s="697" t="s">
        <v>61</v>
      </c>
      <c r="H69" s="697"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306</v>
      </c>
      <c r="C70" s="1544"/>
      <c r="D70" s="1962" t="s">
        <v>61</v>
      </c>
      <c r="E70" s="1962"/>
      <c r="F70" s="697" t="s">
        <v>61</v>
      </c>
      <c r="G70" s="697" t="s">
        <v>61</v>
      </c>
      <c r="H70" s="697"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307</v>
      </c>
      <c r="C71" s="1544"/>
      <c r="D71" s="1962" t="s">
        <v>61</v>
      </c>
      <c r="E71" s="1962"/>
      <c r="F71" s="697" t="s">
        <v>61</v>
      </c>
      <c r="G71" s="697" t="s">
        <v>61</v>
      </c>
      <c r="H71" s="697"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308</v>
      </c>
      <c r="C72" s="1544"/>
      <c r="D72" s="1962" t="s">
        <v>61</v>
      </c>
      <c r="E72" s="1962"/>
      <c r="F72" s="697" t="s">
        <v>61</v>
      </c>
      <c r="G72" s="697" t="s">
        <v>61</v>
      </c>
      <c r="H72" s="697"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962" t="s">
        <v>61</v>
      </c>
      <c r="E73" s="1962"/>
      <c r="F73" s="697" t="s">
        <v>61</v>
      </c>
      <c r="G73" s="697" t="s">
        <v>61</v>
      </c>
      <c r="H73" s="697"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962" t="s">
        <v>61</v>
      </c>
      <c r="E74" s="1962"/>
      <c r="F74" s="697" t="s">
        <v>61</v>
      </c>
      <c r="G74" s="697" t="s">
        <v>61</v>
      </c>
      <c r="H74" s="697"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309</v>
      </c>
      <c r="C75" s="1544"/>
      <c r="D75" s="1962" t="s">
        <v>61</v>
      </c>
      <c r="E75" s="1962"/>
      <c r="F75" s="697" t="s">
        <v>62</v>
      </c>
      <c r="G75" s="697" t="s">
        <v>61</v>
      </c>
      <c r="H75" s="697"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310</v>
      </c>
      <c r="C76" s="1544"/>
      <c r="D76" s="1962" t="s">
        <v>61</v>
      </c>
      <c r="E76" s="1962"/>
      <c r="F76" s="697" t="s">
        <v>61</v>
      </c>
      <c r="G76" s="697" t="s">
        <v>62</v>
      </c>
      <c r="H76" s="697"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311</v>
      </c>
      <c r="C77" s="1544"/>
      <c r="D77" s="1962" t="s">
        <v>61</v>
      </c>
      <c r="E77" s="1962"/>
      <c r="F77" s="697" t="s">
        <v>61</v>
      </c>
      <c r="G77" s="697" t="s">
        <v>62</v>
      </c>
      <c r="H77" s="697"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962" t="s">
        <v>62</v>
      </c>
      <c r="E78" s="1962"/>
      <c r="F78" s="697" t="s">
        <v>61</v>
      </c>
      <c r="G78" s="697" t="s">
        <v>61</v>
      </c>
      <c r="H78" s="697"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312</v>
      </c>
      <c r="C79" s="1547"/>
      <c r="D79" s="1679" t="s">
        <v>62</v>
      </c>
      <c r="E79" s="1679"/>
      <c r="F79" s="688" t="s">
        <v>62</v>
      </c>
      <c r="G79" s="688" t="s">
        <v>62</v>
      </c>
      <c r="H79" s="365" t="s">
        <v>62</v>
      </c>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553"/>
      <c r="E80" s="1554"/>
      <c r="F80" s="1554"/>
      <c r="G80" s="1554"/>
      <c r="H80" s="1555"/>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313</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314</v>
      </c>
      <c r="E84" s="1563"/>
      <c r="F84" s="68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1"/>
      <c r="B85" s="210" t="s">
        <v>10</v>
      </c>
      <c r="C85" s="699" t="s">
        <v>382</v>
      </c>
      <c r="D85" s="1963" t="s">
        <v>547</v>
      </c>
      <c r="E85" s="1964"/>
      <c r="F85" s="698" t="s">
        <v>62</v>
      </c>
      <c r="G85" s="1965" t="s">
        <v>61</v>
      </c>
      <c r="H85" s="1966"/>
      <c r="I85" s="13"/>
      <c r="J85" s="28" t="str">
        <f>G85</f>
        <v>Yes</v>
      </c>
      <c r="K85" s="7" t="str">
        <f>B85</f>
        <v>a</v>
      </c>
      <c r="L85" s="19"/>
      <c r="M85" s="29">
        <f>E85</f>
        <v>0</v>
      </c>
      <c r="N85" s="19"/>
      <c r="O85" s="19"/>
      <c r="P85" s="19"/>
      <c r="Q85" s="19"/>
      <c r="R85" s="7"/>
      <c r="S85" s="7" t="str">
        <f>D85</f>
        <v>2012-2016</v>
      </c>
      <c r="T85" s="14"/>
      <c r="U85" s="14"/>
      <c r="V85" s="14"/>
      <c r="W85" s="41"/>
      <c r="X85" s="41"/>
      <c r="Y85" s="42"/>
      <c r="Z85" s="49"/>
      <c r="AA85"/>
    </row>
    <row r="86" spans="1:28" s="111" customFormat="1" ht="28.5" customHeight="1">
      <c r="A86" s="1504" t="s">
        <v>71</v>
      </c>
      <c r="B86" s="1491"/>
      <c r="C86" s="1491"/>
      <c r="D86" s="1491"/>
      <c r="E86" s="1491"/>
      <c r="F86" s="1491"/>
      <c r="G86" s="1496"/>
      <c r="H86" s="587" t="s">
        <v>62</v>
      </c>
      <c r="I86" s="13"/>
      <c r="J86" s="28"/>
      <c r="K86" s="7"/>
      <c r="L86" s="19"/>
      <c r="M86" s="19"/>
      <c r="N86" s="19"/>
      <c r="O86" s="19"/>
      <c r="P86" s="19"/>
      <c r="Q86" s="22" t="str">
        <f>H86</f>
        <v>No</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475" t="s">
        <v>205</v>
      </c>
      <c r="F87" s="1476"/>
      <c r="G87" s="1476"/>
      <c r="H87" s="1477"/>
      <c r="I87" s="13"/>
      <c r="J87" s="28"/>
      <c r="K87" s="7"/>
      <c r="L87" s="19"/>
      <c r="M87" s="29"/>
      <c r="N87" s="29" t="str">
        <f>E87</f>
        <v>Not applicable</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73" t="s">
        <v>21</v>
      </c>
      <c r="C88" s="1473"/>
      <c r="D88" s="1474"/>
      <c r="E88" s="1475" t="s">
        <v>205</v>
      </c>
      <c r="F88" s="1476"/>
      <c r="G88" s="1476"/>
      <c r="H88" s="1477"/>
      <c r="I88" s="13"/>
      <c r="J88" s="28"/>
      <c r="K88" s="7"/>
      <c r="L88" s="19"/>
      <c r="M88" s="29"/>
      <c r="N88" s="29" t="str">
        <f>E88</f>
        <v>Not applicable</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318</v>
      </c>
      <c r="B89" s="1473"/>
      <c r="C89" s="1473"/>
      <c r="D89" s="1473"/>
      <c r="E89" s="1473"/>
      <c r="F89" s="1473"/>
      <c r="G89" s="1474"/>
      <c r="H89" s="163" t="s">
        <v>62</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73" t="s">
        <v>22</v>
      </c>
      <c r="C90" s="1473"/>
      <c r="D90" s="1473"/>
      <c r="E90" s="1476" t="s">
        <v>205</v>
      </c>
      <c r="F90" s="1476"/>
      <c r="G90" s="1476"/>
      <c r="H90" s="1477"/>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319</v>
      </c>
      <c r="B91" s="1473"/>
      <c r="C91" s="1473"/>
      <c r="D91" s="1473"/>
      <c r="E91" s="1473"/>
      <c r="F91" s="1473"/>
      <c r="G91" s="1474"/>
      <c r="H91" s="163" t="s">
        <v>62</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73" t="s">
        <v>22</v>
      </c>
      <c r="C92" s="1473"/>
      <c r="D92" s="1474"/>
      <c r="E92" s="615" t="s">
        <v>205</v>
      </c>
      <c r="F92" s="689"/>
      <c r="G92" s="689"/>
      <c r="H92" s="677"/>
      <c r="I92" s="13"/>
      <c r="J92" s="28"/>
      <c r="K92" s="7" t="str">
        <f>B92</f>
        <v>a. If yes, describe the policies.</v>
      </c>
      <c r="L92" s="19"/>
      <c r="M92" s="19"/>
      <c r="N92" s="21"/>
      <c r="O92" s="22" t="str">
        <f>E92</f>
        <v>Not applicable</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199</v>
      </c>
      <c r="E95" s="1577"/>
      <c r="F95" s="1578"/>
      <c r="G95" s="1579" t="s">
        <v>202</v>
      </c>
      <c r="H95" s="1580"/>
      <c r="I95" s="12"/>
      <c r="J95" s="28" t="str">
        <f t="shared" si="3"/>
        <v>Nurse</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76" t="s">
        <v>199</v>
      </c>
      <c r="E96" s="1577"/>
      <c r="F96" s="1578"/>
      <c r="G96" s="1579" t="s">
        <v>202</v>
      </c>
      <c r="H96" s="1580"/>
      <c r="I96" s="12"/>
      <c r="J96" s="28" t="str">
        <f t="shared" si="3"/>
        <v>Nurse</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ht="15" customHeight="1">
      <c r="A97" s="130"/>
      <c r="B97" s="95" t="s">
        <v>12</v>
      </c>
      <c r="C97" s="92" t="s">
        <v>189</v>
      </c>
      <c r="D97" s="1576" t="s">
        <v>202</v>
      </c>
      <c r="E97" s="1577"/>
      <c r="F97" s="1578"/>
      <c r="G97" s="1579" t="s">
        <v>202</v>
      </c>
      <c r="H97" s="1580"/>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30"/>
      <c r="B98" s="94" t="s">
        <v>182</v>
      </c>
      <c r="C98" s="92" t="s">
        <v>190</v>
      </c>
      <c r="D98" s="1576" t="s">
        <v>202</v>
      </c>
      <c r="E98" s="1577"/>
      <c r="F98" s="1578"/>
      <c r="G98" s="1579" t="s">
        <v>202</v>
      </c>
      <c r="H98" s="1580"/>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30"/>
      <c r="B99" s="95" t="s">
        <v>183</v>
      </c>
      <c r="C99" s="92" t="s">
        <v>191</v>
      </c>
      <c r="D99" s="1576" t="s">
        <v>199</v>
      </c>
      <c r="E99" s="1577"/>
      <c r="F99" s="1578"/>
      <c r="G99" s="1579" t="s">
        <v>200</v>
      </c>
      <c r="H99" s="1580"/>
      <c r="I99" s="12"/>
      <c r="J99" s="28" t="str">
        <f t="shared" si="3"/>
        <v>Auxiliary nurse</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76" t="s">
        <v>205</v>
      </c>
      <c r="E100" s="1577"/>
      <c r="F100" s="1578"/>
      <c r="G100" s="1579" t="s">
        <v>202</v>
      </c>
      <c r="H100" s="1580"/>
      <c r="I100" s="12"/>
      <c r="J100" s="28" t="str">
        <f t="shared" si="3"/>
        <v>Nurse</v>
      </c>
      <c r="K100" s="7"/>
      <c r="L100" s="19"/>
      <c r="M100" s="29"/>
      <c r="N100" s="19"/>
      <c r="O100" s="7"/>
      <c r="P100" s="7"/>
      <c r="Q100" s="19"/>
      <c r="R100" s="19"/>
      <c r="S100" s="19"/>
      <c r="T100" s="90" t="str">
        <f t="shared" si="4"/>
        <v>Not applicable</v>
      </c>
      <c r="U100" s="48"/>
      <c r="V100" s="14"/>
      <c r="W100" s="41"/>
      <c r="X100" s="41"/>
      <c r="Y100" s="42"/>
      <c r="Z100" s="49"/>
      <c r="AA100"/>
    </row>
    <row r="101" spans="1:27" s="111" customFormat="1" ht="15" customHeight="1">
      <c r="A101" s="130"/>
      <c r="B101" s="95" t="s">
        <v>185</v>
      </c>
      <c r="C101" s="92" t="s">
        <v>193</v>
      </c>
      <c r="D101" s="1576" t="s">
        <v>203</v>
      </c>
      <c r="E101" s="1577"/>
      <c r="F101" s="1578"/>
      <c r="G101" s="1579" t="s">
        <v>203</v>
      </c>
      <c r="H101" s="1580"/>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586" t="s">
        <v>199</v>
      </c>
      <c r="E102" s="1587"/>
      <c r="F102" s="1588"/>
      <c r="G102" s="1589" t="s">
        <v>200</v>
      </c>
      <c r="H102" s="1590"/>
      <c r="I102" s="12"/>
      <c r="J102" s="28" t="str">
        <f t="shared" si="3"/>
        <v>Auxiliary nurse</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75" customHeight="1">
      <c r="A103" s="1500" t="s">
        <v>684</v>
      </c>
      <c r="B103" s="1591"/>
      <c r="C103" s="1592"/>
      <c r="D103" s="1682" t="s">
        <v>205</v>
      </c>
      <c r="E103" s="1683"/>
      <c r="F103" s="1683"/>
      <c r="G103" s="1683"/>
      <c r="H103" s="1684"/>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Not applicable</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t="s">
        <v>205</v>
      </c>
      <c r="F106" s="1476"/>
      <c r="G106" s="1581"/>
      <c r="H106" s="163" t="s">
        <v>205</v>
      </c>
      <c r="I106" s="11"/>
      <c r="J106" s="28"/>
      <c r="K106" s="7" t="str">
        <f>B106</f>
        <v>a. Unmarried people</v>
      </c>
      <c r="L106" s="19"/>
      <c r="M106" s="29" t="str">
        <f>E106</f>
        <v>Not applicable</v>
      </c>
      <c r="N106" s="19"/>
      <c r="O106" s="7"/>
      <c r="P106" s="19"/>
      <c r="Q106" s="19"/>
      <c r="R106" s="19"/>
      <c r="S106" s="19"/>
      <c r="T106" s="14"/>
      <c r="U106" s="14"/>
      <c r="V106" s="48" t="str">
        <f>E106</f>
        <v>Not applicable</v>
      </c>
      <c r="W106" s="41"/>
      <c r="X106" s="41"/>
      <c r="Y106" s="42"/>
      <c r="Z106" s="49"/>
      <c r="AA106"/>
    </row>
    <row r="107" spans="1:27" s="111" customFormat="1">
      <c r="A107" s="152"/>
      <c r="B107" s="1473" t="s">
        <v>23</v>
      </c>
      <c r="C107" s="1473"/>
      <c r="D107" s="100" t="s">
        <v>62</v>
      </c>
      <c r="E107" s="1475" t="s">
        <v>205</v>
      </c>
      <c r="F107" s="1476"/>
      <c r="G107" s="1581"/>
      <c r="H107" s="163" t="s">
        <v>205</v>
      </c>
      <c r="I107" s="11"/>
      <c r="J107" s="28"/>
      <c r="K107" s="7" t="str">
        <f>B107</f>
        <v>b. Young people</v>
      </c>
      <c r="L107" s="19"/>
      <c r="M107" s="29" t="str">
        <f>E107</f>
        <v>Not applicable</v>
      </c>
      <c r="N107" s="19"/>
      <c r="O107" s="7"/>
      <c r="P107" s="19"/>
      <c r="Q107" s="19"/>
      <c r="R107" s="19"/>
      <c r="S107" s="19"/>
      <c r="T107" s="14"/>
      <c r="U107" s="14"/>
      <c r="V107" s="48" t="str">
        <f>E107</f>
        <v>Not applicable</v>
      </c>
      <c r="W107" s="41"/>
      <c r="X107" s="41"/>
      <c r="Y107" s="42"/>
      <c r="Z107" s="49"/>
      <c r="AA107"/>
    </row>
    <row r="108" spans="1:27" s="111" customFormat="1" ht="15.75" thickBot="1">
      <c r="A108" s="216"/>
      <c r="B108" s="1582" t="s">
        <v>24</v>
      </c>
      <c r="C108" s="1582"/>
      <c r="D108" s="131" t="s">
        <v>62</v>
      </c>
      <c r="E108" s="1475" t="s">
        <v>205</v>
      </c>
      <c r="F108" s="1476"/>
      <c r="G108" s="1581"/>
      <c r="H108" s="163" t="s">
        <v>205</v>
      </c>
      <c r="I108" s="11"/>
      <c r="J108" s="28"/>
      <c r="K108" s="7" t="str">
        <f>B108</f>
        <v>c. Other</v>
      </c>
      <c r="L108" s="19"/>
      <c r="M108" s="29" t="str">
        <f>E108</f>
        <v>Not applicable</v>
      </c>
      <c r="N108" s="19"/>
      <c r="O108" s="7"/>
      <c r="P108" s="19"/>
      <c r="Q108" s="19"/>
      <c r="R108" s="19"/>
      <c r="S108" s="19"/>
      <c r="T108" s="14"/>
      <c r="U108" s="14"/>
      <c r="V108" s="48" t="str">
        <f>E108</f>
        <v>Not applicable</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321</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475" t="s">
        <v>205</v>
      </c>
      <c r="E114" s="1476"/>
      <c r="F114" s="1476"/>
      <c r="G114" s="1476"/>
      <c r="H114" s="1477"/>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61</v>
      </c>
      <c r="H119" s="1643"/>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61</v>
      </c>
      <c r="H120" s="1643"/>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61</v>
      </c>
      <c r="H121" s="1643"/>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61</v>
      </c>
      <c r="H122" s="1643"/>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61</v>
      </c>
      <c r="H123" s="1643"/>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62</v>
      </c>
      <c r="H124" s="1643"/>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73" t="s">
        <v>111</v>
      </c>
      <c r="C125" s="1473"/>
      <c r="D125" s="1473"/>
      <c r="E125" s="1473"/>
      <c r="F125" s="1474"/>
      <c r="G125" s="1576" t="s">
        <v>62</v>
      </c>
      <c r="H125" s="1643"/>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73" t="s">
        <v>112</v>
      </c>
      <c r="D126" s="1473"/>
      <c r="E126" s="1473"/>
      <c r="F126" s="1473"/>
      <c r="G126" s="1602" t="s">
        <v>205</v>
      </c>
      <c r="H126" s="16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02">
        <v>2010</v>
      </c>
      <c r="H127" s="1604"/>
      <c r="I127" s="31"/>
      <c r="J127" s="28">
        <f t="shared" si="5"/>
        <v>2010</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389</v>
      </c>
      <c r="E128" s="1659"/>
      <c r="F128" s="1659"/>
      <c r="G128" s="1659"/>
      <c r="H128" s="1660"/>
      <c r="I128" s="31"/>
      <c r="J128" s="18"/>
      <c r="K128" s="7" t="str">
        <f>A128</f>
        <v xml:space="preserve">D11. Name of the list(s)
</v>
      </c>
      <c r="L128" s="7"/>
      <c r="M128" s="19"/>
      <c r="N128" s="19"/>
      <c r="O128" s="7" t="str">
        <f>D128</f>
        <v>Liste National des Medicaments Essentiel (National Essential Medicines List)</v>
      </c>
      <c r="P128" s="19"/>
      <c r="Q128" s="1"/>
      <c r="R128" s="19"/>
      <c r="S128" s="20"/>
      <c r="T128" s="2"/>
      <c r="U128" s="2"/>
      <c r="V128" s="2"/>
      <c r="W128" s="37"/>
      <c r="X128" s="37"/>
      <c r="Y128" s="1"/>
      <c r="Z128" s="53"/>
      <c r="AA128"/>
    </row>
    <row r="129" spans="1:27" s="132" customFormat="1" ht="30">
      <c r="A129" s="1493" t="s">
        <v>472</v>
      </c>
      <c r="B129" s="1473"/>
      <c r="C129" s="1474"/>
      <c r="D129" s="1484" t="s">
        <v>924</v>
      </c>
      <c r="E129" s="1485"/>
      <c r="F129" s="1485"/>
      <c r="G129" s="1485"/>
      <c r="H129" s="1486"/>
      <c r="I129" s="31"/>
      <c r="J129" s="18"/>
      <c r="K129" s="7" t="str">
        <f>A129</f>
        <v xml:space="preserve">D12. Notes about the list(s)
</v>
      </c>
      <c r="L129" s="7"/>
      <c r="M129" s="19"/>
      <c r="N129" s="19"/>
      <c r="O129" s="7" t="str">
        <f>D129</f>
        <v>Currently the list is under review</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323</v>
      </c>
      <c r="C131" s="1613"/>
      <c r="D131" s="1613"/>
      <c r="E131" s="1614"/>
      <c r="F131" s="1615">
        <v>2008</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61</v>
      </c>
      <c r="H133" s="1542"/>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0.75" thickBot="1">
      <c r="A136" s="152" t="s">
        <v>42</v>
      </c>
      <c r="B136" s="1473" t="s">
        <v>43</v>
      </c>
      <c r="C136" s="1474"/>
      <c r="D136" s="1553" t="s">
        <v>666</v>
      </c>
      <c r="E136" s="1554"/>
      <c r="F136" s="1554"/>
      <c r="G136" s="1554"/>
      <c r="H136" s="1555"/>
      <c r="I136" s="31"/>
      <c r="J136" s="18"/>
      <c r="K136" s="7" t="str">
        <f>B136</f>
        <v>f. Notes about the Poverty Reduction Strategy Paper</v>
      </c>
      <c r="L136" s="7"/>
      <c r="M136" s="19"/>
      <c r="N136" s="19"/>
      <c r="O136" s="7" t="str">
        <f>D136</f>
        <v>While the term "contraceptive security" is not explicitly mentioned, there is language that reflects the concepts. "4.208 The fifth objective is to increase the availability and affordability of drugs, contraceptive products . . . As the utilisation of health care facilities increases, evidence shows that the binding constraint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324</v>
      </c>
      <c r="B138" s="1471"/>
      <c r="C138" s="1471"/>
      <c r="D138" s="1471"/>
      <c r="E138" s="1471"/>
      <c r="F138" s="1472"/>
      <c r="G138" s="1620" t="s">
        <v>62</v>
      </c>
      <c r="H138" s="1621"/>
      <c r="I138" s="6"/>
      <c r="J138" s="28" t="str">
        <f>G138</f>
        <v>No</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73" t="s">
        <v>108</v>
      </c>
      <c r="C140" s="1473"/>
      <c r="D140" s="1473"/>
      <c r="E140" s="1473"/>
      <c r="F140" s="1474"/>
      <c r="G140" s="1540" t="s">
        <v>62</v>
      </c>
      <c r="H140" s="1542"/>
      <c r="I140" s="6"/>
      <c r="J140" s="28" t="str">
        <f t="shared" ref="J140:J149"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73" t="s">
        <v>171</v>
      </c>
      <c r="C143" s="1473"/>
      <c r="D143" s="1473"/>
      <c r="E143" s="1473"/>
      <c r="F143" s="1474"/>
      <c r="G143" s="1540" t="s">
        <v>62</v>
      </c>
      <c r="H143" s="1542"/>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73" t="s">
        <v>19</v>
      </c>
      <c r="C146" s="1473"/>
      <c r="D146" s="1473"/>
      <c r="E146" s="1473"/>
      <c r="F146" s="1474"/>
      <c r="G146" s="1540" t="s">
        <v>62</v>
      </c>
      <c r="H146" s="1542"/>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73" t="s">
        <v>110</v>
      </c>
      <c r="C147" s="1473"/>
      <c r="D147" s="1473"/>
      <c r="E147" s="1473"/>
      <c r="F147" s="1474"/>
      <c r="G147" s="1540" t="s">
        <v>205</v>
      </c>
      <c r="H147" s="1542"/>
      <c r="I147" s="6"/>
      <c r="J147" s="28" t="str">
        <f t="shared" si="7"/>
        <v>Not applicable</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73" t="s">
        <v>72</v>
      </c>
      <c r="C148" s="1473"/>
      <c r="D148" s="1473"/>
      <c r="E148" s="1473"/>
      <c r="F148" s="1474"/>
      <c r="G148" s="1540" t="s">
        <v>62</v>
      </c>
      <c r="H148" s="1542"/>
      <c r="I148" s="6"/>
      <c r="J148" s="28" t="str">
        <f t="shared" si="7"/>
        <v>No</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73" t="s">
        <v>685</v>
      </c>
      <c r="C149" s="1473"/>
      <c r="D149" s="1473"/>
      <c r="E149" s="1473"/>
      <c r="F149" s="1473"/>
      <c r="G149" s="1602" t="s">
        <v>538</v>
      </c>
      <c r="H149" s="1604"/>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326</v>
      </c>
      <c r="C150" s="1473"/>
      <c r="D150" s="1473"/>
      <c r="E150" s="1473"/>
      <c r="F150" s="1473"/>
      <c r="G150" s="1602" t="s">
        <v>925</v>
      </c>
      <c r="H150" s="16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98" t="s">
        <v>327</v>
      </c>
      <c r="C152" s="1498"/>
      <c r="D152" s="1498"/>
      <c r="E152" s="1498"/>
      <c r="F152" s="1499"/>
      <c r="G152" s="1630" t="s">
        <v>62</v>
      </c>
      <c r="H152" s="1631"/>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678"/>
      <c r="B153" s="1473" t="s">
        <v>328</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60.75" thickBot="1">
      <c r="A154" s="1622" t="s">
        <v>473</v>
      </c>
      <c r="B154" s="1623"/>
      <c r="C154" s="1624"/>
      <c r="D154" s="1625" t="s">
        <v>926</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The oveall reporting rate for SDPs is 92.8% and 100% for Districts pharmacies. The delay of reporting and requisition is the source of the stock out  estimated at 3.5% at SDPs. However, the stock out is rare at District Pharmacy level.</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5"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WVL983146:WVL983148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JD106:JD108 H106:H108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1456</v>
      </c>
      <c r="B7" s="1655"/>
      <c r="C7" s="1655"/>
      <c r="D7" s="916"/>
      <c r="E7" s="916"/>
      <c r="F7" s="916"/>
      <c r="G7" s="917"/>
      <c r="H7" s="918"/>
      <c r="I7" s="906"/>
      <c r="J7" s="907"/>
      <c r="K7" s="908" t="str">
        <f>A7</f>
        <v>Country: Senegal</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579" t="s">
        <v>1327</v>
      </c>
      <c r="E13" s="1647"/>
      <c r="F13" s="1647"/>
      <c r="G13" s="1647"/>
      <c r="H13" s="1580"/>
      <c r="I13" s="419"/>
      <c r="J13" s="404"/>
      <c r="K13" s="397" t="str">
        <f>B13</f>
        <v>a. What is the name of the committee?</v>
      </c>
      <c r="L13" s="426" t="str">
        <f>D13</f>
        <v xml:space="preserve">National Committee for Contraceptive Security </v>
      </c>
      <c r="M13" s="396"/>
      <c r="N13" s="396"/>
      <c r="O13" s="398" t="str">
        <f>D13</f>
        <v xml:space="preserve">National Committee for Contraceptive Security </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77" t="s">
        <v>61</v>
      </c>
      <c r="E15" s="151" t="s">
        <v>55</v>
      </c>
      <c r="F15" s="1658" t="s">
        <v>1328</v>
      </c>
      <c r="G15" s="1659"/>
      <c r="H15" s="1660"/>
      <c r="I15" s="419"/>
      <c r="J15" s="404"/>
      <c r="K15" s="397" t="str">
        <f t="shared" ref="K15:K23" si="0">B15</f>
        <v>a. Social marketing</v>
      </c>
      <c r="L15" s="396"/>
      <c r="M15" s="396"/>
      <c r="N15" s="396"/>
      <c r="O15" s="397"/>
      <c r="P15" s="396"/>
      <c r="Q15" s="397" t="str">
        <f t="shared" ref="Q15:Q23" si="1">F15</f>
        <v xml:space="preserve">Associaton pour le Developpement du Marketing Social (ADEMAS) (USAID Implementing Partner (IP)) </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73" t="s">
        <v>118</v>
      </c>
      <c r="C16" s="1474"/>
      <c r="D16" s="777" t="s">
        <v>61</v>
      </c>
      <c r="E16" s="153" t="s">
        <v>55</v>
      </c>
      <c r="F16" s="1658" t="s">
        <v>1329</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Senegalese Association for Family Wellbeing (ASBEF) IPPF Affiliate, IntraHealth (USAD IP), ChildFund and NGO consortium members, MSI, ACDEV, AMREF, Path, AFD, FHI , Population Council</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77" t="s">
        <v>61</v>
      </c>
      <c r="E17" s="153" t="s">
        <v>55</v>
      </c>
      <c r="F17" s="1658" t="s">
        <v>1330</v>
      </c>
      <c r="G17" s="1659"/>
      <c r="H17" s="1660"/>
      <c r="I17" s="419"/>
      <c r="J17" s="404"/>
      <c r="K17" s="397" t="str">
        <f t="shared" si="0"/>
        <v>c. Commercial sector (for example: pharmacy associations, manufacturers, etc.)</v>
      </c>
      <c r="L17" s="396"/>
      <c r="M17" s="396"/>
      <c r="N17" s="396"/>
      <c r="O17" s="397"/>
      <c r="P17" s="396"/>
      <c r="Q17" s="397" t="str">
        <f t="shared" si="1"/>
        <v>Pfizer Senegal</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777" t="s">
        <v>61</v>
      </c>
      <c r="E18" s="153" t="s">
        <v>56</v>
      </c>
      <c r="F18" s="1658" t="s">
        <v>1331</v>
      </c>
      <c r="G18" s="1659"/>
      <c r="H18" s="1660"/>
      <c r="I18" s="419"/>
      <c r="J18" s="404"/>
      <c r="K18" s="397" t="str">
        <f t="shared" si="0"/>
        <v>d. Donors</v>
      </c>
      <c r="L18" s="396"/>
      <c r="M18" s="396"/>
      <c r="N18" s="396"/>
      <c r="O18" s="397"/>
      <c r="P18" s="396"/>
      <c r="Q18" s="397" t="str">
        <f t="shared" si="1"/>
        <v>USAID, UNFPA</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77" t="s">
        <v>61</v>
      </c>
      <c r="E19" s="153" t="s">
        <v>57</v>
      </c>
      <c r="F19" s="1658" t="s">
        <v>1332</v>
      </c>
      <c r="G19" s="1659"/>
      <c r="H19" s="1660"/>
      <c r="I19" s="419"/>
      <c r="J19" s="404"/>
      <c r="K19" s="397" t="str">
        <f t="shared" si="0"/>
        <v>e. UN agencies</v>
      </c>
      <c r="L19" s="396"/>
      <c r="M19" s="396"/>
      <c r="N19" s="396"/>
      <c r="O19" s="397"/>
      <c r="P19" s="396"/>
      <c r="Q19" s="397" t="str">
        <f t="shared" si="1"/>
        <v xml:space="preserve">UNFPA, WHO </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77" t="s">
        <v>61</v>
      </c>
      <c r="E20" s="153" t="s">
        <v>58</v>
      </c>
      <c r="F20" s="1658" t="s">
        <v>1333</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Reproductive Health and Child Survival (DSRSE), Directorate of Pharmacies and Medicine, National Medicines Control Laboratory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777" t="s">
        <v>61</v>
      </c>
      <c r="E21" s="153" t="s">
        <v>59</v>
      </c>
      <c r="F21" s="1658" t="s">
        <v>1334</v>
      </c>
      <c r="G21" s="1659"/>
      <c r="H21" s="1660"/>
      <c r="I21" s="419"/>
      <c r="J21" s="404"/>
      <c r="K21" s="397" t="str">
        <f t="shared" si="0"/>
        <v>g. Central Medical Store or Central Warehouse</v>
      </c>
      <c r="L21" s="396"/>
      <c r="M21" s="396"/>
      <c r="N21" s="396"/>
      <c r="O21" s="397"/>
      <c r="P21" s="396"/>
      <c r="Q21" s="397" t="str">
        <f t="shared" si="1"/>
        <v>National Central Warehouse</v>
      </c>
      <c r="R21" s="396"/>
      <c r="S21" s="396"/>
      <c r="T21" s="406"/>
      <c r="U21" s="406"/>
      <c r="V21" s="406"/>
      <c r="W21" s="407"/>
      <c r="X21" s="407"/>
      <c r="Y21" s="424"/>
      <c r="Z21" s="425"/>
      <c r="AA21" s="409"/>
    </row>
    <row r="22" spans="1:134" s="111" customFormat="1">
      <c r="A22" s="152"/>
      <c r="B22" s="1491" t="s">
        <v>39</v>
      </c>
      <c r="C22" s="1491"/>
      <c r="D22" s="777" t="s">
        <v>61</v>
      </c>
      <c r="E22" s="153" t="s">
        <v>59</v>
      </c>
      <c r="F22" s="1658" t="s">
        <v>1335</v>
      </c>
      <c r="G22" s="1659"/>
      <c r="H22" s="1660"/>
      <c r="I22" s="419"/>
      <c r="J22" s="404"/>
      <c r="K22" s="397" t="str">
        <f t="shared" si="0"/>
        <v xml:space="preserve">h. Ministry of Finance or Ministry of Planning </v>
      </c>
      <c r="L22" s="396"/>
      <c r="M22" s="396"/>
      <c r="N22" s="396"/>
      <c r="O22" s="397"/>
      <c r="P22" s="396"/>
      <c r="Q22" s="397" t="str">
        <f t="shared" si="1"/>
        <v>Ministry of Planning and Human Resouces</v>
      </c>
      <c r="R22" s="396"/>
      <c r="S22" s="396"/>
      <c r="T22" s="406"/>
      <c r="U22" s="406"/>
      <c r="V22" s="406"/>
      <c r="W22" s="407"/>
      <c r="X22" s="407"/>
      <c r="Y22" s="424"/>
      <c r="Z22" s="425"/>
      <c r="AA22" s="409"/>
    </row>
    <row r="23" spans="1:134" s="114" customFormat="1">
      <c r="A23" s="152"/>
      <c r="B23" s="1491" t="s">
        <v>121</v>
      </c>
      <c r="C23" s="1491"/>
      <c r="D23" s="777" t="s">
        <v>62</v>
      </c>
      <c r="E23" s="153" t="s">
        <v>59</v>
      </c>
      <c r="F23" s="1658"/>
      <c r="G23" s="1659"/>
      <c r="H23" s="1660"/>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135.75" thickBot="1">
      <c r="A26" s="1497" t="s">
        <v>124</v>
      </c>
      <c r="B26" s="1498"/>
      <c r="C26" s="1499"/>
      <c r="D26" s="154" t="s">
        <v>61</v>
      </c>
      <c r="E26" s="155" t="s">
        <v>53</v>
      </c>
      <c r="F26" s="156" t="s">
        <v>1336</v>
      </c>
      <c r="G26" s="157" t="s">
        <v>34</v>
      </c>
      <c r="H26" s="228" t="s">
        <v>1337</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v>2250000</v>
      </c>
      <c r="H29" s="1508"/>
      <c r="I29" s="438"/>
      <c r="J29" s="403">
        <f>G29</f>
        <v>2250000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509" t="s">
        <v>1338</v>
      </c>
      <c r="H30" s="1510"/>
      <c r="I30" s="438"/>
      <c r="J30" s="403" t="str">
        <f>G30</f>
        <v>Directorate of Reproductive Health and Child Survival (DSRSE) with UNFPA and USAID assistance</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501" t="s">
        <v>208</v>
      </c>
      <c r="C35" s="1501"/>
      <c r="D35" s="1502"/>
      <c r="E35" s="168">
        <v>250000</v>
      </c>
      <c r="F35" s="169" t="s">
        <v>538</v>
      </c>
      <c r="G35" s="170" t="s">
        <v>1339</v>
      </c>
      <c r="H35" s="171" t="s">
        <v>1340</v>
      </c>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250000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93" t="s">
        <v>61</v>
      </c>
      <c r="E41" s="168">
        <v>250000</v>
      </c>
      <c r="F41" s="177" t="s">
        <v>538</v>
      </c>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93" t="s">
        <v>62</v>
      </c>
      <c r="E43" s="168"/>
      <c r="F43" s="177" t="s">
        <v>538</v>
      </c>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565">
        <f>E41+E43</f>
        <v>250000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60">
      <c r="A49" s="164"/>
      <c r="B49" s="1473" t="s">
        <v>99</v>
      </c>
      <c r="C49" s="1474"/>
      <c r="D49" s="793" t="s">
        <v>61</v>
      </c>
      <c r="E49" s="168">
        <v>1378461</v>
      </c>
      <c r="F49" s="177" t="s">
        <v>538</v>
      </c>
      <c r="G49" s="190" t="s">
        <v>352</v>
      </c>
      <c r="H49" s="191" t="s">
        <v>1341</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387</v>
      </c>
      <c r="E50" s="1526"/>
      <c r="F50" s="1526"/>
      <c r="G50" s="1526"/>
      <c r="H50" s="1527"/>
      <c r="I50" s="127"/>
      <c r="J50" s="437"/>
      <c r="K50" s="397" t="str">
        <f>C50</f>
        <v xml:space="preserve">i. Specify source(s) of in-kind donations </v>
      </c>
      <c r="L50" s="396"/>
      <c r="M50" s="396"/>
      <c r="N50" s="396"/>
      <c r="O50" s="398" t="str">
        <f>D50</f>
        <v>USAID and UNFPA</v>
      </c>
      <c r="P50" s="396"/>
      <c r="Q50" s="396"/>
      <c r="R50" s="396"/>
      <c r="S50" s="396"/>
      <c r="T50" s="406"/>
      <c r="U50" s="406"/>
      <c r="V50" s="406"/>
      <c r="W50" s="407"/>
      <c r="X50" s="407"/>
      <c r="Y50" s="424"/>
      <c r="Z50" s="425"/>
      <c r="AA50" s="409"/>
    </row>
    <row r="51" spans="1:27" s="111" customFormat="1">
      <c r="A51" s="164"/>
      <c r="B51" s="1473" t="s">
        <v>149</v>
      </c>
      <c r="C51" s="1474"/>
      <c r="D51" s="793" t="s">
        <v>62</v>
      </c>
      <c r="E51" s="168"/>
      <c r="F51" s="177"/>
      <c r="G51" s="190"/>
      <c r="H51" s="824"/>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93"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1378461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0.15351918160766514</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1</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ustomHeight="1">
      <c r="A58" s="1519" t="s">
        <v>153</v>
      </c>
      <c r="B58" s="1520"/>
      <c r="C58" s="1520"/>
      <c r="D58" s="1520"/>
      <c r="E58" s="1521"/>
      <c r="F58" s="566">
        <f>(E45+E53)/G29</f>
        <v>0.72376044444444443</v>
      </c>
      <c r="G58" s="1517" t="s">
        <v>101</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92"/>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80"/>
      <c r="B63" s="779"/>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85" t="s">
        <v>61</v>
      </c>
      <c r="G68" s="785"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85" t="s">
        <v>61</v>
      </c>
      <c r="G69" s="785"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85" t="s">
        <v>61</v>
      </c>
      <c r="G70" s="785"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61</v>
      </c>
      <c r="E71" s="1651"/>
      <c r="F71" s="785" t="s">
        <v>61</v>
      </c>
      <c r="G71" s="785" t="s">
        <v>61</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85" t="s">
        <v>61</v>
      </c>
      <c r="G72" s="785"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85" t="s">
        <v>61</v>
      </c>
      <c r="G73" s="785"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785" t="s">
        <v>61</v>
      </c>
      <c r="G74" s="785"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785" t="s">
        <v>61</v>
      </c>
      <c r="G75" s="785" t="s">
        <v>61</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785" t="s">
        <v>61</v>
      </c>
      <c r="G76" s="785"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785" t="s">
        <v>61</v>
      </c>
      <c r="G77" s="785"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85" t="s">
        <v>61</v>
      </c>
      <c r="G78" s="785"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784"/>
      <c r="G79" s="784"/>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674" t="s">
        <v>1342</v>
      </c>
      <c r="E80" s="1675"/>
      <c r="F80" s="1675"/>
      <c r="G80" s="1675"/>
      <c r="H80" s="1676"/>
      <c r="I80" s="419"/>
      <c r="J80" s="437"/>
      <c r="K80" s="397" t="str">
        <f>A80</f>
        <v>C2. Please note any comments about the commodities offered.</v>
      </c>
      <c r="L80" s="396"/>
      <c r="M80" s="396"/>
      <c r="N80" s="396"/>
      <c r="O80" s="397" t="str">
        <f>D80</f>
        <v>CycleBeads are still offered in non-profit private-sector facilities and at the community level</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1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82"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86" t="s">
        <v>1343</v>
      </c>
      <c r="D85" s="1662" t="s">
        <v>1344</v>
      </c>
      <c r="E85" s="1663"/>
      <c r="F85" s="776" t="s">
        <v>61</v>
      </c>
      <c r="G85" s="1586" t="s">
        <v>61</v>
      </c>
      <c r="H85" s="1664"/>
      <c r="I85" s="458"/>
      <c r="J85" s="446" t="str">
        <f>G85</f>
        <v>Yes</v>
      </c>
      <c r="K85" s="397" t="str">
        <f>B85</f>
        <v>a</v>
      </c>
      <c r="L85" s="396"/>
      <c r="M85" s="426">
        <f>E85</f>
        <v>0</v>
      </c>
      <c r="N85" s="396"/>
      <c r="O85" s="396"/>
      <c r="P85" s="396"/>
      <c r="Q85" s="396"/>
      <c r="R85" s="397"/>
      <c r="S85" s="397" t="str">
        <f>D85</f>
        <v>2012-2015</v>
      </c>
      <c r="T85" s="406"/>
      <c r="U85" s="406"/>
      <c r="V85" s="406"/>
      <c r="W85" s="407"/>
      <c r="X85" s="407"/>
      <c r="Y85" s="424"/>
      <c r="Z85" s="425"/>
      <c r="AA85" s="409"/>
    </row>
    <row r="86" spans="1:28" s="111" customFormat="1" ht="28.5" customHeight="1">
      <c r="A86" s="1504" t="s">
        <v>71</v>
      </c>
      <c r="B86" s="1491"/>
      <c r="C86" s="1491"/>
      <c r="D86" s="1491"/>
      <c r="E86" s="1491"/>
      <c r="F86" s="1491"/>
      <c r="G86" s="1496"/>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1345</v>
      </c>
      <c r="F87" s="1647"/>
      <c r="G87" s="1647"/>
      <c r="H87" s="1580"/>
      <c r="I87" s="458"/>
      <c r="J87" s="446"/>
      <c r="K87" s="397"/>
      <c r="L87" s="396"/>
      <c r="M87" s="426"/>
      <c r="N87" s="426" t="str">
        <f>E87</f>
        <v xml:space="preserve">All sectors </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60">
      <c r="A88" s="152"/>
      <c r="B88" s="1473" t="s">
        <v>21</v>
      </c>
      <c r="C88" s="1473"/>
      <c r="D88" s="1474"/>
      <c r="E88" s="1579" t="s">
        <v>1346</v>
      </c>
      <c r="F88" s="1647"/>
      <c r="G88" s="1647"/>
      <c r="H88" s="1580"/>
      <c r="I88" s="458"/>
      <c r="J88" s="446"/>
      <c r="K88" s="397"/>
      <c r="L88" s="396"/>
      <c r="M88" s="426"/>
      <c r="N88" s="426" t="str">
        <f>E88</f>
        <v xml:space="preserve">For private sector: 20% duties for all methods, 18% VAT for IUD only, and 2.7% for all goods entering the West African Economic and Monetary Union (UEMOA) area (import tax), but the government can grant a tax exemption for the public sector. </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45" customHeight="1">
      <c r="A90" s="152"/>
      <c r="B90" s="1473" t="s">
        <v>22</v>
      </c>
      <c r="C90" s="1473"/>
      <c r="D90" s="1473"/>
      <c r="E90" s="1647" t="s">
        <v>1347</v>
      </c>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1.5" customHeight="1">
      <c r="A92" s="152"/>
      <c r="B92" s="1473" t="s">
        <v>22</v>
      </c>
      <c r="C92" s="1473"/>
      <c r="D92" s="1474"/>
      <c r="E92" s="1579" t="s">
        <v>1348</v>
      </c>
      <c r="F92" s="1647"/>
      <c r="G92" s="1647"/>
      <c r="H92" s="1580"/>
      <c r="I92" s="458"/>
      <c r="J92" s="446"/>
      <c r="K92" s="397" t="str">
        <f>B92</f>
        <v>a. If yes, describe the policies.</v>
      </c>
      <c r="L92" s="396"/>
      <c r="M92" s="396"/>
      <c r="N92" s="460"/>
      <c r="O92" s="398" t="str">
        <f>E92</f>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 or paramedical's prescription but cannot administer.))</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200</v>
      </c>
      <c r="H95" s="1580"/>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200</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201</v>
      </c>
      <c r="E97" s="1577"/>
      <c r="F97" s="1578"/>
      <c r="G97" s="1579" t="s">
        <v>202</v>
      </c>
      <c r="H97" s="1580"/>
      <c r="I97" s="465"/>
      <c r="J97" s="446" t="str">
        <f t="shared" si="3"/>
        <v>Nurse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76" t="s">
        <v>201</v>
      </c>
      <c r="E98" s="1577"/>
      <c r="F98" s="1578"/>
      <c r="G98" s="1579" t="s">
        <v>202</v>
      </c>
      <c r="H98" s="1580"/>
      <c r="I98" s="465"/>
      <c r="J98" s="446" t="str">
        <f t="shared" si="3"/>
        <v>Nurse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200</v>
      </c>
      <c r="H99" s="158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200</v>
      </c>
      <c r="H100" s="1580"/>
      <c r="I100" s="465"/>
      <c r="J100" s="446" t="str">
        <f t="shared" si="3"/>
        <v>Auxiliary 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200</v>
      </c>
      <c r="H102" s="1590"/>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120" customHeight="1">
      <c r="A103" s="1500" t="s">
        <v>684</v>
      </c>
      <c r="B103" s="1591"/>
      <c r="C103" s="1592"/>
      <c r="D103" s="1593" t="s">
        <v>1349</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Pharmacists cannot dispense without a prescription from a qualified and professional  health worker. They can only sell emergency contraceptives without a prescription. Private sector providers are allowed to administer injectables, implants and IUDs but connot keep drugs for distribution. Their clients should obtain the contracptives from pharmacies. Community healt worker can provide injectables. Nurses and midwives are the lowest levels that can provide IUDs and implants.</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61</v>
      </c>
      <c r="H111" s="1643"/>
      <c r="I111" s="465"/>
      <c r="J111" s="446" t="str">
        <f>G111</f>
        <v>Yes</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61</v>
      </c>
      <c r="H112" s="1643"/>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61</v>
      </c>
      <c r="H113" s="1643"/>
      <c r="I113" s="465"/>
      <c r="J113" s="446" t="str">
        <f>G113</f>
        <v>Yes</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45">
      <c r="A114" s="152"/>
      <c r="B114" s="179"/>
      <c r="C114" s="180" t="s">
        <v>28</v>
      </c>
      <c r="D114" s="1579" t="s">
        <v>1350</v>
      </c>
      <c r="E114" s="1647"/>
      <c r="F114" s="1647"/>
      <c r="G114" s="1647"/>
      <c r="H114" s="1580"/>
      <c r="I114" s="465"/>
      <c r="J114" s="446"/>
      <c r="K114" s="397" t="str">
        <f>C114</f>
        <v>i. If yes, describe the exemptions.</v>
      </c>
      <c r="L114" s="396"/>
      <c r="M114" s="396"/>
      <c r="N114" s="460"/>
      <c r="O114" s="398" t="str">
        <f>D114</f>
        <v xml:space="preserve">There are no specific groups exempted from payment. But health workers can arrange with the local committee to provide contraceptives for people who cannot pay. Fees for clients are $0.16 to $1.10 in the public sector.  </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61</v>
      </c>
      <c r="H124" s="1643"/>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61</v>
      </c>
      <c r="H125" s="1643"/>
      <c r="I125" s="421"/>
      <c r="J125" s="446" t="str">
        <f t="shared" si="5"/>
        <v>Yes</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73"/>
      <c r="C126" s="1473" t="s">
        <v>112</v>
      </c>
      <c r="D126" s="1473"/>
      <c r="E126" s="1473"/>
      <c r="F126" s="1473"/>
      <c r="G126" s="1635" t="s">
        <v>345</v>
      </c>
      <c r="H126" s="1636"/>
      <c r="I126" s="421"/>
      <c r="J126" s="446" t="str">
        <f t="shared" si="5"/>
        <v>Spermicide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2012</v>
      </c>
      <c r="H127" s="1636"/>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1351</v>
      </c>
      <c r="E128" s="1659"/>
      <c r="F128" s="1659"/>
      <c r="G128" s="1659"/>
      <c r="H128" s="1660"/>
      <c r="I128" s="421"/>
      <c r="J128" s="473"/>
      <c r="K128" s="397" t="str">
        <f>A128</f>
        <v xml:space="preserve">D11. Name of the list(s)
</v>
      </c>
      <c r="L128" s="397"/>
      <c r="M128" s="396"/>
      <c r="N128" s="396"/>
      <c r="O128" s="397" t="str">
        <f>D128</f>
        <v xml:space="preserve">National Essential Medicines List </v>
      </c>
      <c r="P128" s="396"/>
      <c r="Q128" s="474"/>
      <c r="R128" s="396"/>
      <c r="S128" s="412"/>
      <c r="T128" s="413"/>
      <c r="U128" s="413"/>
      <c r="V128" s="413"/>
      <c r="W128" s="414"/>
      <c r="X128" s="414"/>
      <c r="Y128" s="474"/>
      <c r="Z128" s="475"/>
      <c r="AA128" s="409"/>
    </row>
    <row r="129" spans="1:27" s="132" customFormat="1" ht="30">
      <c r="A129" s="1493" t="s">
        <v>472</v>
      </c>
      <c r="B129" s="1473"/>
      <c r="C129" s="1474"/>
      <c r="D129" s="1658"/>
      <c r="E129" s="1659"/>
      <c r="F129" s="1659"/>
      <c r="G129" s="1659"/>
      <c r="H129" s="1660"/>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2013</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173</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775"/>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81"/>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75"/>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75"/>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7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7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75"/>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75"/>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75"/>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75"/>
      <c r="B149" s="1473" t="s">
        <v>717</v>
      </c>
      <c r="C149" s="1473"/>
      <c r="D149" s="1473"/>
      <c r="E149" s="1473"/>
      <c r="F149" s="1473"/>
      <c r="G149" s="1540"/>
      <c r="H149" s="1542"/>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78" customHeight="1">
      <c r="A150" s="152"/>
      <c r="B150" s="1473" t="s">
        <v>175</v>
      </c>
      <c r="C150" s="1473"/>
      <c r="D150" s="1473"/>
      <c r="E150" s="1473"/>
      <c r="F150" s="1473"/>
      <c r="G150" s="1602" t="s">
        <v>1352</v>
      </c>
      <c r="H150" s="160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80"/>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791"/>
      <c r="B153" s="1582" t="s">
        <v>177</v>
      </c>
      <c r="C153" s="1582"/>
      <c r="D153" s="1582"/>
      <c r="E153" s="1582"/>
      <c r="F153" s="1910"/>
      <c r="G153" s="1548" t="s">
        <v>62</v>
      </c>
      <c r="H153" s="1549"/>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1950" t="s">
        <v>473</v>
      </c>
      <c r="B154" s="1951"/>
      <c r="C154" s="1952"/>
      <c r="D154" s="1692" t="s">
        <v>1353</v>
      </c>
      <c r="E154" s="1693"/>
      <c r="F154" s="1693"/>
      <c r="G154" s="1693"/>
      <c r="H154" s="1694"/>
      <c r="I154" s="419"/>
      <c r="J154" s="446"/>
      <c r="K154" s="397" t="str">
        <f>A154</f>
        <v xml:space="preserve">F. Please note any overall comments about challenges and/or successes with contraceptive security in your country.
</v>
      </c>
      <c r="L154" s="396"/>
      <c r="M154" s="396"/>
      <c r="N154" s="396"/>
      <c r="O154" s="397" t="str">
        <f>D154</f>
        <v>Senegal Family planning has been improved this year with its family planning campaign. Stock out are more and more decreased with the strengthening of the service provision of contraceptives and logistics supervision.</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9:H9"/>
    <mergeCell ref="A10:H10"/>
    <mergeCell ref="A11:G11"/>
    <mergeCell ref="A12:G12"/>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F68:H78 D26 D69:D78 H106:H108 F63 G132:G135 G152:G153 G140:G14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allowBlank="1" showInputMessage="1" showErrorMessage="1" error="Please choose from the dropdown list." sqref="G149:H149"/>
  </dataValidations>
  <hyperlinks>
    <hyperlink ref="C5" location="Introduction!A1" display="To jump to the Introduction sheet, click here"/>
  </hyperlinks>
  <pageMargins left="1.2" right="0.7" top="0.75" bottom="0.75" header="0.3" footer="0.3"/>
  <pageSetup scale="48" fitToHeight="4" orientation="portrait" r:id="rId1"/>
  <rowBreaks count="2" manualBreakCount="2">
    <brk id="33" max="7" man="1"/>
    <brk id="92" max="7"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42578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1752</v>
      </c>
      <c r="B7" s="1655"/>
      <c r="C7" s="1655"/>
      <c r="D7" s="916"/>
      <c r="E7" s="916"/>
      <c r="F7" s="916"/>
      <c r="G7" s="917"/>
      <c r="H7" s="918"/>
      <c r="I7" s="906"/>
      <c r="J7" s="907"/>
      <c r="K7" s="908" t="str">
        <f>A7</f>
        <v>Country: Sierra Leone</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255</v>
      </c>
      <c r="B12" s="1471"/>
      <c r="C12" s="1471"/>
      <c r="D12" s="1471"/>
      <c r="E12" s="1471"/>
      <c r="F12" s="1471"/>
      <c r="G12" s="1472"/>
      <c r="H12" s="16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1361</v>
      </c>
      <c r="E13" s="1476"/>
      <c r="F13" s="1476"/>
      <c r="G13" s="1476"/>
      <c r="H13" s="1477"/>
      <c r="I13" s="6"/>
      <c r="J13" s="23"/>
      <c r="K13" s="7" t="str">
        <f>B13</f>
        <v>a. What is the name of the committee?</v>
      </c>
      <c r="L13" s="29" t="str">
        <f>D13</f>
        <v>Reproductive Health Commodity Security (RHCS) Committee</v>
      </c>
      <c r="M13" s="19"/>
      <c r="N13" s="19"/>
      <c r="O13" s="22" t="str">
        <f>D13</f>
        <v>Reproductive Health Commodity Security (RHCS) Committee</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801" t="s">
        <v>61</v>
      </c>
      <c r="E15" s="151" t="s">
        <v>55</v>
      </c>
      <c r="F15" s="1484" t="s">
        <v>1362</v>
      </c>
      <c r="G15" s="1485"/>
      <c r="H15" s="1486"/>
      <c r="I15" s="6"/>
      <c r="J15" s="23"/>
      <c r="K15" s="7" t="str">
        <f t="shared" ref="K15:K23" si="0">B15</f>
        <v>a. Social marketing</v>
      </c>
      <c r="L15" s="19"/>
      <c r="M15" s="19"/>
      <c r="N15" s="19"/>
      <c r="O15" s="7"/>
      <c r="P15" s="19"/>
      <c r="Q15" s="7" t="str">
        <f t="shared" ref="Q15:Q23" si="1">F15</f>
        <v>CARE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73" t="s">
        <v>258</v>
      </c>
      <c r="C16" s="1474"/>
      <c r="D16" s="801" t="s">
        <v>61</v>
      </c>
      <c r="E16" s="153" t="s">
        <v>55</v>
      </c>
      <c r="F16" s="1484" t="s">
        <v>1363</v>
      </c>
      <c r="G16" s="1485"/>
      <c r="H16" s="1486"/>
      <c r="I16" s="6"/>
      <c r="J16" s="23"/>
      <c r="K16" s="7" t="str">
        <f t="shared" si="0"/>
        <v>b. NGO (for example: service delivery, advocacy, Planned Parenthood affiliate, Marie Stopes affiliate, faith-based organizations, etc.)</v>
      </c>
      <c r="L16" s="19"/>
      <c r="M16" s="19"/>
      <c r="N16" s="19"/>
      <c r="O16" s="7"/>
      <c r="P16" s="19"/>
      <c r="Q16" s="7" t="str">
        <f t="shared" si="1"/>
        <v>Marie Stopes Sierra Leone (an MSI affiliate), Planned Parenthood Association of Sierra Leone (PPASL) (an IPPF affiliate) and Aberdeen Women Clinic</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259</v>
      </c>
      <c r="C17" s="1474"/>
      <c r="D17" s="801" t="s">
        <v>62</v>
      </c>
      <c r="E17" s="153" t="s">
        <v>55</v>
      </c>
      <c r="F17" s="1484"/>
      <c r="G17" s="1485"/>
      <c r="H17" s="1486"/>
      <c r="I17" s="6"/>
      <c r="J17" s="23"/>
      <c r="K17" s="7" t="str">
        <f t="shared" si="0"/>
        <v>c. Commercial sector (for example: pharmacy associations, manufacturers, etc.)</v>
      </c>
      <c r="L17" s="19"/>
      <c r="M17" s="19"/>
      <c r="N17" s="19"/>
      <c r="O17" s="7"/>
      <c r="P17" s="19"/>
      <c r="Q17" s="7">
        <f t="shared" si="1"/>
        <v>0</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801" t="s">
        <v>61</v>
      </c>
      <c r="E18" s="153" t="s">
        <v>56</v>
      </c>
      <c r="F18" s="1484" t="s">
        <v>1364</v>
      </c>
      <c r="G18" s="1485"/>
      <c r="H18" s="1486"/>
      <c r="I18" s="6"/>
      <c r="J18" s="23"/>
      <c r="K18" s="7" t="str">
        <f t="shared" si="0"/>
        <v>d. Donors</v>
      </c>
      <c r="L18" s="19"/>
      <c r="M18" s="19"/>
      <c r="N18" s="19"/>
      <c r="O18" s="7"/>
      <c r="P18" s="19"/>
      <c r="Q18" s="7" t="str">
        <f t="shared" si="1"/>
        <v>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801" t="s">
        <v>61</v>
      </c>
      <c r="E19" s="153" t="s">
        <v>57</v>
      </c>
      <c r="F19" s="1484" t="s">
        <v>1365</v>
      </c>
      <c r="G19" s="1485"/>
      <c r="H19" s="1486"/>
      <c r="I19" s="6"/>
      <c r="J19" s="23"/>
      <c r="K19" s="7" t="str">
        <f t="shared" si="0"/>
        <v>e. UN agencies</v>
      </c>
      <c r="L19" s="19"/>
      <c r="M19" s="19"/>
      <c r="N19" s="19"/>
      <c r="O19" s="7"/>
      <c r="P19" s="19"/>
      <c r="Q19" s="7" t="str">
        <f t="shared" si="1"/>
        <v>UNFPA, UNICEF &amp; WHO</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60">
      <c r="A20" s="152"/>
      <c r="B20" s="1473" t="s">
        <v>262</v>
      </c>
      <c r="C20" s="1474"/>
      <c r="D20" s="801" t="s">
        <v>61</v>
      </c>
      <c r="E20" s="153" t="s">
        <v>58</v>
      </c>
      <c r="F20" s="1484" t="s">
        <v>1366</v>
      </c>
      <c r="G20" s="1485"/>
      <c r="H20" s="1486"/>
      <c r="I20" s="6"/>
      <c r="J20" s="23"/>
      <c r="K20" s="7" t="str">
        <f t="shared" si="0"/>
        <v>f. Ministry of Health (for example: logistics, reproductive health, family planning, maternal and child health, HIV/AIDS, pharmacy units, etc.)</v>
      </c>
      <c r="L20" s="19"/>
      <c r="M20" s="19"/>
      <c r="N20" s="19"/>
      <c r="O20" s="7"/>
      <c r="P20" s="19"/>
      <c r="Q20" s="16" t="str">
        <f t="shared" si="1"/>
        <v>Reproductive Health/Family Planning (RH) Programe, National Aids Contral Program, Child Health/Expanded Program on Immunization, National Adolenscence School Health Program</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15" customHeight="1">
      <c r="A21" s="152"/>
      <c r="B21" s="1491" t="s">
        <v>17</v>
      </c>
      <c r="C21" s="1491"/>
      <c r="D21" s="801" t="s">
        <v>61</v>
      </c>
      <c r="E21" s="153" t="s">
        <v>59</v>
      </c>
      <c r="F21" s="1484" t="s">
        <v>1367</v>
      </c>
      <c r="G21" s="1485"/>
      <c r="H21" s="1486"/>
      <c r="I21" s="6"/>
      <c r="J21" s="23"/>
      <c r="K21" s="7" t="str">
        <f t="shared" si="0"/>
        <v>g. Central Medical Store or Central Warehouse</v>
      </c>
      <c r="L21" s="19"/>
      <c r="M21" s="19"/>
      <c r="N21" s="19"/>
      <c r="O21" s="7"/>
      <c r="P21" s="19"/>
      <c r="Q21" s="7" t="str">
        <f t="shared" si="1"/>
        <v>Directorate of Drugs and Medical Supplies</v>
      </c>
      <c r="R21" s="19"/>
      <c r="S21" s="19"/>
      <c r="T21" s="14"/>
      <c r="U21" s="14"/>
      <c r="V21" s="14"/>
      <c r="W21" s="41"/>
      <c r="X21" s="41"/>
      <c r="Y21" s="42"/>
      <c r="Z21" s="49"/>
      <c r="AA21"/>
    </row>
    <row r="22" spans="1:134" s="111" customFormat="1">
      <c r="A22" s="152"/>
      <c r="B22" s="1491" t="s">
        <v>39</v>
      </c>
      <c r="C22" s="1491"/>
      <c r="D22" s="801" t="s">
        <v>61</v>
      </c>
      <c r="E22" s="153" t="s">
        <v>59</v>
      </c>
      <c r="F22" s="1484" t="s">
        <v>1368</v>
      </c>
      <c r="G22" s="1485"/>
      <c r="H22" s="1486"/>
      <c r="I22" s="6"/>
      <c r="J22" s="23"/>
      <c r="K22" s="7" t="str">
        <f t="shared" si="0"/>
        <v xml:space="preserve">h. Ministry of Finance or Ministry of Planning </v>
      </c>
      <c r="L22" s="19"/>
      <c r="M22" s="19"/>
      <c r="N22" s="19"/>
      <c r="O22" s="7"/>
      <c r="P22" s="19"/>
      <c r="Q22" s="7" t="str">
        <f t="shared" si="1"/>
        <v>Representative/focal person</v>
      </c>
      <c r="R22" s="19"/>
      <c r="S22" s="19"/>
      <c r="T22" s="14"/>
      <c r="U22" s="14"/>
      <c r="V22" s="14"/>
      <c r="W22" s="41"/>
      <c r="X22" s="41"/>
      <c r="Y22" s="42"/>
      <c r="Z22" s="49"/>
      <c r="AA22"/>
    </row>
    <row r="23" spans="1:134" s="114" customFormat="1">
      <c r="A23" s="152"/>
      <c r="B23" s="1491" t="s">
        <v>265</v>
      </c>
      <c r="C23" s="1491"/>
      <c r="D23" s="801" t="s">
        <v>61</v>
      </c>
      <c r="E23" s="153" t="s">
        <v>59</v>
      </c>
      <c r="F23" s="1484" t="s">
        <v>1369</v>
      </c>
      <c r="G23" s="1485"/>
      <c r="H23" s="1486"/>
      <c r="I23" s="6"/>
      <c r="J23" s="23"/>
      <c r="K23" s="36" t="str">
        <f t="shared" si="0"/>
        <v>i. Other (for example: partners)</v>
      </c>
      <c r="L23" s="23"/>
      <c r="M23" s="23"/>
      <c r="N23" s="23"/>
      <c r="O23" s="36"/>
      <c r="P23" s="23"/>
      <c r="Q23" s="36" t="str">
        <f t="shared" si="1"/>
        <v>Religious groups, Civil Society Representatives</v>
      </c>
      <c r="R23" s="23"/>
      <c r="S23" s="23"/>
      <c r="T23" s="23"/>
      <c r="U23" s="23"/>
      <c r="V23" s="23"/>
      <c r="W23" s="60"/>
      <c r="X23" s="60"/>
      <c r="Y23" s="59"/>
      <c r="Z23" s="59"/>
      <c r="AA23"/>
    </row>
    <row r="24" spans="1:134" s="111" customFormat="1">
      <c r="A24" s="1493" t="s">
        <v>266</v>
      </c>
      <c r="B24" s="1473"/>
      <c r="C24" s="1473"/>
      <c r="D24" s="1473"/>
      <c r="E24" s="1473"/>
      <c r="F24" s="1473"/>
      <c r="G24" s="1473"/>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267</v>
      </c>
      <c r="B25" s="1495"/>
      <c r="C25" s="1495"/>
      <c r="D25" s="1491"/>
      <c r="E25" s="1491"/>
      <c r="F25" s="1491"/>
      <c r="G25" s="1496"/>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268</v>
      </c>
      <c r="B26" s="1498"/>
      <c r="C26" s="1499"/>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85</v>
      </c>
      <c r="G28" s="159" t="s">
        <v>98</v>
      </c>
      <c r="H28" s="160" t="s">
        <v>96</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732</v>
      </c>
      <c r="B29" s="1473"/>
      <c r="C29" s="1473"/>
      <c r="D29" s="1473"/>
      <c r="E29" s="1473"/>
      <c r="F29" s="1474"/>
      <c r="G29" s="1507">
        <v>1300000</v>
      </c>
      <c r="H29" s="1508"/>
      <c r="I29" s="10"/>
      <c r="J29" s="36">
        <f>G29</f>
        <v>1300000</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733</v>
      </c>
      <c r="B30" s="1473"/>
      <c r="C30" s="1473"/>
      <c r="D30" s="1473"/>
      <c r="E30" s="161" t="s">
        <v>538</v>
      </c>
      <c r="F30" s="162" t="s">
        <v>271</v>
      </c>
      <c r="G30" s="1509" t="s">
        <v>1370</v>
      </c>
      <c r="H30" s="1510"/>
      <c r="I30" s="10"/>
      <c r="J30" s="36" t="str">
        <f>G30</f>
        <v xml:space="preserve">Members of RHCS committee </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272</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677</v>
      </c>
      <c r="B32" s="1501"/>
      <c r="C32" s="1501"/>
      <c r="D32" s="1501"/>
      <c r="E32" s="1501"/>
      <c r="F32" s="1501"/>
      <c r="G32" s="1502"/>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7" t="s">
        <v>273</v>
      </c>
      <c r="B33" s="1473"/>
      <c r="C33" s="1473"/>
      <c r="D33" s="1473"/>
      <c r="E33" s="1498"/>
      <c r="F33" s="1498"/>
      <c r="G33" s="1498"/>
      <c r="H33" s="1503"/>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75">
      <c r="A35" s="152"/>
      <c r="B35" s="1501" t="s">
        <v>208</v>
      </c>
      <c r="C35" s="1501"/>
      <c r="D35" s="1502"/>
      <c r="E35" s="168">
        <v>55172</v>
      </c>
      <c r="F35" s="169" t="s">
        <v>1664</v>
      </c>
      <c r="G35" s="170" t="s">
        <v>1371</v>
      </c>
      <c r="H35" s="171" t="s">
        <v>1372</v>
      </c>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v>0</v>
      </c>
      <c r="F36" s="169"/>
      <c r="G36" s="170"/>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278</v>
      </c>
      <c r="C37" s="1498"/>
      <c r="D37" s="1499"/>
      <c r="E37" s="562">
        <f>E35+E36</f>
        <v>55172</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279</v>
      </c>
      <c r="B38" s="1473"/>
      <c r="C38" s="1473"/>
      <c r="D38" s="1473"/>
      <c r="E38" s="1473"/>
      <c r="F38" s="1473"/>
      <c r="G38" s="1474"/>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736</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281</v>
      </c>
      <c r="C40" s="1513"/>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73" t="s">
        <v>286</v>
      </c>
      <c r="C41" s="1474"/>
      <c r="D41" s="811" t="s">
        <v>62</v>
      </c>
      <c r="E41" s="168">
        <v>0</v>
      </c>
      <c r="F41" s="177"/>
      <c r="G41" s="178"/>
      <c r="H41" s="171"/>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475"/>
      <c r="E42" s="1476"/>
      <c r="F42" s="1476"/>
      <c r="G42" s="1476"/>
      <c r="H42" s="1477"/>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73" t="s">
        <v>288</v>
      </c>
      <c r="C43" s="1474"/>
      <c r="D43" s="811" t="s">
        <v>62</v>
      </c>
      <c r="E43" s="168">
        <v>0</v>
      </c>
      <c r="F43" s="177"/>
      <c r="G43" s="170"/>
      <c r="H43" s="171"/>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475"/>
      <c r="E44" s="1476"/>
      <c r="F44" s="1476"/>
      <c r="G44" s="1476"/>
      <c r="H44" s="1477"/>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73" t="s">
        <v>290</v>
      </c>
      <c r="C45" s="1474"/>
      <c r="D45" s="181"/>
      <c r="E45" s="565">
        <f>E41+E43</f>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291</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02.95" customHeight="1">
      <c r="A48" s="164" t="s">
        <v>69</v>
      </c>
      <c r="B48" s="1512" t="s">
        <v>292</v>
      </c>
      <c r="C48" s="1474"/>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73" t="s">
        <v>99</v>
      </c>
      <c r="C49" s="1474"/>
      <c r="D49" s="811" t="s">
        <v>61</v>
      </c>
      <c r="E49" s="168">
        <v>1229693</v>
      </c>
      <c r="F49" s="177" t="s">
        <v>538</v>
      </c>
      <c r="G49" s="190" t="s">
        <v>1373</v>
      </c>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1374</v>
      </c>
      <c r="E50" s="1526"/>
      <c r="F50" s="1526"/>
      <c r="G50" s="1526"/>
      <c r="H50" s="1527"/>
      <c r="I50" s="127"/>
      <c r="J50" s="24"/>
      <c r="K50" s="7" t="str">
        <f>C50</f>
        <v xml:space="preserve">i. Specify source(s) of in-kind donations </v>
      </c>
      <c r="L50" s="19"/>
      <c r="M50" s="19"/>
      <c r="N50" s="19"/>
      <c r="O50" s="22" t="str">
        <f>D50</f>
        <v>UNFPA &amp; USAID</v>
      </c>
      <c r="P50" s="19"/>
      <c r="Q50" s="19"/>
      <c r="R50" s="19"/>
      <c r="S50" s="19"/>
      <c r="T50" s="14"/>
      <c r="U50" s="14"/>
      <c r="V50" s="14"/>
      <c r="W50" s="41"/>
      <c r="X50" s="41"/>
      <c r="Y50" s="42"/>
      <c r="Z50" s="49"/>
      <c r="AA50"/>
    </row>
    <row r="51" spans="1:27" s="111" customFormat="1">
      <c r="A51" s="164"/>
      <c r="B51" s="1473" t="s">
        <v>297</v>
      </c>
      <c r="C51" s="1474"/>
      <c r="D51" s="811" t="s">
        <v>62</v>
      </c>
      <c r="E51" s="168">
        <v>0</v>
      </c>
      <c r="F51" s="177"/>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298</v>
      </c>
      <c r="C52" s="1474"/>
      <c r="D52" s="811" t="s">
        <v>62</v>
      </c>
      <c r="E52" s="168">
        <v>0</v>
      </c>
      <c r="F52" s="177"/>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299</v>
      </c>
      <c r="C53" s="1474"/>
      <c r="D53" s="181"/>
      <c r="E53" s="182">
        <f>E49+E51+E52</f>
        <v>1229693</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300</v>
      </c>
      <c r="B56" s="1528"/>
      <c r="C56" s="1528"/>
      <c r="D56" s="1528"/>
      <c r="E56" s="1529"/>
      <c r="F56" s="566">
        <f>E45/(E45+E53)</f>
        <v>0</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v>0</v>
      </c>
      <c r="G57" s="1517" t="s">
        <v>1674</v>
      </c>
      <c r="H57" s="1518"/>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301</v>
      </c>
      <c r="B58" s="1520"/>
      <c r="C58" s="1520"/>
      <c r="D58" s="1520"/>
      <c r="E58" s="1521"/>
      <c r="F58" s="566">
        <f>(E45+E53)/G29</f>
        <v>0.94591769230769229</v>
      </c>
      <c r="G58" s="1517" t="s">
        <v>114</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96.6" customHeight="1">
      <c r="A59" s="1522" t="s">
        <v>211</v>
      </c>
      <c r="B59" s="1523"/>
      <c r="C59" s="1523"/>
      <c r="D59" s="1523"/>
      <c r="E59" s="1524"/>
      <c r="F59" s="810"/>
      <c r="G59" s="1517" t="s">
        <v>114</v>
      </c>
      <c r="H59" s="1518"/>
      <c r="I59" s="10"/>
      <c r="J59" s="28" t="str">
        <f>G59</f>
        <v xml:space="preserve">Comments: </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302</v>
      </c>
      <c r="B61" s="1473"/>
      <c r="C61" s="1473"/>
      <c r="D61" s="1473"/>
      <c r="E61" s="1474"/>
      <c r="F61" s="1540" t="s">
        <v>205</v>
      </c>
      <c r="G61" s="1541"/>
      <c r="H61" s="1542"/>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c r="G62" s="1485"/>
      <c r="H62" s="1486"/>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75" customHeight="1">
      <c r="A63" s="799"/>
      <c r="B63" s="798"/>
      <c r="C63" s="1473" t="s">
        <v>178</v>
      </c>
      <c r="D63" s="1473"/>
      <c r="E63" s="1474"/>
      <c r="F63" s="1540"/>
      <c r="G63" s="1541"/>
      <c r="H63" s="1542"/>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303</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304</v>
      </c>
      <c r="C68" s="1544"/>
      <c r="D68" s="1679" t="s">
        <v>61</v>
      </c>
      <c r="E68" s="1679"/>
      <c r="F68" s="802" t="s">
        <v>61</v>
      </c>
      <c r="G68" s="802" t="s">
        <v>61</v>
      </c>
      <c r="H68" s="365" t="s">
        <v>62</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305</v>
      </c>
      <c r="C69" s="1544"/>
      <c r="D69" s="1679" t="s">
        <v>61</v>
      </c>
      <c r="E69" s="1679"/>
      <c r="F69" s="802" t="s">
        <v>61</v>
      </c>
      <c r="G69" s="802" t="s">
        <v>61</v>
      </c>
      <c r="H69" s="365"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306</v>
      </c>
      <c r="C70" s="1544"/>
      <c r="D70" s="1679" t="s">
        <v>61</v>
      </c>
      <c r="E70" s="1679"/>
      <c r="F70" s="802" t="s">
        <v>61</v>
      </c>
      <c r="G70" s="802" t="s">
        <v>61</v>
      </c>
      <c r="H70" s="365" t="s">
        <v>62</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307</v>
      </c>
      <c r="C71" s="1544"/>
      <c r="D71" s="1679" t="s">
        <v>61</v>
      </c>
      <c r="E71" s="1679"/>
      <c r="F71" s="802" t="s">
        <v>61</v>
      </c>
      <c r="G71" s="802" t="s">
        <v>61</v>
      </c>
      <c r="H71" s="365" t="s">
        <v>62</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308</v>
      </c>
      <c r="C72" s="1544"/>
      <c r="D72" s="1679" t="s">
        <v>61</v>
      </c>
      <c r="E72" s="1679"/>
      <c r="F72" s="802" t="s">
        <v>61</v>
      </c>
      <c r="G72" s="802" t="s">
        <v>61</v>
      </c>
      <c r="H72" s="365" t="s">
        <v>62</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79" t="s">
        <v>61</v>
      </c>
      <c r="E73" s="1679"/>
      <c r="F73" s="802" t="s">
        <v>61</v>
      </c>
      <c r="G73" s="802" t="s">
        <v>61</v>
      </c>
      <c r="H73" s="365"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79" t="s">
        <v>61</v>
      </c>
      <c r="E74" s="1679"/>
      <c r="F74" s="802" t="s">
        <v>61</v>
      </c>
      <c r="G74" s="802" t="s">
        <v>61</v>
      </c>
      <c r="H74" s="365"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309</v>
      </c>
      <c r="C75" s="1544"/>
      <c r="D75" s="1679" t="s">
        <v>61</v>
      </c>
      <c r="E75" s="1679"/>
      <c r="F75" s="802" t="s">
        <v>61</v>
      </c>
      <c r="G75" s="802" t="s">
        <v>61</v>
      </c>
      <c r="H75" s="365"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310</v>
      </c>
      <c r="C76" s="1544"/>
      <c r="D76" s="1679" t="s">
        <v>62</v>
      </c>
      <c r="E76" s="1679"/>
      <c r="F76" s="802" t="s">
        <v>61</v>
      </c>
      <c r="G76" s="802" t="s">
        <v>61</v>
      </c>
      <c r="H76" s="365"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311</v>
      </c>
      <c r="C77" s="1544"/>
      <c r="D77" s="1679" t="s">
        <v>62</v>
      </c>
      <c r="E77" s="1679"/>
      <c r="F77" s="802" t="s">
        <v>61</v>
      </c>
      <c r="G77" s="802" t="s">
        <v>61</v>
      </c>
      <c r="H77" s="365"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79" t="s">
        <v>62</v>
      </c>
      <c r="E78" s="1679"/>
      <c r="F78" s="802" t="s">
        <v>62</v>
      </c>
      <c r="G78" s="802" t="s">
        <v>62</v>
      </c>
      <c r="H78" s="365" t="s">
        <v>62</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312</v>
      </c>
      <c r="C79" s="1547"/>
      <c r="D79" s="1679" t="s">
        <v>345</v>
      </c>
      <c r="E79" s="1679"/>
      <c r="F79" s="802"/>
      <c r="G79" s="802"/>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553"/>
      <c r="E80" s="1554"/>
      <c r="F80" s="1554"/>
      <c r="G80" s="1554"/>
      <c r="H80" s="1555"/>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313</v>
      </c>
      <c r="B82" s="1491"/>
      <c r="C82" s="1491"/>
      <c r="D82" s="1491"/>
      <c r="E82" s="1491"/>
      <c r="F82" s="1491"/>
      <c r="G82" s="1496"/>
      <c r="H82" s="16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314</v>
      </c>
      <c r="E84" s="1563"/>
      <c r="F84" s="804"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1"/>
      <c r="B85" s="210" t="s">
        <v>10</v>
      </c>
      <c r="C85" s="805" t="s">
        <v>346</v>
      </c>
      <c r="D85" s="1565">
        <v>5</v>
      </c>
      <c r="E85" s="1566"/>
      <c r="F85" s="803" t="s">
        <v>61</v>
      </c>
      <c r="G85" s="1548" t="s">
        <v>61</v>
      </c>
      <c r="H85" s="1549"/>
      <c r="I85" s="13"/>
      <c r="J85" s="28" t="str">
        <f>G85</f>
        <v>Yes</v>
      </c>
      <c r="K85" s="7" t="str">
        <f>B85</f>
        <v>a</v>
      </c>
      <c r="L85" s="19"/>
      <c r="M85" s="29">
        <f>E85</f>
        <v>0</v>
      </c>
      <c r="N85" s="19"/>
      <c r="O85" s="19"/>
      <c r="P85" s="19"/>
      <c r="Q85" s="19"/>
      <c r="R85" s="7"/>
      <c r="S85" s="7">
        <f>D85</f>
        <v>5</v>
      </c>
      <c r="T85" s="14"/>
      <c r="U85" s="14"/>
      <c r="V85" s="14"/>
      <c r="W85" s="41"/>
      <c r="X85" s="41"/>
      <c r="Y85" s="42"/>
      <c r="Z85" s="49"/>
      <c r="AA85"/>
    </row>
    <row r="86" spans="1:28" s="111" customFormat="1" ht="28.5" customHeight="1">
      <c r="A86" s="1504" t="s">
        <v>71</v>
      </c>
      <c r="B86" s="1491"/>
      <c r="C86" s="1491"/>
      <c r="D86" s="1491"/>
      <c r="E86" s="1491"/>
      <c r="F86" s="1491"/>
      <c r="G86" s="1496"/>
      <c r="H86" s="56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475" t="s">
        <v>1375</v>
      </c>
      <c r="F87" s="1476"/>
      <c r="G87" s="1476"/>
      <c r="H87" s="1477"/>
      <c r="I87" s="13"/>
      <c r="J87" s="28"/>
      <c r="K87" s="7"/>
      <c r="L87" s="19"/>
      <c r="M87" s="29"/>
      <c r="N87" s="29" t="str">
        <f>E87</f>
        <v>Donors, NGOs, social marketing, commercial</v>
      </c>
      <c r="O87" s="19"/>
      <c r="P87" s="7" t="str">
        <f>B87</f>
        <v>a. If yes, for which sectors (public, NGO, social marketing, commercial)?</v>
      </c>
      <c r="Q87" s="19"/>
      <c r="R87" s="7"/>
      <c r="S87" s="19"/>
      <c r="T87" s="14"/>
      <c r="U87" s="14"/>
      <c r="V87" s="14"/>
      <c r="W87" s="41"/>
      <c r="X87" s="41"/>
      <c r="Y87" s="42"/>
      <c r="Z87" s="49"/>
      <c r="AA87"/>
    </row>
    <row r="88" spans="1:28" s="111" customFormat="1" ht="135">
      <c r="A88" s="152"/>
      <c r="B88" s="1473" t="s">
        <v>21</v>
      </c>
      <c r="C88" s="1473"/>
      <c r="D88" s="1474"/>
      <c r="E88" s="1475" t="s">
        <v>1376</v>
      </c>
      <c r="F88" s="1476"/>
      <c r="G88" s="1476"/>
      <c r="H88" s="1477"/>
      <c r="I88" s="13"/>
      <c r="J88" s="28"/>
      <c r="K88" s="7"/>
      <c r="L88" s="19"/>
      <c r="M88" s="29"/>
      <c r="N88" s="29" t="str">
        <f>E88</f>
        <v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318</v>
      </c>
      <c r="B89" s="1473"/>
      <c r="C89" s="1473"/>
      <c r="D89" s="1473"/>
      <c r="E89" s="1473"/>
      <c r="F89" s="1473"/>
      <c r="G89" s="1474"/>
      <c r="H89" s="163"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15" customHeight="1">
      <c r="A90" s="152"/>
      <c r="B90" s="1473" t="s">
        <v>22</v>
      </c>
      <c r="C90" s="1473"/>
      <c r="D90" s="1473"/>
      <c r="E90" s="1476" t="s">
        <v>1377</v>
      </c>
      <c r="F90" s="1476"/>
      <c r="G90" s="1476"/>
      <c r="H90" s="1477"/>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319</v>
      </c>
      <c r="B91" s="1473"/>
      <c r="C91" s="1473"/>
      <c r="D91" s="1473"/>
      <c r="E91" s="1473"/>
      <c r="F91" s="1473"/>
      <c r="G91" s="1474"/>
      <c r="H91" s="163"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73" t="s">
        <v>22</v>
      </c>
      <c r="C92" s="1473"/>
      <c r="D92" s="1474"/>
      <c r="E92" s="1967" t="s">
        <v>1378</v>
      </c>
      <c r="F92" s="1968"/>
      <c r="G92" s="1968"/>
      <c r="H92" s="1969"/>
      <c r="I92" s="13"/>
      <c r="J92" s="28"/>
      <c r="K92" s="7" t="str">
        <f>B92</f>
        <v>a. If yes, describe the policies.</v>
      </c>
      <c r="L92" s="19"/>
      <c r="M92" s="19"/>
      <c r="N92" s="21"/>
      <c r="O92" s="22" t="str">
        <f>E92</f>
        <v>The Sierra Leone Pharmacy Board Act</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665" t="s">
        <v>200</v>
      </c>
      <c r="E95" s="1944"/>
      <c r="F95" s="1666"/>
      <c r="G95" s="1665" t="s">
        <v>200</v>
      </c>
      <c r="H95" s="1945"/>
      <c r="I95" s="12"/>
      <c r="J95" s="28" t="str">
        <f t="shared" si="3"/>
        <v>Auxiliary nurse</v>
      </c>
      <c r="K95" s="7"/>
      <c r="L95" s="19"/>
      <c r="M95" s="29"/>
      <c r="N95" s="19"/>
      <c r="O95" s="7"/>
      <c r="P95" s="7"/>
      <c r="Q95" s="19"/>
      <c r="R95" s="19"/>
      <c r="S95" s="19"/>
      <c r="T95" s="90" t="str">
        <f>D95</f>
        <v>Auxiliary nurse</v>
      </c>
      <c r="U95" s="48"/>
      <c r="V95" s="14"/>
      <c r="W95" s="41"/>
      <c r="X95" s="41"/>
      <c r="Y95" s="42"/>
      <c r="Z95" s="49"/>
      <c r="AA95"/>
    </row>
    <row r="96" spans="1:28" s="111" customFormat="1" ht="15" customHeight="1">
      <c r="A96" s="130"/>
      <c r="B96" s="95" t="s">
        <v>11</v>
      </c>
      <c r="C96" s="92" t="s">
        <v>188</v>
      </c>
      <c r="D96" s="1665" t="s">
        <v>200</v>
      </c>
      <c r="E96" s="1944"/>
      <c r="F96" s="1666"/>
      <c r="G96" s="1665" t="s">
        <v>200</v>
      </c>
      <c r="H96" s="1945"/>
      <c r="I96" s="12"/>
      <c r="J96" s="28" t="str">
        <f t="shared" si="3"/>
        <v>Auxiliary nurse</v>
      </c>
      <c r="K96" s="7"/>
      <c r="L96" s="19"/>
      <c r="M96" s="29"/>
      <c r="N96" s="19"/>
      <c r="O96" s="7"/>
      <c r="P96" s="7"/>
      <c r="Q96" s="19"/>
      <c r="R96" s="19"/>
      <c r="S96" s="19"/>
      <c r="T96" s="90" t="str">
        <f t="shared" ref="T96:T102" si="4">D96</f>
        <v>Auxiliary nurse</v>
      </c>
      <c r="U96" s="48"/>
      <c r="V96" s="14"/>
      <c r="W96" s="41"/>
      <c r="X96" s="41"/>
      <c r="Y96" s="42"/>
      <c r="Z96" s="49"/>
      <c r="AA96"/>
    </row>
    <row r="97" spans="1:27" s="111" customFormat="1" ht="15" customHeight="1">
      <c r="A97" s="130"/>
      <c r="B97" s="95" t="s">
        <v>12</v>
      </c>
      <c r="C97" s="92" t="s">
        <v>189</v>
      </c>
      <c r="D97" s="1665" t="s">
        <v>202</v>
      </c>
      <c r="E97" s="1944"/>
      <c r="F97" s="1666"/>
      <c r="G97" s="1665" t="s">
        <v>202</v>
      </c>
      <c r="H97" s="1945"/>
      <c r="I97" s="12"/>
      <c r="J97" s="28" t="str">
        <f t="shared" si="3"/>
        <v>Nurse</v>
      </c>
      <c r="K97" s="7"/>
      <c r="L97" s="19"/>
      <c r="M97" s="29"/>
      <c r="N97" s="19"/>
      <c r="O97" s="7"/>
      <c r="P97" s="7"/>
      <c r="Q97" s="19"/>
      <c r="R97" s="19"/>
      <c r="S97" s="19"/>
      <c r="T97" s="90" t="str">
        <f t="shared" si="4"/>
        <v>Nurse</v>
      </c>
      <c r="U97" s="48"/>
      <c r="V97" s="14"/>
      <c r="W97" s="41"/>
      <c r="X97" s="41"/>
      <c r="Y97" s="42"/>
      <c r="Z97" s="49"/>
      <c r="AA97"/>
    </row>
    <row r="98" spans="1:27" s="111" customFormat="1" ht="15" customHeight="1">
      <c r="A98" s="130"/>
      <c r="B98" s="94" t="s">
        <v>182</v>
      </c>
      <c r="C98" s="92" t="s">
        <v>190</v>
      </c>
      <c r="D98" s="1665" t="s">
        <v>202</v>
      </c>
      <c r="E98" s="1944"/>
      <c r="F98" s="1666"/>
      <c r="G98" s="1665" t="s">
        <v>202</v>
      </c>
      <c r="H98" s="1945"/>
      <c r="I98" s="12"/>
      <c r="J98" s="28" t="str">
        <f t="shared" si="3"/>
        <v>Nurse</v>
      </c>
      <c r="K98" s="7"/>
      <c r="L98" s="19"/>
      <c r="M98" s="29"/>
      <c r="N98" s="19"/>
      <c r="O98" s="7"/>
      <c r="P98" s="7"/>
      <c r="Q98" s="19"/>
      <c r="R98" s="19"/>
      <c r="S98" s="19"/>
      <c r="T98" s="90" t="str">
        <f t="shared" si="4"/>
        <v>Nurse</v>
      </c>
      <c r="U98" s="48"/>
      <c r="V98" s="14"/>
      <c r="W98" s="41"/>
      <c r="X98" s="41"/>
      <c r="Y98" s="42"/>
      <c r="Z98" s="49"/>
      <c r="AA98"/>
    </row>
    <row r="99" spans="1:27" s="111" customFormat="1" ht="15" customHeight="1">
      <c r="A99" s="130"/>
      <c r="B99" s="95" t="s">
        <v>183</v>
      </c>
      <c r="C99" s="92" t="s">
        <v>191</v>
      </c>
      <c r="D99" s="1665" t="s">
        <v>199</v>
      </c>
      <c r="E99" s="1944"/>
      <c r="F99" s="1666"/>
      <c r="G99" s="1665" t="s">
        <v>199</v>
      </c>
      <c r="H99" s="1945"/>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665" t="s">
        <v>200</v>
      </c>
      <c r="E100" s="1944"/>
      <c r="F100" s="1666"/>
      <c r="G100" s="1665" t="s">
        <v>200</v>
      </c>
      <c r="H100" s="1945"/>
      <c r="I100" s="12"/>
      <c r="J100" s="28" t="str">
        <f t="shared" si="3"/>
        <v>Auxiliary nurse</v>
      </c>
      <c r="K100" s="7"/>
      <c r="L100" s="19"/>
      <c r="M100" s="29"/>
      <c r="N100" s="19"/>
      <c r="O100" s="7"/>
      <c r="P100" s="7"/>
      <c r="Q100" s="19"/>
      <c r="R100" s="19"/>
      <c r="S100" s="19"/>
      <c r="T100" s="90" t="str">
        <f t="shared" si="4"/>
        <v>Auxiliary nurse</v>
      </c>
      <c r="U100" s="48"/>
      <c r="V100" s="14"/>
      <c r="W100" s="41"/>
      <c r="X100" s="41"/>
      <c r="Y100" s="42"/>
      <c r="Z100" s="49"/>
      <c r="AA100"/>
    </row>
    <row r="101" spans="1:27" s="111" customFormat="1" ht="15" customHeight="1">
      <c r="A101" s="130"/>
      <c r="B101" s="95" t="s">
        <v>185</v>
      </c>
      <c r="C101" s="92" t="s">
        <v>193</v>
      </c>
      <c r="D101" s="1665" t="s">
        <v>203</v>
      </c>
      <c r="E101" s="1944"/>
      <c r="F101" s="1666"/>
      <c r="G101" s="1665" t="s">
        <v>203</v>
      </c>
      <c r="H101" s="1945"/>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 customHeight="1" thickBot="1">
      <c r="A102" s="130"/>
      <c r="B102" s="96" t="s">
        <v>186</v>
      </c>
      <c r="C102" s="93" t="s">
        <v>194</v>
      </c>
      <c r="D102" s="1946" t="s">
        <v>205</v>
      </c>
      <c r="E102" s="1947"/>
      <c r="F102" s="1948"/>
      <c r="G102" s="1946" t="s">
        <v>205</v>
      </c>
      <c r="H102" s="1949"/>
      <c r="I102" s="12"/>
      <c r="J102" s="28" t="str">
        <f t="shared" si="3"/>
        <v>Not applicable</v>
      </c>
      <c r="K102" s="7"/>
      <c r="L102" s="19"/>
      <c r="M102" s="29"/>
      <c r="N102" s="19"/>
      <c r="O102" s="7"/>
      <c r="P102" s="7"/>
      <c r="Q102" s="19"/>
      <c r="R102" s="19"/>
      <c r="S102" s="19"/>
      <c r="T102" s="90" t="str">
        <f t="shared" si="4"/>
        <v>Not applicable</v>
      </c>
      <c r="U102" s="48"/>
      <c r="V102" s="14"/>
      <c r="W102" s="41"/>
      <c r="X102" s="41"/>
      <c r="Y102" s="42"/>
      <c r="Z102" s="49"/>
      <c r="AA102"/>
    </row>
    <row r="103" spans="1:27" s="111" customFormat="1" ht="75" customHeight="1">
      <c r="A103" s="1500" t="s">
        <v>684</v>
      </c>
      <c r="B103" s="1591"/>
      <c r="C103" s="1592"/>
      <c r="D103" s="1593" t="s">
        <v>1379</v>
      </c>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t="str">
        <f>D103</f>
        <v>There is a policy in the Public sector for contraceptive methods to be dispense free of cost, unlike in the private sector these methods are paid for over the counter</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366"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366"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367" t="s">
        <v>62</v>
      </c>
      <c r="E108" s="1583"/>
      <c r="F108" s="1584"/>
      <c r="G108" s="1585"/>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321</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40" t="s">
        <v>62</v>
      </c>
      <c r="H111" s="1542"/>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40" t="s">
        <v>62</v>
      </c>
      <c r="H112" s="1542"/>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40" t="s">
        <v>205</v>
      </c>
      <c r="H113" s="1542"/>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45">
      <c r="A114" s="152"/>
      <c r="B114" s="179"/>
      <c r="C114" s="180" t="s">
        <v>28</v>
      </c>
      <c r="D114" s="1475" t="s">
        <v>1380</v>
      </c>
      <c r="E114" s="1476"/>
      <c r="F114" s="1476"/>
      <c r="G114" s="1476"/>
      <c r="H114" s="1477"/>
      <c r="I114" s="12"/>
      <c r="J114" s="28"/>
      <c r="K114" s="7" t="str">
        <f>C114</f>
        <v>i. If yes, describe the exemptions.</v>
      </c>
      <c r="L114" s="19"/>
      <c r="M114" s="19"/>
      <c r="N114" s="21"/>
      <c r="O114" s="22" t="str">
        <f>D114</f>
        <v>Not applicable. Note- Although services/commodities are to be offered free of charge, there have been instances where clients are charged fees for services/commodities. This is something the Ministry is trying to address.</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40" t="s">
        <v>61</v>
      </c>
      <c r="H116" s="1542"/>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40" t="s">
        <v>61</v>
      </c>
      <c r="H117" s="1542"/>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40" t="s">
        <v>61</v>
      </c>
      <c r="H118" s="1542"/>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40" t="s">
        <v>61</v>
      </c>
      <c r="H119" s="1542"/>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40" t="s">
        <v>61</v>
      </c>
      <c r="H120" s="1542"/>
      <c r="I120" s="31"/>
      <c r="J120" s="28" t="str">
        <f t="shared" si="5"/>
        <v>Yes</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40" t="s">
        <v>61</v>
      </c>
      <c r="H121" s="1542"/>
      <c r="I121" s="31"/>
      <c r="J121" s="28" t="str">
        <f t="shared" si="5"/>
        <v>Yes</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40" t="s">
        <v>61</v>
      </c>
      <c r="H122" s="1542"/>
      <c r="I122" s="31"/>
      <c r="J122" s="28" t="str">
        <f t="shared" si="5"/>
        <v>Yes</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40" t="s">
        <v>61</v>
      </c>
      <c r="H123" s="1542"/>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40" t="s">
        <v>62</v>
      </c>
      <c r="H124" s="1542"/>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73" t="s">
        <v>111</v>
      </c>
      <c r="C125" s="1473"/>
      <c r="D125" s="1473"/>
      <c r="E125" s="1473"/>
      <c r="F125" s="1474"/>
      <c r="G125" s="1540" t="s">
        <v>61</v>
      </c>
      <c r="H125" s="1542"/>
      <c r="I125" s="31"/>
      <c r="J125" s="28" t="str">
        <f t="shared" si="5"/>
        <v>Yes</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796"/>
      <c r="C126" s="1473" t="s">
        <v>112</v>
      </c>
      <c r="D126" s="1473"/>
      <c r="E126" s="1473"/>
      <c r="F126" s="1473"/>
      <c r="G126" s="1602" t="s">
        <v>205</v>
      </c>
      <c r="H126" s="1604"/>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02">
        <v>2012</v>
      </c>
      <c r="H127" s="1604"/>
      <c r="I127" s="31"/>
      <c r="J127" s="28">
        <f t="shared" si="5"/>
        <v>2012</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484" t="s">
        <v>1381</v>
      </c>
      <c r="E128" s="1485"/>
      <c r="F128" s="1485"/>
      <c r="G128" s="1485"/>
      <c r="H128" s="1486"/>
      <c r="I128" s="31"/>
      <c r="J128" s="18"/>
      <c r="K128" s="7" t="str">
        <f>A128</f>
        <v xml:space="preserve">D11. Name of the list(s)
</v>
      </c>
      <c r="L128" s="7"/>
      <c r="M128" s="19"/>
      <c r="N128" s="19"/>
      <c r="O128" s="7" t="str">
        <f>D128</f>
        <v>Republic of Sierra Leone Essential Medicines List</v>
      </c>
      <c r="P128" s="19"/>
      <c r="Q128" s="1"/>
      <c r="R128" s="19"/>
      <c r="S128" s="20"/>
      <c r="T128" s="2"/>
      <c r="U128" s="2"/>
      <c r="V128" s="2"/>
      <c r="W128" s="37"/>
      <c r="X128" s="37"/>
      <c r="Y128" s="1"/>
      <c r="Z128" s="53"/>
      <c r="AA128"/>
    </row>
    <row r="129" spans="1:27" s="132" customFormat="1" ht="30">
      <c r="A129" s="1493" t="s">
        <v>472</v>
      </c>
      <c r="B129" s="1473"/>
      <c r="C129" s="1474"/>
      <c r="D129" s="1484"/>
      <c r="E129" s="1485"/>
      <c r="F129" s="1485"/>
      <c r="G129" s="1485"/>
      <c r="H129" s="1486"/>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323</v>
      </c>
      <c r="C131" s="1613"/>
      <c r="D131" s="1613"/>
      <c r="E131" s="1614"/>
      <c r="F131" s="1615">
        <v>2005</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62</v>
      </c>
      <c r="H134" s="1542"/>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15.75" customHeight="1" thickBot="1">
      <c r="A136" s="152" t="s">
        <v>42</v>
      </c>
      <c r="B136" s="1473" t="s">
        <v>43</v>
      </c>
      <c r="C136" s="1474"/>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1382</v>
      </c>
      <c r="B138" s="1471"/>
      <c r="C138" s="1471"/>
      <c r="D138" s="1471"/>
      <c r="E138" s="1471"/>
      <c r="F138" s="1472"/>
      <c r="G138" s="1620" t="s">
        <v>61</v>
      </c>
      <c r="H138" s="1621"/>
      <c r="I138" s="6"/>
      <c r="J138" s="28" t="str">
        <f>G138</f>
        <v>Yes</v>
      </c>
      <c r="K138" s="7"/>
      <c r="L138" s="19"/>
      <c r="M138" s="19"/>
      <c r="N138" s="19"/>
      <c r="O138" s="7"/>
      <c r="P138" s="19"/>
      <c r="Q138" s="19"/>
      <c r="R138" s="19"/>
      <c r="S138" s="19"/>
      <c r="T138" s="14"/>
      <c r="U138" s="14"/>
      <c r="V138" s="14"/>
      <c r="W138" s="41"/>
      <c r="X138" s="41"/>
      <c r="Y138" s="45" t="str">
        <f>A138</f>
        <v>E1. Have stock outs occurred for any contraceptive at the central* level in the last 12 months?  
*(The central level refers to the central level warehouse for the public sector.)</v>
      </c>
      <c r="Z138" s="49"/>
      <c r="AA138"/>
    </row>
    <row r="139" spans="1:27" s="111" customFormat="1" ht="45">
      <c r="A139" s="1493" t="s">
        <v>1383</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 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797"/>
      <c r="B140" s="1473" t="s">
        <v>108</v>
      </c>
      <c r="C140" s="1473"/>
      <c r="D140" s="1473"/>
      <c r="E140" s="1473"/>
      <c r="F140" s="1474"/>
      <c r="G140" s="1540" t="s">
        <v>61</v>
      </c>
      <c r="H140" s="1542"/>
      <c r="I140" s="6"/>
      <c r="J140" s="28" t="str">
        <f t="shared" ref="J140:J149"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800"/>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797"/>
      <c r="B142" s="1473" t="s">
        <v>170</v>
      </c>
      <c r="C142" s="1473"/>
      <c r="D142" s="1473"/>
      <c r="E142" s="1473"/>
      <c r="F142" s="1474"/>
      <c r="G142" s="1540" t="s">
        <v>61</v>
      </c>
      <c r="H142" s="1542"/>
      <c r="I142" s="6"/>
      <c r="J142" s="28" t="str">
        <f t="shared" si="7"/>
        <v>Yes</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797"/>
      <c r="B143" s="1473" t="s">
        <v>171</v>
      </c>
      <c r="C143" s="1473"/>
      <c r="D143" s="1473"/>
      <c r="E143" s="1473"/>
      <c r="F143" s="1474"/>
      <c r="G143" s="1540" t="s">
        <v>61</v>
      </c>
      <c r="H143" s="1542"/>
      <c r="I143" s="6"/>
      <c r="J143" s="28" t="str">
        <f t="shared" si="7"/>
        <v>Yes</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797"/>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7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797"/>
      <c r="B146" s="1473" t="s">
        <v>19</v>
      </c>
      <c r="C146" s="1473"/>
      <c r="D146" s="1473"/>
      <c r="E146" s="1473"/>
      <c r="F146" s="1474"/>
      <c r="G146" s="1540" t="s">
        <v>61</v>
      </c>
      <c r="H146" s="1542"/>
      <c r="I146" s="6"/>
      <c r="J146" s="28" t="str">
        <f t="shared" si="7"/>
        <v>Yes</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797"/>
      <c r="B147" s="1473" t="s">
        <v>110</v>
      </c>
      <c r="C147" s="1473"/>
      <c r="D147" s="1473"/>
      <c r="E147" s="1473"/>
      <c r="F147" s="1474"/>
      <c r="G147" s="1540" t="s">
        <v>62</v>
      </c>
      <c r="H147" s="1542"/>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797"/>
      <c r="B148" s="1473" t="s">
        <v>72</v>
      </c>
      <c r="C148" s="1473"/>
      <c r="D148" s="1473"/>
      <c r="E148" s="1473"/>
      <c r="F148" s="1474"/>
      <c r="G148" s="1540" t="s">
        <v>205</v>
      </c>
      <c r="H148" s="1542"/>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797"/>
      <c r="B149" s="1473" t="s">
        <v>685</v>
      </c>
      <c r="C149" s="1473"/>
      <c r="D149" s="1473"/>
      <c r="E149" s="1473"/>
      <c r="F149" s="1473"/>
      <c r="G149" s="1602" t="s">
        <v>1059</v>
      </c>
      <c r="H149" s="1604"/>
      <c r="I149" s="6"/>
      <c r="J149" s="28" t="str">
        <f t="shared" si="7"/>
        <v>03/13-02/14</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326</v>
      </c>
      <c r="C150" s="1473"/>
      <c r="D150" s="1473"/>
      <c r="E150" s="1473"/>
      <c r="F150" s="1473"/>
      <c r="G150" s="1602" t="s">
        <v>396</v>
      </c>
      <c r="H150" s="16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799"/>
      <c r="B152" s="1498" t="s">
        <v>327</v>
      </c>
      <c r="C152" s="1498"/>
      <c r="D152" s="1498"/>
      <c r="E152" s="1498"/>
      <c r="F152" s="1499"/>
      <c r="G152" s="1630" t="s">
        <v>61</v>
      </c>
      <c r="H152" s="1631"/>
      <c r="I152" s="6"/>
      <c r="J152" s="28" t="str">
        <f>G152</f>
        <v>Yes</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797"/>
      <c r="B153" s="1473" t="s">
        <v>328</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87" customHeight="1" thickBot="1">
      <c r="A154" s="1622" t="s">
        <v>473</v>
      </c>
      <c r="B154" s="1623"/>
      <c r="C154" s="1624"/>
      <c r="D154" s="1625" t="s">
        <v>1384</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A number of factors have contributed to the stock out situation in SDPs. i) the long lead time to receive RH/FP commodities ordered ii) clearing challenges from the port of Freetown; iii) distribution challenges mainly the fact that RH/FP commodities not being fully integrated into the Free Health Care Distribution system and iv) increase demand for commodities as a result of the free health care</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3" manualBreakCount="3">
    <brk id="33" max="7" man="1"/>
    <brk id="54" max="7" man="1"/>
    <brk id="92" max="7"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WVP983126 WLT983126 WBX983126 VSB983126 VIF983126 UYJ983126 UON983126 UER983126 TUV983126 TKZ983126 TBD983126 SRH983126 SHL983126 RXP983126 RNT983126 RDX983126 QUB983126 QKF983126 QAJ983126 PQN983126 PGR983126 OWV983126 OMZ983126 ODD983126 NTH983126 NJL983126 MZP983126 MPT983126 MFX983126 LWB983126 LMF983126 LCJ983126 KSN983126 KIR983126 JYV983126 JOZ983126 JFD983126 IVH983126 ILL983126 IBP983126 HRT983126 HHX983126 GYB983126 GOF983126 GEJ983126 FUN983126 FKR983126 FAV983126 EQZ983126 EHD983126 DXH983126 DNL983126 DDP983126 CTT983126 CJX983126 CAB983126 BQF983126 BGJ983126 AWN983126 AMR983126 ACV983126 SZ983126 JD983126 H983126 WVP917590 WLT917590 WBX917590 VSB917590 VIF917590 UYJ917590 UON917590 UER917590 TUV917590 TKZ917590 TBD917590 SRH917590 SHL917590 RXP917590 RNT917590 RDX917590 QUB917590 QKF917590 QAJ917590 PQN917590 PGR917590 OWV917590 OMZ917590 ODD917590 NTH917590 NJL917590 MZP917590 MPT917590 MFX917590 LWB917590 LMF917590 LCJ917590 KSN917590 KIR917590 JYV917590 JOZ917590 JFD917590 IVH917590 ILL917590 IBP917590 HRT917590 HHX917590 GYB917590 GOF917590 GEJ917590 FUN917590 FKR917590 FAV917590 EQZ917590 EHD917590 DXH917590 DNL917590 DDP917590 CTT917590 CJX917590 CAB917590 BQF917590 BGJ917590 AWN917590 AMR917590 ACV917590 SZ917590 JD917590 H917590 WVP852054 WLT852054 WBX852054 VSB852054 VIF852054 UYJ852054 UON852054 UER852054 TUV852054 TKZ852054 TBD852054 SRH852054 SHL852054 RXP852054 RNT852054 RDX852054 QUB852054 QKF852054 QAJ852054 PQN852054 PGR852054 OWV852054 OMZ852054 ODD852054 NTH852054 NJL852054 MZP852054 MPT852054 MFX852054 LWB852054 LMF852054 LCJ852054 KSN852054 KIR852054 JYV852054 JOZ852054 JFD852054 IVH852054 ILL852054 IBP852054 HRT852054 HHX852054 GYB852054 GOF852054 GEJ852054 FUN852054 FKR852054 FAV852054 EQZ852054 EHD852054 DXH852054 DNL852054 DDP852054 CTT852054 CJX852054 CAB852054 BQF852054 BGJ852054 AWN852054 AMR852054 ACV852054 SZ852054 JD852054 H852054 WVP786518 WLT786518 WBX786518 VSB786518 VIF786518 UYJ786518 UON786518 UER786518 TUV786518 TKZ786518 TBD786518 SRH786518 SHL786518 RXP786518 RNT786518 RDX786518 QUB786518 QKF786518 QAJ786518 PQN786518 PGR786518 OWV786518 OMZ786518 ODD786518 NTH786518 NJL786518 MZP786518 MPT786518 MFX786518 LWB786518 LMF786518 LCJ786518 KSN786518 KIR786518 JYV786518 JOZ786518 JFD786518 IVH786518 ILL786518 IBP786518 HRT786518 HHX786518 GYB786518 GOF786518 GEJ786518 FUN786518 FKR786518 FAV786518 EQZ786518 EHD786518 DXH786518 DNL786518 DDP786518 CTT786518 CJX786518 CAB786518 BQF786518 BGJ786518 AWN786518 AMR786518 ACV786518 SZ786518 JD786518 H786518 WVP720982 WLT720982 WBX720982 VSB720982 VIF720982 UYJ720982 UON720982 UER720982 TUV720982 TKZ720982 TBD720982 SRH720982 SHL720982 RXP720982 RNT720982 RDX720982 QUB720982 QKF720982 QAJ720982 PQN720982 PGR720982 OWV720982 OMZ720982 ODD720982 NTH720982 NJL720982 MZP720982 MPT720982 MFX720982 LWB720982 LMF720982 LCJ720982 KSN720982 KIR720982 JYV720982 JOZ720982 JFD720982 IVH720982 ILL720982 IBP720982 HRT720982 HHX720982 GYB720982 GOF720982 GEJ720982 FUN720982 FKR720982 FAV720982 EQZ720982 EHD720982 DXH720982 DNL720982 DDP720982 CTT720982 CJX720982 CAB720982 BQF720982 BGJ720982 AWN720982 AMR720982 ACV720982 SZ720982 JD720982 H720982 WVP655446 WLT655446 WBX655446 VSB655446 VIF655446 UYJ655446 UON655446 UER655446 TUV655446 TKZ655446 TBD655446 SRH655446 SHL655446 RXP655446 RNT655446 RDX655446 QUB655446 QKF655446 QAJ655446 PQN655446 PGR655446 OWV655446 OMZ655446 ODD655446 NTH655446 NJL655446 MZP655446 MPT655446 MFX655446 LWB655446 LMF655446 LCJ655446 KSN655446 KIR655446 JYV655446 JOZ655446 JFD655446 IVH655446 ILL655446 IBP655446 HRT655446 HHX655446 GYB655446 GOF655446 GEJ655446 FUN655446 FKR655446 FAV655446 EQZ655446 EHD655446 DXH655446 DNL655446 DDP655446 CTT655446 CJX655446 CAB655446 BQF655446 BGJ655446 AWN655446 AMR655446 ACV655446 SZ655446 JD655446 H655446 WVP589910 WLT589910 WBX589910 VSB589910 VIF589910 UYJ589910 UON589910 UER589910 TUV589910 TKZ589910 TBD589910 SRH589910 SHL589910 RXP589910 RNT589910 RDX589910 QUB589910 QKF589910 QAJ589910 PQN589910 PGR589910 OWV589910 OMZ589910 ODD589910 NTH589910 NJL589910 MZP589910 MPT589910 MFX589910 LWB589910 LMF589910 LCJ589910 KSN589910 KIR589910 JYV589910 JOZ589910 JFD589910 IVH589910 ILL589910 IBP589910 HRT589910 HHX589910 GYB589910 GOF589910 GEJ589910 FUN589910 FKR589910 FAV589910 EQZ589910 EHD589910 DXH589910 DNL589910 DDP589910 CTT589910 CJX589910 CAB589910 BQF589910 BGJ589910 AWN589910 AMR589910 ACV589910 SZ589910 JD589910 H589910 WVP524374 WLT524374 WBX524374 VSB524374 VIF524374 UYJ524374 UON524374 UER524374 TUV524374 TKZ524374 TBD524374 SRH524374 SHL524374 RXP524374 RNT524374 RDX524374 QUB524374 QKF524374 QAJ524374 PQN524374 PGR524374 OWV524374 OMZ524374 ODD524374 NTH524374 NJL524374 MZP524374 MPT524374 MFX524374 LWB524374 LMF524374 LCJ524374 KSN524374 KIR524374 JYV524374 JOZ524374 JFD524374 IVH524374 ILL524374 IBP524374 HRT524374 HHX524374 GYB524374 GOF524374 GEJ524374 FUN524374 FKR524374 FAV524374 EQZ524374 EHD524374 DXH524374 DNL524374 DDP524374 CTT524374 CJX524374 CAB524374 BQF524374 BGJ524374 AWN524374 AMR524374 ACV524374 SZ524374 JD524374 H524374 WVP458838 WLT458838 WBX458838 VSB458838 VIF458838 UYJ458838 UON458838 UER458838 TUV458838 TKZ458838 TBD458838 SRH458838 SHL458838 RXP458838 RNT458838 RDX458838 QUB458838 QKF458838 QAJ458838 PQN458838 PGR458838 OWV458838 OMZ458838 ODD458838 NTH458838 NJL458838 MZP458838 MPT458838 MFX458838 LWB458838 LMF458838 LCJ458838 KSN458838 KIR458838 JYV458838 JOZ458838 JFD458838 IVH458838 ILL458838 IBP458838 HRT458838 HHX458838 GYB458838 GOF458838 GEJ458838 FUN458838 FKR458838 FAV458838 EQZ458838 EHD458838 DXH458838 DNL458838 DDP458838 CTT458838 CJX458838 CAB458838 BQF458838 BGJ458838 AWN458838 AMR458838 ACV458838 SZ458838 JD458838 H458838 WVP393302 WLT393302 WBX393302 VSB393302 VIF393302 UYJ393302 UON393302 UER393302 TUV393302 TKZ393302 TBD393302 SRH393302 SHL393302 RXP393302 RNT393302 RDX393302 QUB393302 QKF393302 QAJ393302 PQN393302 PGR393302 OWV393302 OMZ393302 ODD393302 NTH393302 NJL393302 MZP393302 MPT393302 MFX393302 LWB393302 LMF393302 LCJ393302 KSN393302 KIR393302 JYV393302 JOZ393302 JFD393302 IVH393302 ILL393302 IBP393302 HRT393302 HHX393302 GYB393302 GOF393302 GEJ393302 FUN393302 FKR393302 FAV393302 EQZ393302 EHD393302 DXH393302 DNL393302 DDP393302 CTT393302 CJX393302 CAB393302 BQF393302 BGJ393302 AWN393302 AMR393302 ACV393302 SZ393302 JD393302 H393302 WVP327766 WLT327766 WBX327766 VSB327766 VIF327766 UYJ327766 UON327766 UER327766 TUV327766 TKZ327766 TBD327766 SRH327766 SHL327766 RXP327766 RNT327766 RDX327766 QUB327766 QKF327766 QAJ327766 PQN327766 PGR327766 OWV327766 OMZ327766 ODD327766 NTH327766 NJL327766 MZP327766 MPT327766 MFX327766 LWB327766 LMF327766 LCJ327766 KSN327766 KIR327766 JYV327766 JOZ327766 JFD327766 IVH327766 ILL327766 IBP327766 HRT327766 HHX327766 GYB327766 GOF327766 GEJ327766 FUN327766 FKR327766 FAV327766 EQZ327766 EHD327766 DXH327766 DNL327766 DDP327766 CTT327766 CJX327766 CAB327766 BQF327766 BGJ327766 AWN327766 AMR327766 ACV327766 SZ327766 JD327766 H327766 WVP262230 WLT262230 WBX262230 VSB262230 VIF262230 UYJ262230 UON262230 UER262230 TUV262230 TKZ262230 TBD262230 SRH262230 SHL262230 RXP262230 RNT262230 RDX262230 QUB262230 QKF262230 QAJ262230 PQN262230 PGR262230 OWV262230 OMZ262230 ODD262230 NTH262230 NJL262230 MZP262230 MPT262230 MFX262230 LWB262230 LMF262230 LCJ262230 KSN262230 KIR262230 JYV262230 JOZ262230 JFD262230 IVH262230 ILL262230 IBP262230 HRT262230 HHX262230 GYB262230 GOF262230 GEJ262230 FUN262230 FKR262230 FAV262230 EQZ262230 EHD262230 DXH262230 DNL262230 DDP262230 CTT262230 CJX262230 CAB262230 BQF262230 BGJ262230 AWN262230 AMR262230 ACV262230 SZ262230 JD262230 H262230 WVP196694 WLT196694 WBX196694 VSB196694 VIF196694 UYJ196694 UON196694 UER196694 TUV196694 TKZ196694 TBD196694 SRH196694 SHL196694 RXP196694 RNT196694 RDX196694 QUB196694 QKF196694 QAJ196694 PQN196694 PGR196694 OWV196694 OMZ196694 ODD196694 NTH196694 NJL196694 MZP196694 MPT196694 MFX196694 LWB196694 LMF196694 LCJ196694 KSN196694 KIR196694 JYV196694 JOZ196694 JFD196694 IVH196694 ILL196694 IBP196694 HRT196694 HHX196694 GYB196694 GOF196694 GEJ196694 FUN196694 FKR196694 FAV196694 EQZ196694 EHD196694 DXH196694 DNL196694 DDP196694 CTT196694 CJX196694 CAB196694 BQF196694 BGJ196694 AWN196694 AMR196694 ACV196694 SZ196694 JD196694 H196694 WVP131158 WLT131158 WBX131158 VSB131158 VIF131158 UYJ131158 UON131158 UER131158 TUV131158 TKZ131158 TBD131158 SRH131158 SHL131158 RXP131158 RNT131158 RDX131158 QUB131158 QKF131158 QAJ131158 PQN131158 PGR131158 OWV131158 OMZ131158 ODD131158 NTH131158 NJL131158 MZP131158 MPT131158 MFX131158 LWB131158 LMF131158 LCJ131158 KSN131158 KIR131158 JYV131158 JOZ131158 JFD131158 IVH131158 ILL131158 IBP131158 HRT131158 HHX131158 GYB131158 GOF131158 GEJ131158 FUN131158 FKR131158 FAV131158 EQZ131158 EHD131158 DXH131158 DNL131158 DDP131158 CTT131158 CJX131158 CAB131158 BQF131158 BGJ131158 AWN131158 AMR131158 ACV131158 SZ131158 JD131158 H131158 WVP65622 WLT65622 WBX65622 VSB65622 VIF65622 UYJ65622 UON65622 UER65622 TUV65622 TKZ65622 TBD65622 SRH65622 SHL65622 RXP65622 RNT65622 RDX65622 QUB65622 QKF65622 QAJ65622 PQN65622 PGR65622 OWV65622 OMZ65622 ODD65622 NTH65622 NJL65622 MZP65622 MPT65622 MFX65622 LWB65622 LMF65622 LCJ65622 KSN65622 KIR65622 JYV65622 JOZ65622 JFD65622 IVH65622 ILL65622 IBP65622 HRT65622 HHX65622 GYB65622 GOF65622 GEJ65622 FUN65622 FKR65622 FAV65622 EQZ65622 EHD65622 DXH65622 DNL65622 DDP65622 CTT65622 CJX65622 CAB65622 BQF65622 BGJ65622 AWN65622 AMR65622 ACV65622 SZ65622 JD65622 H65622 WVP86 WLT86 WBX86 VSB86 VIF86 UYJ86 UON86 UER86 TUV86 TKZ86 TBD86 SRH86 SHL86 RXP86 RNT86 RDX86 QUB86 QKF86 QAJ86 PQN86 PGR86 OWV86 OMZ86 ODD86 NTH86 NJL86 MZP86 MPT86 MFX86 LWB86 LMF86 LCJ86 KSN86 KIR86 JYV86 JOZ86 JFD86 IVH86 ILL86 IBP86 HRT86 HHX86 GYB86 GOF86 GEJ86 FUN86 FKR86 FAV86 EQZ86 EHD86 DXH86 DNL86 DDP86 CTT86 CJX86 CAB86 BQF86 BGJ86 AWN86 AMR86 ACV86 SZ86 JD86 H86 WVN983125:WVP983125 WLR983125:WLT983125 WBV983125:WBX983125 VRZ983125:VSB983125 VID983125:VIF983125 UYH983125:UYJ983125 UOL983125:UON983125 UEP983125:UER983125 TUT983125:TUV983125 TKX983125:TKZ983125 TBB983125:TBD983125 SRF983125:SRH983125 SHJ983125:SHL983125 RXN983125:RXP983125 RNR983125:RNT983125 RDV983125:RDX983125 QTZ983125:QUB983125 QKD983125:QKF983125 QAH983125:QAJ983125 PQL983125:PQN983125 PGP983125:PGR983125 OWT983125:OWV983125 OMX983125:OMZ983125 ODB983125:ODD983125 NTF983125:NTH983125 NJJ983125:NJL983125 MZN983125:MZP983125 MPR983125:MPT983125 MFV983125:MFX983125 LVZ983125:LWB983125 LMD983125:LMF983125 LCH983125:LCJ983125 KSL983125:KSN983125 KIP983125:KIR983125 JYT983125:JYV983125 JOX983125:JOZ983125 JFB983125:JFD983125 IVF983125:IVH983125 ILJ983125:ILL983125 IBN983125:IBP983125 HRR983125:HRT983125 HHV983125:HHX983125 GXZ983125:GYB983125 GOD983125:GOF983125 GEH983125:GEJ983125 FUL983125:FUN983125 FKP983125:FKR983125 FAT983125:FAV983125 EQX983125:EQZ983125 EHB983125:EHD983125 DXF983125:DXH983125 DNJ983125:DNL983125 DDN983125:DDP983125 CTR983125:CTT983125 CJV983125:CJX983125 BZZ983125:CAB983125 BQD983125:BQF983125 BGH983125:BGJ983125 AWL983125:AWN983125 AMP983125:AMR983125 ACT983125:ACV983125 SX983125:SZ983125 JB983125:JD983125 F983125:H983125 WVN917589:WVP917589 WLR917589:WLT917589 WBV917589:WBX917589 VRZ917589:VSB917589 VID917589:VIF917589 UYH917589:UYJ917589 UOL917589:UON917589 UEP917589:UER917589 TUT917589:TUV917589 TKX917589:TKZ917589 TBB917589:TBD917589 SRF917589:SRH917589 SHJ917589:SHL917589 RXN917589:RXP917589 RNR917589:RNT917589 RDV917589:RDX917589 QTZ917589:QUB917589 QKD917589:QKF917589 QAH917589:QAJ917589 PQL917589:PQN917589 PGP917589:PGR917589 OWT917589:OWV917589 OMX917589:OMZ917589 ODB917589:ODD917589 NTF917589:NTH917589 NJJ917589:NJL917589 MZN917589:MZP917589 MPR917589:MPT917589 MFV917589:MFX917589 LVZ917589:LWB917589 LMD917589:LMF917589 LCH917589:LCJ917589 KSL917589:KSN917589 KIP917589:KIR917589 JYT917589:JYV917589 JOX917589:JOZ917589 JFB917589:JFD917589 IVF917589:IVH917589 ILJ917589:ILL917589 IBN917589:IBP917589 HRR917589:HRT917589 HHV917589:HHX917589 GXZ917589:GYB917589 GOD917589:GOF917589 GEH917589:GEJ917589 FUL917589:FUN917589 FKP917589:FKR917589 FAT917589:FAV917589 EQX917589:EQZ917589 EHB917589:EHD917589 DXF917589:DXH917589 DNJ917589:DNL917589 DDN917589:DDP917589 CTR917589:CTT917589 CJV917589:CJX917589 BZZ917589:CAB917589 BQD917589:BQF917589 BGH917589:BGJ917589 AWL917589:AWN917589 AMP917589:AMR917589 ACT917589:ACV917589 SX917589:SZ917589 JB917589:JD917589 F917589:H917589 WVN852053:WVP852053 WLR852053:WLT852053 WBV852053:WBX852053 VRZ852053:VSB852053 VID852053:VIF852053 UYH852053:UYJ852053 UOL852053:UON852053 UEP852053:UER852053 TUT852053:TUV852053 TKX852053:TKZ852053 TBB852053:TBD852053 SRF852053:SRH852053 SHJ852053:SHL852053 RXN852053:RXP852053 RNR852053:RNT852053 RDV852053:RDX852053 QTZ852053:QUB852053 QKD852053:QKF852053 QAH852053:QAJ852053 PQL852053:PQN852053 PGP852053:PGR852053 OWT852053:OWV852053 OMX852053:OMZ852053 ODB852053:ODD852053 NTF852053:NTH852053 NJJ852053:NJL852053 MZN852053:MZP852053 MPR852053:MPT852053 MFV852053:MFX852053 LVZ852053:LWB852053 LMD852053:LMF852053 LCH852053:LCJ852053 KSL852053:KSN852053 KIP852053:KIR852053 JYT852053:JYV852053 JOX852053:JOZ852053 JFB852053:JFD852053 IVF852053:IVH852053 ILJ852053:ILL852053 IBN852053:IBP852053 HRR852053:HRT852053 HHV852053:HHX852053 GXZ852053:GYB852053 GOD852053:GOF852053 GEH852053:GEJ852053 FUL852053:FUN852053 FKP852053:FKR852053 FAT852053:FAV852053 EQX852053:EQZ852053 EHB852053:EHD852053 DXF852053:DXH852053 DNJ852053:DNL852053 DDN852053:DDP852053 CTR852053:CTT852053 CJV852053:CJX852053 BZZ852053:CAB852053 BQD852053:BQF852053 BGH852053:BGJ852053 AWL852053:AWN852053 AMP852053:AMR852053 ACT852053:ACV852053 SX852053:SZ852053 JB852053:JD852053 F852053:H852053 WVN786517:WVP786517 WLR786517:WLT786517 WBV786517:WBX786517 VRZ786517:VSB786517 VID786517:VIF786517 UYH786517:UYJ786517 UOL786517:UON786517 UEP786517:UER786517 TUT786517:TUV786517 TKX786517:TKZ786517 TBB786517:TBD786517 SRF786517:SRH786517 SHJ786517:SHL786517 RXN786517:RXP786517 RNR786517:RNT786517 RDV786517:RDX786517 QTZ786517:QUB786517 QKD786517:QKF786517 QAH786517:QAJ786517 PQL786517:PQN786517 PGP786517:PGR786517 OWT786517:OWV786517 OMX786517:OMZ786517 ODB786517:ODD786517 NTF786517:NTH786517 NJJ786517:NJL786517 MZN786517:MZP786517 MPR786517:MPT786517 MFV786517:MFX786517 LVZ786517:LWB786517 LMD786517:LMF786517 LCH786517:LCJ786517 KSL786517:KSN786517 KIP786517:KIR786517 JYT786517:JYV786517 JOX786517:JOZ786517 JFB786517:JFD786517 IVF786517:IVH786517 ILJ786517:ILL786517 IBN786517:IBP786517 HRR786517:HRT786517 HHV786517:HHX786517 GXZ786517:GYB786517 GOD786517:GOF786517 GEH786517:GEJ786517 FUL786517:FUN786517 FKP786517:FKR786517 FAT786517:FAV786517 EQX786517:EQZ786517 EHB786517:EHD786517 DXF786517:DXH786517 DNJ786517:DNL786517 DDN786517:DDP786517 CTR786517:CTT786517 CJV786517:CJX786517 BZZ786517:CAB786517 BQD786517:BQF786517 BGH786517:BGJ786517 AWL786517:AWN786517 AMP786517:AMR786517 ACT786517:ACV786517 SX786517:SZ786517 JB786517:JD786517 F786517:H786517 WVN720981:WVP720981 WLR720981:WLT720981 WBV720981:WBX720981 VRZ720981:VSB720981 VID720981:VIF720981 UYH720981:UYJ720981 UOL720981:UON720981 UEP720981:UER720981 TUT720981:TUV720981 TKX720981:TKZ720981 TBB720981:TBD720981 SRF720981:SRH720981 SHJ720981:SHL720981 RXN720981:RXP720981 RNR720981:RNT720981 RDV720981:RDX720981 QTZ720981:QUB720981 QKD720981:QKF720981 QAH720981:QAJ720981 PQL720981:PQN720981 PGP720981:PGR720981 OWT720981:OWV720981 OMX720981:OMZ720981 ODB720981:ODD720981 NTF720981:NTH720981 NJJ720981:NJL720981 MZN720981:MZP720981 MPR720981:MPT720981 MFV720981:MFX720981 LVZ720981:LWB720981 LMD720981:LMF720981 LCH720981:LCJ720981 KSL720981:KSN720981 KIP720981:KIR720981 JYT720981:JYV720981 JOX720981:JOZ720981 JFB720981:JFD720981 IVF720981:IVH720981 ILJ720981:ILL720981 IBN720981:IBP720981 HRR720981:HRT720981 HHV720981:HHX720981 GXZ720981:GYB720981 GOD720981:GOF720981 GEH720981:GEJ720981 FUL720981:FUN720981 FKP720981:FKR720981 FAT720981:FAV720981 EQX720981:EQZ720981 EHB720981:EHD720981 DXF720981:DXH720981 DNJ720981:DNL720981 DDN720981:DDP720981 CTR720981:CTT720981 CJV720981:CJX720981 BZZ720981:CAB720981 BQD720981:BQF720981 BGH720981:BGJ720981 AWL720981:AWN720981 AMP720981:AMR720981 ACT720981:ACV720981 SX720981:SZ720981 JB720981:JD720981 F720981:H720981 WVN655445:WVP655445 WLR655445:WLT655445 WBV655445:WBX655445 VRZ655445:VSB655445 VID655445:VIF655445 UYH655445:UYJ655445 UOL655445:UON655445 UEP655445:UER655445 TUT655445:TUV655445 TKX655445:TKZ655445 TBB655445:TBD655445 SRF655445:SRH655445 SHJ655445:SHL655445 RXN655445:RXP655445 RNR655445:RNT655445 RDV655445:RDX655445 QTZ655445:QUB655445 QKD655445:QKF655445 QAH655445:QAJ655445 PQL655445:PQN655445 PGP655445:PGR655445 OWT655445:OWV655445 OMX655445:OMZ655445 ODB655445:ODD655445 NTF655445:NTH655445 NJJ655445:NJL655445 MZN655445:MZP655445 MPR655445:MPT655445 MFV655445:MFX655445 LVZ655445:LWB655445 LMD655445:LMF655445 LCH655445:LCJ655445 KSL655445:KSN655445 KIP655445:KIR655445 JYT655445:JYV655445 JOX655445:JOZ655445 JFB655445:JFD655445 IVF655445:IVH655445 ILJ655445:ILL655445 IBN655445:IBP655445 HRR655445:HRT655445 HHV655445:HHX655445 GXZ655445:GYB655445 GOD655445:GOF655445 GEH655445:GEJ655445 FUL655445:FUN655445 FKP655445:FKR655445 FAT655445:FAV655445 EQX655445:EQZ655445 EHB655445:EHD655445 DXF655445:DXH655445 DNJ655445:DNL655445 DDN655445:DDP655445 CTR655445:CTT655445 CJV655445:CJX655445 BZZ655445:CAB655445 BQD655445:BQF655445 BGH655445:BGJ655445 AWL655445:AWN655445 AMP655445:AMR655445 ACT655445:ACV655445 SX655445:SZ655445 JB655445:JD655445 F655445:H655445 WVN589909:WVP589909 WLR589909:WLT589909 WBV589909:WBX589909 VRZ589909:VSB589909 VID589909:VIF589909 UYH589909:UYJ589909 UOL589909:UON589909 UEP589909:UER589909 TUT589909:TUV589909 TKX589909:TKZ589909 TBB589909:TBD589909 SRF589909:SRH589909 SHJ589909:SHL589909 RXN589909:RXP589909 RNR589909:RNT589909 RDV589909:RDX589909 QTZ589909:QUB589909 QKD589909:QKF589909 QAH589909:QAJ589909 PQL589909:PQN589909 PGP589909:PGR589909 OWT589909:OWV589909 OMX589909:OMZ589909 ODB589909:ODD589909 NTF589909:NTH589909 NJJ589909:NJL589909 MZN589909:MZP589909 MPR589909:MPT589909 MFV589909:MFX589909 LVZ589909:LWB589909 LMD589909:LMF589909 LCH589909:LCJ589909 KSL589909:KSN589909 KIP589909:KIR589909 JYT589909:JYV589909 JOX589909:JOZ589909 JFB589909:JFD589909 IVF589909:IVH589909 ILJ589909:ILL589909 IBN589909:IBP589909 HRR589909:HRT589909 HHV589909:HHX589909 GXZ589909:GYB589909 GOD589909:GOF589909 GEH589909:GEJ589909 FUL589909:FUN589909 FKP589909:FKR589909 FAT589909:FAV589909 EQX589909:EQZ589909 EHB589909:EHD589909 DXF589909:DXH589909 DNJ589909:DNL589909 DDN589909:DDP589909 CTR589909:CTT589909 CJV589909:CJX589909 BZZ589909:CAB589909 BQD589909:BQF589909 BGH589909:BGJ589909 AWL589909:AWN589909 AMP589909:AMR589909 ACT589909:ACV589909 SX589909:SZ589909 JB589909:JD589909 F589909:H589909 WVN524373:WVP524373 WLR524373:WLT524373 WBV524373:WBX524373 VRZ524373:VSB524373 VID524373:VIF524373 UYH524373:UYJ524373 UOL524373:UON524373 UEP524373:UER524373 TUT524373:TUV524373 TKX524373:TKZ524373 TBB524373:TBD524373 SRF524373:SRH524373 SHJ524373:SHL524373 RXN524373:RXP524373 RNR524373:RNT524373 RDV524373:RDX524373 QTZ524373:QUB524373 QKD524373:QKF524373 QAH524373:QAJ524373 PQL524373:PQN524373 PGP524373:PGR524373 OWT524373:OWV524373 OMX524373:OMZ524373 ODB524373:ODD524373 NTF524373:NTH524373 NJJ524373:NJL524373 MZN524373:MZP524373 MPR524373:MPT524373 MFV524373:MFX524373 LVZ524373:LWB524373 LMD524373:LMF524373 LCH524373:LCJ524373 KSL524373:KSN524373 KIP524373:KIR524373 JYT524373:JYV524373 JOX524373:JOZ524373 JFB524373:JFD524373 IVF524373:IVH524373 ILJ524373:ILL524373 IBN524373:IBP524373 HRR524373:HRT524373 HHV524373:HHX524373 GXZ524373:GYB524373 GOD524373:GOF524373 GEH524373:GEJ524373 FUL524373:FUN524373 FKP524373:FKR524373 FAT524373:FAV524373 EQX524373:EQZ524373 EHB524373:EHD524373 DXF524373:DXH524373 DNJ524373:DNL524373 DDN524373:DDP524373 CTR524373:CTT524373 CJV524373:CJX524373 BZZ524373:CAB524373 BQD524373:BQF524373 BGH524373:BGJ524373 AWL524373:AWN524373 AMP524373:AMR524373 ACT524373:ACV524373 SX524373:SZ524373 JB524373:JD524373 F524373:H524373 WVN458837:WVP458837 WLR458837:WLT458837 WBV458837:WBX458837 VRZ458837:VSB458837 VID458837:VIF458837 UYH458837:UYJ458837 UOL458837:UON458837 UEP458837:UER458837 TUT458837:TUV458837 TKX458837:TKZ458837 TBB458837:TBD458837 SRF458837:SRH458837 SHJ458837:SHL458837 RXN458837:RXP458837 RNR458837:RNT458837 RDV458837:RDX458837 QTZ458837:QUB458837 QKD458837:QKF458837 QAH458837:QAJ458837 PQL458837:PQN458837 PGP458837:PGR458837 OWT458837:OWV458837 OMX458837:OMZ458837 ODB458837:ODD458837 NTF458837:NTH458837 NJJ458837:NJL458837 MZN458837:MZP458837 MPR458837:MPT458837 MFV458837:MFX458837 LVZ458837:LWB458837 LMD458837:LMF458837 LCH458837:LCJ458837 KSL458837:KSN458837 KIP458837:KIR458837 JYT458837:JYV458837 JOX458837:JOZ458837 JFB458837:JFD458837 IVF458837:IVH458837 ILJ458837:ILL458837 IBN458837:IBP458837 HRR458837:HRT458837 HHV458837:HHX458837 GXZ458837:GYB458837 GOD458837:GOF458837 GEH458837:GEJ458837 FUL458837:FUN458837 FKP458837:FKR458837 FAT458837:FAV458837 EQX458837:EQZ458837 EHB458837:EHD458837 DXF458837:DXH458837 DNJ458837:DNL458837 DDN458837:DDP458837 CTR458837:CTT458837 CJV458837:CJX458837 BZZ458837:CAB458837 BQD458837:BQF458837 BGH458837:BGJ458837 AWL458837:AWN458837 AMP458837:AMR458837 ACT458837:ACV458837 SX458837:SZ458837 JB458837:JD458837 F458837:H458837 WVN393301:WVP393301 WLR393301:WLT393301 WBV393301:WBX393301 VRZ393301:VSB393301 VID393301:VIF393301 UYH393301:UYJ393301 UOL393301:UON393301 UEP393301:UER393301 TUT393301:TUV393301 TKX393301:TKZ393301 TBB393301:TBD393301 SRF393301:SRH393301 SHJ393301:SHL393301 RXN393301:RXP393301 RNR393301:RNT393301 RDV393301:RDX393301 QTZ393301:QUB393301 QKD393301:QKF393301 QAH393301:QAJ393301 PQL393301:PQN393301 PGP393301:PGR393301 OWT393301:OWV393301 OMX393301:OMZ393301 ODB393301:ODD393301 NTF393301:NTH393301 NJJ393301:NJL393301 MZN393301:MZP393301 MPR393301:MPT393301 MFV393301:MFX393301 LVZ393301:LWB393301 LMD393301:LMF393301 LCH393301:LCJ393301 KSL393301:KSN393301 KIP393301:KIR393301 JYT393301:JYV393301 JOX393301:JOZ393301 JFB393301:JFD393301 IVF393301:IVH393301 ILJ393301:ILL393301 IBN393301:IBP393301 HRR393301:HRT393301 HHV393301:HHX393301 GXZ393301:GYB393301 GOD393301:GOF393301 GEH393301:GEJ393301 FUL393301:FUN393301 FKP393301:FKR393301 FAT393301:FAV393301 EQX393301:EQZ393301 EHB393301:EHD393301 DXF393301:DXH393301 DNJ393301:DNL393301 DDN393301:DDP393301 CTR393301:CTT393301 CJV393301:CJX393301 BZZ393301:CAB393301 BQD393301:BQF393301 BGH393301:BGJ393301 AWL393301:AWN393301 AMP393301:AMR393301 ACT393301:ACV393301 SX393301:SZ393301 JB393301:JD393301 F393301:H393301 WVN327765:WVP327765 WLR327765:WLT327765 WBV327765:WBX327765 VRZ327765:VSB327765 VID327765:VIF327765 UYH327765:UYJ327765 UOL327765:UON327765 UEP327765:UER327765 TUT327765:TUV327765 TKX327765:TKZ327765 TBB327765:TBD327765 SRF327765:SRH327765 SHJ327765:SHL327765 RXN327765:RXP327765 RNR327765:RNT327765 RDV327765:RDX327765 QTZ327765:QUB327765 QKD327765:QKF327765 QAH327765:QAJ327765 PQL327765:PQN327765 PGP327765:PGR327765 OWT327765:OWV327765 OMX327765:OMZ327765 ODB327765:ODD327765 NTF327765:NTH327765 NJJ327765:NJL327765 MZN327765:MZP327765 MPR327765:MPT327765 MFV327765:MFX327765 LVZ327765:LWB327765 LMD327765:LMF327765 LCH327765:LCJ327765 KSL327765:KSN327765 KIP327765:KIR327765 JYT327765:JYV327765 JOX327765:JOZ327765 JFB327765:JFD327765 IVF327765:IVH327765 ILJ327765:ILL327765 IBN327765:IBP327765 HRR327765:HRT327765 HHV327765:HHX327765 GXZ327765:GYB327765 GOD327765:GOF327765 GEH327765:GEJ327765 FUL327765:FUN327765 FKP327765:FKR327765 FAT327765:FAV327765 EQX327765:EQZ327765 EHB327765:EHD327765 DXF327765:DXH327765 DNJ327765:DNL327765 DDN327765:DDP327765 CTR327765:CTT327765 CJV327765:CJX327765 BZZ327765:CAB327765 BQD327765:BQF327765 BGH327765:BGJ327765 AWL327765:AWN327765 AMP327765:AMR327765 ACT327765:ACV327765 SX327765:SZ327765 JB327765:JD327765 F327765:H327765 WVN262229:WVP262229 WLR262229:WLT262229 WBV262229:WBX262229 VRZ262229:VSB262229 VID262229:VIF262229 UYH262229:UYJ262229 UOL262229:UON262229 UEP262229:UER262229 TUT262229:TUV262229 TKX262229:TKZ262229 TBB262229:TBD262229 SRF262229:SRH262229 SHJ262229:SHL262229 RXN262229:RXP262229 RNR262229:RNT262229 RDV262229:RDX262229 QTZ262229:QUB262229 QKD262229:QKF262229 QAH262229:QAJ262229 PQL262229:PQN262229 PGP262229:PGR262229 OWT262229:OWV262229 OMX262229:OMZ262229 ODB262229:ODD262229 NTF262229:NTH262229 NJJ262229:NJL262229 MZN262229:MZP262229 MPR262229:MPT262229 MFV262229:MFX262229 LVZ262229:LWB262229 LMD262229:LMF262229 LCH262229:LCJ262229 KSL262229:KSN262229 KIP262229:KIR262229 JYT262229:JYV262229 JOX262229:JOZ262229 JFB262229:JFD262229 IVF262229:IVH262229 ILJ262229:ILL262229 IBN262229:IBP262229 HRR262229:HRT262229 HHV262229:HHX262229 GXZ262229:GYB262229 GOD262229:GOF262229 GEH262229:GEJ262229 FUL262229:FUN262229 FKP262229:FKR262229 FAT262229:FAV262229 EQX262229:EQZ262229 EHB262229:EHD262229 DXF262229:DXH262229 DNJ262229:DNL262229 DDN262229:DDP262229 CTR262229:CTT262229 CJV262229:CJX262229 BZZ262229:CAB262229 BQD262229:BQF262229 BGH262229:BGJ262229 AWL262229:AWN262229 AMP262229:AMR262229 ACT262229:ACV262229 SX262229:SZ262229 JB262229:JD262229 F262229:H262229 WVN196693:WVP196693 WLR196693:WLT196693 WBV196693:WBX196693 VRZ196693:VSB196693 VID196693:VIF196693 UYH196693:UYJ196693 UOL196693:UON196693 UEP196693:UER196693 TUT196693:TUV196693 TKX196693:TKZ196693 TBB196693:TBD196693 SRF196693:SRH196693 SHJ196693:SHL196693 RXN196693:RXP196693 RNR196693:RNT196693 RDV196693:RDX196693 QTZ196693:QUB196693 QKD196693:QKF196693 QAH196693:QAJ196693 PQL196693:PQN196693 PGP196693:PGR196693 OWT196693:OWV196693 OMX196693:OMZ196693 ODB196693:ODD196693 NTF196693:NTH196693 NJJ196693:NJL196693 MZN196693:MZP196693 MPR196693:MPT196693 MFV196693:MFX196693 LVZ196693:LWB196693 LMD196693:LMF196693 LCH196693:LCJ196693 KSL196693:KSN196693 KIP196693:KIR196693 JYT196693:JYV196693 JOX196693:JOZ196693 JFB196693:JFD196693 IVF196693:IVH196693 ILJ196693:ILL196693 IBN196693:IBP196693 HRR196693:HRT196693 HHV196693:HHX196693 GXZ196693:GYB196693 GOD196693:GOF196693 GEH196693:GEJ196693 FUL196693:FUN196693 FKP196693:FKR196693 FAT196693:FAV196693 EQX196693:EQZ196693 EHB196693:EHD196693 DXF196693:DXH196693 DNJ196693:DNL196693 DDN196693:DDP196693 CTR196693:CTT196693 CJV196693:CJX196693 BZZ196693:CAB196693 BQD196693:BQF196693 BGH196693:BGJ196693 AWL196693:AWN196693 AMP196693:AMR196693 ACT196693:ACV196693 SX196693:SZ196693 JB196693:JD196693 F196693:H196693 WVN131157:WVP131157 WLR131157:WLT131157 WBV131157:WBX131157 VRZ131157:VSB131157 VID131157:VIF131157 UYH131157:UYJ131157 UOL131157:UON131157 UEP131157:UER131157 TUT131157:TUV131157 TKX131157:TKZ131157 TBB131157:TBD131157 SRF131157:SRH131157 SHJ131157:SHL131157 RXN131157:RXP131157 RNR131157:RNT131157 RDV131157:RDX131157 QTZ131157:QUB131157 QKD131157:QKF131157 QAH131157:QAJ131157 PQL131157:PQN131157 PGP131157:PGR131157 OWT131157:OWV131157 OMX131157:OMZ131157 ODB131157:ODD131157 NTF131157:NTH131157 NJJ131157:NJL131157 MZN131157:MZP131157 MPR131157:MPT131157 MFV131157:MFX131157 LVZ131157:LWB131157 LMD131157:LMF131157 LCH131157:LCJ131157 KSL131157:KSN131157 KIP131157:KIR131157 JYT131157:JYV131157 JOX131157:JOZ131157 JFB131157:JFD131157 IVF131157:IVH131157 ILJ131157:ILL131157 IBN131157:IBP131157 HRR131157:HRT131157 HHV131157:HHX131157 GXZ131157:GYB131157 GOD131157:GOF131157 GEH131157:GEJ131157 FUL131157:FUN131157 FKP131157:FKR131157 FAT131157:FAV131157 EQX131157:EQZ131157 EHB131157:EHD131157 DXF131157:DXH131157 DNJ131157:DNL131157 DDN131157:DDP131157 CTR131157:CTT131157 CJV131157:CJX131157 BZZ131157:CAB131157 BQD131157:BQF131157 BGH131157:BGJ131157 AWL131157:AWN131157 AMP131157:AMR131157 ACT131157:ACV131157 SX131157:SZ131157 JB131157:JD131157 F131157:H131157 WVN65621:WVP65621 WLR65621:WLT65621 WBV65621:WBX65621 VRZ65621:VSB65621 VID65621:VIF65621 UYH65621:UYJ65621 UOL65621:UON65621 UEP65621:UER65621 TUT65621:TUV65621 TKX65621:TKZ65621 TBB65621:TBD65621 SRF65621:SRH65621 SHJ65621:SHL65621 RXN65621:RXP65621 RNR65621:RNT65621 RDV65621:RDX65621 QTZ65621:QUB65621 QKD65621:QKF65621 QAH65621:QAJ65621 PQL65621:PQN65621 PGP65621:PGR65621 OWT65621:OWV65621 OMX65621:OMZ65621 ODB65621:ODD65621 NTF65621:NTH65621 NJJ65621:NJL65621 MZN65621:MZP65621 MPR65621:MPT65621 MFV65621:MFX65621 LVZ65621:LWB65621 LMD65621:LMF65621 LCH65621:LCJ65621 KSL65621:KSN65621 KIP65621:KIR65621 JYT65621:JYV65621 JOX65621:JOZ65621 JFB65621:JFD65621 IVF65621:IVH65621 ILJ65621:ILL65621 IBN65621:IBP65621 HRR65621:HRT65621 HHV65621:HHX65621 GXZ65621:GYB65621 GOD65621:GOF65621 GEH65621:GEJ65621 FUL65621:FUN65621 FKP65621:FKR65621 FAT65621:FAV65621 EQX65621:EQZ65621 EHB65621:EHD65621 DXF65621:DXH65621 DNJ65621:DNL65621 DDN65621:DDP65621 CTR65621:CTT65621 CJV65621:CJX65621 BZZ65621:CAB65621 BQD65621:BQF65621 BGH65621:BGJ65621 AWL65621:AWN65621 AMP65621:AMR65621 ACT65621:ACV65621 SX65621:SZ65621 JB65621:JD65621 F65621:H65621 WVN85:WVP85 WLR85:WLT85 WBV85:WBX85 VRZ85:VSB85 VID85:VIF85 UYH85:UYJ85 UOL85:UON85 UEP85:UER85 TUT85:TUV85 TKX85:TKZ85 TBB85:TBD85 SRF85:SRH85 SHJ85:SHL85 RXN85:RXP85 RNR85:RNT85 RDV85:RDX85 QTZ85:QUB85 QKD85:QKF85 QAH85:QAJ85 PQL85:PQN85 PGP85:PGR85 OWT85:OWV85 OMX85:OMZ85 ODB85:ODD85 NTF85:NTH85 NJJ85:NJL85 MZN85:MZP85 MPR85:MPT85 MFV85:MFX85 LVZ85:LWB85 LMD85:LMF85 LCH85:LCJ85 KSL85:KSN85 KIP85:KIR85 JYT85:JYV85 JOX85:JOZ85 JFB85:JFD85 IVF85:IVH85 ILJ85:ILL85 IBN85:IBP85 HRR85:HRT85 HHV85:HHX85 GXZ85:GYB85 GOD85:GOF85 GEH85:GEJ85 FUL85:FUN85 FKP85:FKR85 FAT85:FAV85 EQX85:EQZ85 EHB85:EHD85 DXF85:DXH85 DNJ85:DNL85 DDN85:DDP85 CTR85:CTT85 CJV85:CJX85 BZZ85:CAB85 BQD85:BQF85 BGH85:BGJ85 AWL85:AWN85 AMP85:AMR85 ACT85:ACV85 SX85:SZ85 JB85:JD85 F85:H85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WVO983156:WVP983165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F68:H78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WVP983146:WVP983148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1455</v>
      </c>
      <c r="B7" s="1655"/>
      <c r="C7" s="1655"/>
      <c r="D7" s="916"/>
      <c r="E7" s="916"/>
      <c r="F7" s="916"/>
      <c r="G7" s="917"/>
      <c r="H7" s="918"/>
      <c r="I7" s="906"/>
      <c r="J7" s="907"/>
      <c r="K7" s="908" t="str">
        <f>A7</f>
        <v>Country: South Africa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15" customHeight="1">
      <c r="A13" s="149"/>
      <c r="B13" s="1473" t="s">
        <v>13</v>
      </c>
      <c r="C13" s="1474"/>
      <c r="D13" s="1475" t="s">
        <v>927</v>
      </c>
      <c r="E13" s="1476"/>
      <c r="F13" s="1476"/>
      <c r="G13" s="1476"/>
      <c r="H13" s="1477"/>
      <c r="I13" s="419"/>
      <c r="J13" s="404"/>
      <c r="K13" s="397" t="str">
        <f>B13</f>
        <v>a. What is the name of the committee?</v>
      </c>
      <c r="L13" s="548" t="str">
        <f>D13</f>
        <v>Reproductive Health</v>
      </c>
      <c r="M13" s="396"/>
      <c r="N13" s="396"/>
      <c r="O13" s="398" t="str">
        <f>D13</f>
        <v>Reproductive Health</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676" t="s">
        <v>62</v>
      </c>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676" t="s">
        <v>66</v>
      </c>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676"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676" t="s">
        <v>66</v>
      </c>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676" t="s">
        <v>66</v>
      </c>
      <c r="E19" s="153" t="s">
        <v>57</v>
      </c>
      <c r="F19" s="1484"/>
      <c r="G19" s="1485"/>
      <c r="H19" s="148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676" t="s">
        <v>61</v>
      </c>
      <c r="E20" s="153" t="s">
        <v>58</v>
      </c>
      <c r="F20" s="1484"/>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676" t="s">
        <v>62</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491" t="s">
        <v>39</v>
      </c>
      <c r="C22" s="1491"/>
      <c r="D22" s="676"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676" t="s">
        <v>62</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66</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705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88</v>
      </c>
      <c r="G28" s="159" t="s">
        <v>98</v>
      </c>
      <c r="H28" s="160" t="s">
        <v>87</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t="s">
        <v>66</v>
      </c>
      <c r="H29" s="1508"/>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446</v>
      </c>
      <c r="F30" s="162" t="s">
        <v>127</v>
      </c>
      <c r="G30" s="1509"/>
      <c r="H30" s="1510"/>
      <c r="I30" s="438"/>
      <c r="J30" s="403">
        <f>G30</f>
        <v>0</v>
      </c>
      <c r="K30" s="397"/>
      <c r="L30" s="396"/>
      <c r="M30" s="439" t="str">
        <f>E30</f>
        <v>04/12-03/13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c r="F35" s="169"/>
      <c r="G35" s="178"/>
      <c r="H35" s="192"/>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02" t="s">
        <v>61</v>
      </c>
      <c r="E41" s="168"/>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02"/>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02" t="s">
        <v>62</v>
      </c>
      <c r="E49" s="168">
        <v>0</v>
      </c>
      <c r="F49" s="177"/>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702" t="s">
        <v>62</v>
      </c>
      <c r="E51" s="168">
        <v>0</v>
      </c>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02" t="s">
        <v>62</v>
      </c>
      <c r="E52" s="168">
        <v>0</v>
      </c>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v>1</v>
      </c>
      <c r="G56" s="1517" t="s">
        <v>1676</v>
      </c>
      <c r="H56" s="1518"/>
      <c r="I56" s="438"/>
      <c r="J56" s="446" t="str">
        <f>G56</f>
        <v xml:space="preserve">Comments: Government of South Africa funds all contraceptive procurement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t="s">
        <v>66</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t="s">
        <v>66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01" t="s">
        <v>66</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684"/>
      <c r="B63" s="683"/>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688" t="s">
        <v>61</v>
      </c>
      <c r="G68" s="688"/>
      <c r="H68" s="365"/>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688" t="s">
        <v>61</v>
      </c>
      <c r="G69" s="688"/>
      <c r="H69" s="365"/>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688" t="s">
        <v>61</v>
      </c>
      <c r="G70" s="688"/>
      <c r="H70" s="365"/>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688" t="s">
        <v>61</v>
      </c>
      <c r="G71" s="688"/>
      <c r="H71" s="365"/>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688" t="s">
        <v>61</v>
      </c>
      <c r="G72" s="688"/>
      <c r="H72" s="365"/>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688" t="s">
        <v>61</v>
      </c>
      <c r="G73" s="688"/>
      <c r="H73" s="365"/>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688" t="s">
        <v>61</v>
      </c>
      <c r="G74" s="688"/>
      <c r="H74" s="365"/>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688" t="s">
        <v>61</v>
      </c>
      <c r="G75" s="688"/>
      <c r="H75" s="365"/>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61</v>
      </c>
      <c r="E76" s="1679"/>
      <c r="F76" s="688" t="s">
        <v>61</v>
      </c>
      <c r="G76" s="688"/>
      <c r="H76" s="365"/>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61</v>
      </c>
      <c r="E77" s="1679"/>
      <c r="F77" s="688" t="s">
        <v>61</v>
      </c>
      <c r="G77" s="688"/>
      <c r="H77" s="365"/>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66</v>
      </c>
      <c r="E78" s="1679"/>
      <c r="F78" s="688" t="s">
        <v>66</v>
      </c>
      <c r="G78" s="688"/>
      <c r="H78" s="365"/>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688"/>
      <c r="G79" s="688"/>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68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687" t="s">
        <v>205</v>
      </c>
      <c r="D85" s="1565" t="s">
        <v>205</v>
      </c>
      <c r="E85" s="1566"/>
      <c r="F85" s="682"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494" t="s">
        <v>71</v>
      </c>
      <c r="B86" s="1495"/>
      <c r="C86" s="1495"/>
      <c r="D86" s="1495"/>
      <c r="E86" s="1495"/>
      <c r="F86" s="1550" t="s">
        <v>62</v>
      </c>
      <c r="G86" s="1551"/>
      <c r="H86" s="1552"/>
      <c r="I86" s="458"/>
      <c r="J86" s="446"/>
      <c r="K86" s="397"/>
      <c r="L86" s="396"/>
      <c r="M86" s="396"/>
      <c r="N86" s="396"/>
      <c r="O86" s="396"/>
      <c r="P86" s="396"/>
      <c r="Q86" s="398" t="str">
        <f>F86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c r="F87" s="1476"/>
      <c r="G87" s="1476"/>
      <c r="H87" s="1477"/>
      <c r="I87" s="458"/>
      <c r="J87" s="446"/>
      <c r="K87" s="397"/>
      <c r="L87" s="396"/>
      <c r="M87" s="426"/>
      <c r="N87" s="426">
        <f>E87</f>
        <v>0</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c r="F88" s="1476"/>
      <c r="G88" s="1476"/>
      <c r="H88" s="1477"/>
      <c r="I88" s="458"/>
      <c r="J88" s="446"/>
      <c r="K88" s="397"/>
      <c r="L88" s="396"/>
      <c r="M88" s="426"/>
      <c r="N88" s="426">
        <f>E88</f>
        <v>0</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929</v>
      </c>
      <c r="B89" s="1473"/>
      <c r="C89" s="1473"/>
      <c r="D89" s="1473"/>
      <c r="E89" s="1473"/>
      <c r="F89" s="1473"/>
      <c r="G89" s="1474"/>
      <c r="H89" s="163" t="s">
        <v>66</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66</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c r="E92" s="1476"/>
      <c r="F92" s="1476"/>
      <c r="G92" s="1476"/>
      <c r="H92" s="1477"/>
      <c r="I92" s="458"/>
      <c r="J92" s="446"/>
      <c r="K92" s="397" t="str">
        <f>B92</f>
        <v>a. If yes, describe the policies.</v>
      </c>
      <c r="L92" s="396"/>
      <c r="M92" s="396"/>
      <c r="N92" s="460"/>
      <c r="O92" s="398">
        <f>D92</f>
        <v>0</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c r="E95" s="1577"/>
      <c r="F95" s="1578"/>
      <c r="G95" s="1579"/>
      <c r="H95" s="1580"/>
      <c r="I95" s="465"/>
      <c r="J95" s="446">
        <f t="shared" si="3"/>
        <v>0</v>
      </c>
      <c r="K95" s="397"/>
      <c r="L95" s="396"/>
      <c r="M95" s="426"/>
      <c r="N95" s="396"/>
      <c r="O95" s="397"/>
      <c r="P95" s="397"/>
      <c r="Q95" s="396"/>
      <c r="R95" s="396"/>
      <c r="S95" s="396"/>
      <c r="T95" s="463">
        <f>D95</f>
        <v>0</v>
      </c>
      <c r="U95" s="464"/>
      <c r="V95" s="406"/>
      <c r="W95" s="407"/>
      <c r="X95" s="407"/>
      <c r="Y95" s="424"/>
      <c r="Z95" s="425"/>
      <c r="AA95" s="409"/>
    </row>
    <row r="96" spans="1:28" s="111" customFormat="1" ht="15" customHeight="1">
      <c r="A96" s="130"/>
      <c r="B96" s="95" t="s">
        <v>11</v>
      </c>
      <c r="C96" s="92" t="s">
        <v>188</v>
      </c>
      <c r="D96" s="1576"/>
      <c r="E96" s="1577"/>
      <c r="F96" s="1578"/>
      <c r="G96" s="1579"/>
      <c r="H96" s="1580"/>
      <c r="I96" s="465"/>
      <c r="J96" s="446">
        <f t="shared" si="3"/>
        <v>0</v>
      </c>
      <c r="K96" s="397"/>
      <c r="L96" s="396"/>
      <c r="M96" s="426"/>
      <c r="N96" s="396"/>
      <c r="O96" s="397"/>
      <c r="P96" s="397"/>
      <c r="Q96" s="396"/>
      <c r="R96" s="396"/>
      <c r="S96" s="396"/>
      <c r="T96" s="463">
        <f t="shared" ref="T96:T102" si="4">D96</f>
        <v>0</v>
      </c>
      <c r="U96" s="464"/>
      <c r="V96" s="406"/>
      <c r="W96" s="407"/>
      <c r="X96" s="407"/>
      <c r="Y96" s="424"/>
      <c r="Z96" s="425"/>
      <c r="AA96" s="409"/>
    </row>
    <row r="97" spans="1:27" s="111" customFormat="1" ht="15" customHeight="1">
      <c r="A97" s="130"/>
      <c r="B97" s="95" t="s">
        <v>12</v>
      </c>
      <c r="C97" s="92" t="s">
        <v>189</v>
      </c>
      <c r="D97" s="1576"/>
      <c r="E97" s="1577"/>
      <c r="F97" s="1578"/>
      <c r="G97" s="1579"/>
      <c r="H97" s="1580"/>
      <c r="I97" s="465"/>
      <c r="J97" s="446">
        <f t="shared" si="3"/>
        <v>0</v>
      </c>
      <c r="K97" s="397"/>
      <c r="L97" s="396"/>
      <c r="M97" s="426"/>
      <c r="N97" s="396"/>
      <c r="O97" s="397"/>
      <c r="P97" s="397"/>
      <c r="Q97" s="396"/>
      <c r="R97" s="396"/>
      <c r="S97" s="396"/>
      <c r="T97" s="463">
        <f t="shared" si="4"/>
        <v>0</v>
      </c>
      <c r="U97" s="464"/>
      <c r="V97" s="406"/>
      <c r="W97" s="407"/>
      <c r="X97" s="407"/>
      <c r="Y97" s="424"/>
      <c r="Z97" s="425"/>
      <c r="AA97" s="409"/>
    </row>
    <row r="98" spans="1:27" s="111" customFormat="1" ht="15" customHeight="1">
      <c r="A98" s="130"/>
      <c r="B98" s="94" t="s">
        <v>182</v>
      </c>
      <c r="C98" s="92" t="s">
        <v>190</v>
      </c>
      <c r="D98" s="1576"/>
      <c r="E98" s="1577"/>
      <c r="F98" s="1578"/>
      <c r="G98" s="1579"/>
      <c r="H98" s="1580"/>
      <c r="I98" s="465"/>
      <c r="J98" s="446">
        <f t="shared" si="3"/>
        <v>0</v>
      </c>
      <c r="K98" s="397"/>
      <c r="L98" s="396"/>
      <c r="M98" s="426"/>
      <c r="N98" s="396"/>
      <c r="O98" s="397"/>
      <c r="P98" s="397"/>
      <c r="Q98" s="396"/>
      <c r="R98" s="396"/>
      <c r="S98" s="396"/>
      <c r="T98" s="463">
        <f t="shared" si="4"/>
        <v>0</v>
      </c>
      <c r="U98" s="464"/>
      <c r="V98" s="406"/>
      <c r="W98" s="407"/>
      <c r="X98" s="407"/>
      <c r="Y98" s="424"/>
      <c r="Z98" s="425"/>
      <c r="AA98" s="409"/>
    </row>
    <row r="99" spans="1:27" s="111" customFormat="1" ht="15" customHeight="1">
      <c r="A99" s="130"/>
      <c r="B99" s="95" t="s">
        <v>183</v>
      </c>
      <c r="C99" s="92" t="s">
        <v>191</v>
      </c>
      <c r="D99" s="1576"/>
      <c r="E99" s="1577"/>
      <c r="F99" s="1578"/>
      <c r="G99" s="1579"/>
      <c r="H99" s="1580"/>
      <c r="I99" s="465"/>
      <c r="J99" s="446">
        <f t="shared" si="3"/>
        <v>0</v>
      </c>
      <c r="K99" s="397"/>
      <c r="L99" s="396"/>
      <c r="M99" s="426"/>
      <c r="N99" s="396"/>
      <c r="O99" s="397"/>
      <c r="P99" s="397"/>
      <c r="Q99" s="396"/>
      <c r="R99" s="396"/>
      <c r="S99" s="396"/>
      <c r="T99" s="463">
        <f t="shared" si="4"/>
        <v>0</v>
      </c>
      <c r="U99" s="464"/>
      <c r="V99" s="406"/>
      <c r="W99" s="407"/>
      <c r="X99" s="407"/>
      <c r="Y99" s="424"/>
      <c r="Z99" s="425"/>
      <c r="AA99" s="409"/>
    </row>
    <row r="100" spans="1:27" s="111" customFormat="1" ht="15" customHeight="1">
      <c r="A100" s="130"/>
      <c r="B100" s="95" t="s">
        <v>184</v>
      </c>
      <c r="C100" s="92" t="s">
        <v>192</v>
      </c>
      <c r="D100" s="1576"/>
      <c r="E100" s="1577"/>
      <c r="F100" s="1578"/>
      <c r="G100" s="1579"/>
      <c r="H100" s="1580"/>
      <c r="I100" s="465"/>
      <c r="J100" s="446">
        <f t="shared" si="3"/>
        <v>0</v>
      </c>
      <c r="K100" s="397"/>
      <c r="L100" s="396"/>
      <c r="M100" s="426"/>
      <c r="N100" s="396"/>
      <c r="O100" s="397"/>
      <c r="P100" s="397"/>
      <c r="Q100" s="396"/>
      <c r="R100" s="396"/>
      <c r="S100" s="396"/>
      <c r="T100" s="463">
        <f t="shared" si="4"/>
        <v>0</v>
      </c>
      <c r="U100" s="464"/>
      <c r="V100" s="406"/>
      <c r="W100" s="407"/>
      <c r="X100" s="407"/>
      <c r="Y100" s="424"/>
      <c r="Z100" s="425"/>
      <c r="AA100" s="409"/>
    </row>
    <row r="101" spans="1:27" s="111" customFormat="1" ht="15" customHeight="1">
      <c r="A101" s="130"/>
      <c r="B101" s="95" t="s">
        <v>185</v>
      </c>
      <c r="C101" s="92" t="s">
        <v>193</v>
      </c>
      <c r="D101" s="1576"/>
      <c r="E101" s="1577"/>
      <c r="F101" s="1578"/>
      <c r="G101" s="1579"/>
      <c r="H101" s="1580"/>
      <c r="I101" s="465"/>
      <c r="J101" s="446">
        <f t="shared" si="3"/>
        <v>0</v>
      </c>
      <c r="K101" s="397"/>
      <c r="L101" s="396"/>
      <c r="M101" s="426"/>
      <c r="N101" s="396"/>
      <c r="O101" s="397"/>
      <c r="P101" s="397"/>
      <c r="Q101" s="396"/>
      <c r="R101" s="396"/>
      <c r="S101" s="396"/>
      <c r="T101" s="463">
        <f t="shared" si="4"/>
        <v>0</v>
      </c>
      <c r="U101" s="464"/>
      <c r="V101" s="406"/>
      <c r="W101" s="407"/>
      <c r="X101" s="407"/>
      <c r="Y101" s="424"/>
      <c r="Z101" s="425"/>
      <c r="AA101" s="409"/>
    </row>
    <row r="102" spans="1:27" s="111" customFormat="1" ht="15" customHeight="1" thickBot="1">
      <c r="A102" s="130"/>
      <c r="B102" s="96" t="s">
        <v>186</v>
      </c>
      <c r="C102" s="93" t="s">
        <v>194</v>
      </c>
      <c r="D102" s="1586"/>
      <c r="E102" s="1587"/>
      <c r="F102" s="1588"/>
      <c r="G102" s="1589"/>
      <c r="H102" s="1590"/>
      <c r="I102" s="465"/>
      <c r="J102" s="446">
        <f t="shared" si="3"/>
        <v>0</v>
      </c>
      <c r="K102" s="397"/>
      <c r="L102" s="396"/>
      <c r="M102" s="426"/>
      <c r="N102" s="396"/>
      <c r="O102" s="397"/>
      <c r="P102" s="397"/>
      <c r="Q102" s="396"/>
      <c r="R102" s="396"/>
      <c r="S102" s="396"/>
      <c r="T102" s="463">
        <f t="shared" si="4"/>
        <v>0</v>
      </c>
      <c r="U102" s="464"/>
      <c r="V102" s="406"/>
      <c r="W102" s="407"/>
      <c r="X102" s="407"/>
      <c r="Y102" s="424"/>
      <c r="Z102" s="425"/>
      <c r="AA102" s="409"/>
    </row>
    <row r="103" spans="1:27" s="111" customFormat="1" ht="90">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62</v>
      </c>
      <c r="H112" s="1542"/>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205</v>
      </c>
      <c r="H113" s="1542"/>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61</v>
      </c>
      <c r="H123" s="1542"/>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c r="H125" s="1542"/>
      <c r="I125" s="421"/>
      <c r="J125" s="446">
        <f t="shared" si="5"/>
        <v>0</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73" t="s">
        <v>112</v>
      </c>
      <c r="D126" s="1473"/>
      <c r="E126" s="1474"/>
      <c r="F126" s="1602"/>
      <c r="G126" s="1603"/>
      <c r="H126" s="1604"/>
      <c r="I126" s="421"/>
      <c r="J126" s="446">
        <f t="shared" si="5"/>
        <v>0</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7"/>
      <c r="E127" s="1608"/>
      <c r="F127" s="1609"/>
      <c r="G127" s="1610"/>
      <c r="H127" s="1611"/>
      <c r="I127" s="421"/>
      <c r="J127" s="446">
        <f t="shared" si="5"/>
        <v>0</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c r="E128" s="1485"/>
      <c r="F128" s="1485"/>
      <c r="G128" s="1485"/>
      <c r="H128" s="1486"/>
      <c r="I128" s="421"/>
      <c r="J128" s="473"/>
      <c r="K128" s="397" t="str">
        <f>A128</f>
        <v xml:space="preserve">D11. Name of the list(s)
</v>
      </c>
      <c r="L128" s="397"/>
      <c r="M128" s="396"/>
      <c r="N128" s="396"/>
      <c r="O128" s="397">
        <f>D128</f>
        <v>0</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t="s">
        <v>205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205</v>
      </c>
      <c r="H132" s="1542"/>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205</v>
      </c>
      <c r="H133" s="1542"/>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205</v>
      </c>
      <c r="H134" s="1542"/>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205</v>
      </c>
      <c r="H135" s="1542"/>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678"/>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678"/>
      <c r="B149" s="1473" t="s">
        <v>717</v>
      </c>
      <c r="C149" s="1473"/>
      <c r="D149" s="1473"/>
      <c r="E149" s="1473"/>
      <c r="F149" s="1484"/>
      <c r="G149" s="1485"/>
      <c r="H149" s="1486"/>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c r="G150" s="1485"/>
      <c r="H150" s="1486"/>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678"/>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t="s">
        <v>930</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 xml:space="preserve">South Africa is commodity secure for FP methods.  The CPR is 60% and the government pays for all commodities. </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55:H155"/>
    <mergeCell ref="A156:H156"/>
    <mergeCell ref="B149:E149"/>
    <mergeCell ref="F149:H149"/>
    <mergeCell ref="B150:E150"/>
    <mergeCell ref="F150:H150"/>
    <mergeCell ref="A151:H151"/>
    <mergeCell ref="B152:F152"/>
    <mergeCell ref="G152:H152"/>
    <mergeCell ref="B153:F153"/>
    <mergeCell ref="G153:H153"/>
    <mergeCell ref="A154:C154"/>
    <mergeCell ref="D154:H154"/>
    <mergeCell ref="G141:H141"/>
    <mergeCell ref="B142:F142"/>
    <mergeCell ref="G142:H142"/>
    <mergeCell ref="B136:C136"/>
    <mergeCell ref="D136:H136"/>
    <mergeCell ref="A137:G137"/>
    <mergeCell ref="A138:F138"/>
    <mergeCell ref="G138:H138"/>
    <mergeCell ref="A139:H139"/>
    <mergeCell ref="B140:F140"/>
    <mergeCell ref="G140:H140"/>
    <mergeCell ref="B141:F141"/>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0:H10"/>
    <mergeCell ref="A11:G11"/>
    <mergeCell ref="A12:G12"/>
    <mergeCell ref="B13:C13"/>
    <mergeCell ref="D13:H13"/>
    <mergeCell ref="A1:H1"/>
    <mergeCell ref="A2:C2"/>
    <mergeCell ref="D2:E2"/>
    <mergeCell ref="D3:E3"/>
    <mergeCell ref="F3:H3"/>
    <mergeCell ref="A7:C7"/>
    <mergeCell ref="A9:H9"/>
  </mergeCells>
  <dataValidations count="13">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G116:H125 G86:H86 D106:D108 H91 H89 D41 D51:D52 D49 D43 F86">
      <formula1>$W$1:$W$2</formula1>
    </dataValidation>
    <dataValidation type="list" allowBlank="1" showInputMessage="1" showErrorMessage="1" error="Please choose from the dropdown list." sqref="H25">
      <formula1>"Yes, No, Don't Know, Not applicable"</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G132:G135 G147:H147 D26 G140:G146 G148 F63 D16:D23 G152:G153 F68:H78 D69:D78 H106:H108">
      <formula1>$W$1:$W$4</formula1>
    </dataValidation>
    <dataValidation type="list" allowBlank="1" showInputMessage="1" showErrorMessage="1" errorTitle="Choose from dropdown" error="Please choose from the dropdown list." sqref="H28">
      <formula1>$Y$1:$Y$10</formula1>
    </dataValidation>
    <dataValidation type="list" allowBlank="1" showErrorMessage="1" errorTitle="Choose from dropdown" error="Please choose from the dropdown list." sqref="F28">
      <formula1>$Y$1:$Y$10</formula1>
    </dataValidation>
    <dataValidation type="list" allowBlank="1" showInputMessage="1" sqref="D95:H102">
      <formula1>$Q$1:$Q$9</formula1>
    </dataValidation>
    <dataValidation type="list" allowBlank="1" showInputMessage="1" error="Please choose from the dropdown list." sqref="F85 G85:H85 F59">
      <formula1>$W$1:$W$2</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zoomScalePageLayoutView="90" workbookViewId="0">
      <selection sqref="A1:H1"/>
    </sheetView>
  </sheetViews>
  <sheetFormatPr defaultColWidth="8.8554687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42578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8.8554687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1751</v>
      </c>
      <c r="B7" s="1655"/>
      <c r="C7" s="1655"/>
      <c r="D7" s="916"/>
      <c r="E7" s="916"/>
      <c r="F7" s="916"/>
      <c r="G7" s="917"/>
      <c r="H7" s="918"/>
      <c r="I7" s="906"/>
      <c r="J7" s="907"/>
      <c r="K7" s="908" t="str">
        <f>A7</f>
        <v>Country: South Sudan</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970" t="s">
        <v>5</v>
      </c>
      <c r="B11" s="1971"/>
      <c r="C11" s="1971"/>
      <c r="D11" s="1971"/>
      <c r="E11" s="1971"/>
      <c r="F11" s="1971"/>
      <c r="G11" s="1971"/>
      <c r="H11" s="1024"/>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972" t="s">
        <v>255</v>
      </c>
      <c r="B12" s="1973"/>
      <c r="C12" s="1973"/>
      <c r="D12" s="1973"/>
      <c r="E12" s="1973"/>
      <c r="F12" s="1973"/>
      <c r="G12" s="1974"/>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025"/>
      <c r="B13" s="1975" t="s">
        <v>13</v>
      </c>
      <c r="C13" s="1976"/>
      <c r="D13" s="1579" t="s">
        <v>1734</v>
      </c>
      <c r="E13" s="1647"/>
      <c r="F13" s="1647"/>
      <c r="G13" s="1647"/>
      <c r="H13" s="1580"/>
      <c r="I13" s="419"/>
      <c r="J13" s="404"/>
      <c r="K13" s="397" t="str">
        <f>B13</f>
        <v>a. What is the name of the committee?</v>
      </c>
      <c r="L13" s="426" t="str">
        <f>D13</f>
        <v>Reproductive Health Coordination Forum</v>
      </c>
      <c r="M13" s="396"/>
      <c r="N13" s="396"/>
      <c r="O13" s="398" t="str">
        <f>D13</f>
        <v>Reproductive Health Coordination Forum</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977" t="s">
        <v>8</v>
      </c>
      <c r="B14" s="1978"/>
      <c r="C14" s="1978"/>
      <c r="D14" s="1979" t="s">
        <v>83</v>
      </c>
      <c r="E14" s="1979"/>
      <c r="F14" s="1979"/>
      <c r="G14" s="1979"/>
      <c r="H14" s="198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026"/>
      <c r="B15" s="1981" t="s">
        <v>14</v>
      </c>
      <c r="C15" s="1982"/>
      <c r="D15" s="979" t="s">
        <v>61</v>
      </c>
      <c r="E15" s="1027" t="s">
        <v>55</v>
      </c>
      <c r="F15" s="1658" t="s">
        <v>1735</v>
      </c>
      <c r="G15" s="1659"/>
      <c r="H15" s="1660"/>
      <c r="I15" s="419"/>
      <c r="J15" s="404"/>
      <c r="K15" s="397" t="str">
        <f t="shared" ref="K15:K23" si="0">B15</f>
        <v>a. Social marketing</v>
      </c>
      <c r="L15" s="396"/>
      <c r="M15" s="396"/>
      <c r="N15" s="396"/>
      <c r="O15" s="397"/>
      <c r="P15" s="396"/>
      <c r="Q15" s="397" t="str">
        <f t="shared" ref="Q15:Q23" si="1">F15</f>
        <v>Marie Stopes,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028"/>
      <c r="B16" s="1975" t="s">
        <v>258</v>
      </c>
      <c r="C16" s="1976"/>
      <c r="D16" s="979" t="s">
        <v>61</v>
      </c>
      <c r="E16" s="1029" t="s">
        <v>55</v>
      </c>
      <c r="F16" s="1658" t="s">
        <v>1736</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PSI, IPPF, Care Oxfam, and more!</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028"/>
      <c r="B17" s="1975" t="s">
        <v>259</v>
      </c>
      <c r="C17" s="1976"/>
      <c r="D17" s="979" t="s">
        <v>62</v>
      </c>
      <c r="E17" s="1029" t="s">
        <v>55</v>
      </c>
      <c r="F17" s="1658"/>
      <c r="G17" s="1659"/>
      <c r="H17" s="166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028"/>
      <c r="B18" s="1975" t="s">
        <v>15</v>
      </c>
      <c r="C18" s="1976"/>
      <c r="D18" s="979" t="s">
        <v>61</v>
      </c>
      <c r="E18" s="1029" t="s">
        <v>56</v>
      </c>
      <c r="F18" s="1658" t="s">
        <v>1737</v>
      </c>
      <c r="G18" s="1659"/>
      <c r="H18" s="1660"/>
      <c r="I18" s="419"/>
      <c r="J18" s="404"/>
      <c r="K18" s="397" t="str">
        <f t="shared" si="0"/>
        <v>d. Donors</v>
      </c>
      <c r="L18" s="396"/>
      <c r="M18" s="396"/>
      <c r="N18" s="396"/>
      <c r="O18" s="397"/>
      <c r="P18" s="396"/>
      <c r="Q18" s="397" t="str">
        <f t="shared" si="1"/>
        <v>Joint Donor Team, USAID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028"/>
      <c r="B19" s="1975" t="s">
        <v>16</v>
      </c>
      <c r="C19" s="1976"/>
      <c r="D19" s="979" t="s">
        <v>61</v>
      </c>
      <c r="E19" s="1029" t="s">
        <v>57</v>
      </c>
      <c r="F19" s="1658" t="s">
        <v>220</v>
      </c>
      <c r="G19" s="1659"/>
      <c r="H19" s="1660"/>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028"/>
      <c r="B20" s="1975" t="s">
        <v>262</v>
      </c>
      <c r="C20" s="1976"/>
      <c r="D20" s="979" t="s">
        <v>61</v>
      </c>
      <c r="E20" s="1029" t="s">
        <v>58</v>
      </c>
      <c r="F20" s="1658" t="s">
        <v>1738</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Health Unit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028"/>
      <c r="B21" s="1981" t="s">
        <v>17</v>
      </c>
      <c r="C21" s="1981"/>
      <c r="D21" s="979" t="s">
        <v>62</v>
      </c>
      <c r="E21" s="1029" t="s">
        <v>59</v>
      </c>
      <c r="F21" s="1993"/>
      <c r="G21" s="1994"/>
      <c r="H21" s="1995"/>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028"/>
      <c r="B22" s="1981" t="s">
        <v>39</v>
      </c>
      <c r="C22" s="1981"/>
      <c r="D22" s="979" t="s">
        <v>62</v>
      </c>
      <c r="E22" s="1029" t="s">
        <v>59</v>
      </c>
      <c r="F22" s="1993"/>
      <c r="G22" s="1994"/>
      <c r="H22" s="1995"/>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028"/>
      <c r="B23" s="1981" t="s">
        <v>265</v>
      </c>
      <c r="C23" s="1981"/>
      <c r="D23" s="979" t="s">
        <v>62</v>
      </c>
      <c r="E23" s="1029" t="s">
        <v>59</v>
      </c>
      <c r="F23" s="1993"/>
      <c r="G23" s="1994"/>
      <c r="H23" s="1995"/>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983" t="s">
        <v>266</v>
      </c>
      <c r="B24" s="1975"/>
      <c r="C24" s="1975"/>
      <c r="D24" s="1975"/>
      <c r="E24" s="1975"/>
      <c r="F24" s="1975"/>
      <c r="G24" s="1975"/>
      <c r="H24" s="1030" t="s">
        <v>66</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984" t="s">
        <v>267</v>
      </c>
      <c r="B25" s="1985"/>
      <c r="C25" s="1985"/>
      <c r="D25" s="1981"/>
      <c r="E25" s="1981"/>
      <c r="F25" s="1981"/>
      <c r="G25" s="1986"/>
      <c r="H25" s="1030"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987" t="s">
        <v>268</v>
      </c>
      <c r="B26" s="1988"/>
      <c r="C26" s="1989"/>
      <c r="D26" s="1031" t="s">
        <v>66</v>
      </c>
      <c r="E26" s="1032" t="s">
        <v>53</v>
      </c>
      <c r="F26" s="1033" t="s">
        <v>66</v>
      </c>
      <c r="G26" s="1034" t="s">
        <v>34</v>
      </c>
      <c r="H26" s="1035" t="s">
        <v>66</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970" t="s">
        <v>6</v>
      </c>
      <c r="B27" s="1971"/>
      <c r="C27" s="1971"/>
      <c r="D27" s="1971"/>
      <c r="E27" s="1971"/>
      <c r="F27" s="1971"/>
      <c r="G27" s="1971"/>
      <c r="H27" s="1024"/>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990" t="s">
        <v>116</v>
      </c>
      <c r="B28" s="1981"/>
      <c r="C28" s="1986"/>
      <c r="D28" s="1991" t="s">
        <v>97</v>
      </c>
      <c r="E28" s="1992"/>
      <c r="F28" s="1036"/>
      <c r="G28" s="1037" t="s">
        <v>98</v>
      </c>
      <c r="H28" s="1038"/>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1739</v>
      </c>
      <c r="B29" s="1975"/>
      <c r="C29" s="1975"/>
      <c r="D29" s="1975"/>
      <c r="E29" s="1975"/>
      <c r="F29" s="1976"/>
      <c r="G29" s="1997" t="s">
        <v>66</v>
      </c>
      <c r="H29" s="1998"/>
      <c r="I29" s="438"/>
      <c r="J29" s="403" t="str">
        <f>G29</f>
        <v>Don't know</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975"/>
      <c r="C30" s="1975"/>
      <c r="D30" s="1975"/>
      <c r="E30" s="1039"/>
      <c r="F30" s="1040" t="s">
        <v>271</v>
      </c>
      <c r="G30" s="1809"/>
      <c r="H30" s="1810"/>
      <c r="I30" s="438"/>
      <c r="J30" s="403">
        <f>G30</f>
        <v>0</v>
      </c>
      <c r="K30" s="397"/>
      <c r="L30" s="396"/>
      <c r="M30" s="439">
        <f>E30</f>
        <v>0</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983" t="s">
        <v>272</v>
      </c>
      <c r="B31" s="1975"/>
      <c r="C31" s="1975"/>
      <c r="D31" s="1975"/>
      <c r="E31" s="1975"/>
      <c r="F31" s="1975"/>
      <c r="G31" s="1976"/>
      <c r="H31" s="1030" t="s">
        <v>66</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030" t="s">
        <v>66</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987" t="s">
        <v>273</v>
      </c>
      <c r="B33" s="1975"/>
      <c r="C33" s="1975"/>
      <c r="D33" s="1975"/>
      <c r="E33" s="1988"/>
      <c r="F33" s="1988"/>
      <c r="G33" s="1988"/>
      <c r="H33" s="1996"/>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041"/>
      <c r="B34" s="1501" t="s">
        <v>207</v>
      </c>
      <c r="C34" s="1501"/>
      <c r="D34" s="1502"/>
      <c r="E34" s="1042" t="s">
        <v>274</v>
      </c>
      <c r="F34" s="1043" t="s">
        <v>275</v>
      </c>
      <c r="G34" s="1044" t="s">
        <v>276</v>
      </c>
      <c r="H34" s="1045"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028"/>
      <c r="B35" s="1501" t="s">
        <v>208</v>
      </c>
      <c r="C35" s="1501"/>
      <c r="D35" s="1502"/>
      <c r="E35" s="1046">
        <v>0</v>
      </c>
      <c r="F35" s="1047"/>
      <c r="G35" s="1048"/>
      <c r="H35" s="1049"/>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028"/>
      <c r="B36" s="1501" t="s">
        <v>209</v>
      </c>
      <c r="C36" s="1501"/>
      <c r="D36" s="1502"/>
      <c r="E36" s="1046">
        <v>0</v>
      </c>
      <c r="F36" s="1047"/>
      <c r="G36" s="1048"/>
      <c r="H36" s="1050"/>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041"/>
      <c r="B37" s="1988" t="s">
        <v>278</v>
      </c>
      <c r="C37" s="1988"/>
      <c r="D37" s="1989"/>
      <c r="E37" s="562">
        <f>E35+E36</f>
        <v>0</v>
      </c>
      <c r="F37" s="1051"/>
      <c r="G37" s="1051"/>
      <c r="H37" s="1052"/>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983" t="s">
        <v>279</v>
      </c>
      <c r="B38" s="1975"/>
      <c r="C38" s="1975"/>
      <c r="D38" s="1975"/>
      <c r="E38" s="1975"/>
      <c r="F38" s="1975"/>
      <c r="G38" s="1976"/>
      <c r="H38" s="1030" t="s">
        <v>66</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1740</v>
      </c>
      <c r="B39" s="1975"/>
      <c r="C39" s="1975"/>
      <c r="D39" s="1975"/>
      <c r="E39" s="1975"/>
      <c r="F39" s="1975"/>
      <c r="G39" s="1975"/>
      <c r="H39" s="1999"/>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053"/>
      <c r="B40" s="2000" t="s">
        <v>281</v>
      </c>
      <c r="C40" s="2004"/>
      <c r="D40" s="1054" t="s">
        <v>282</v>
      </c>
      <c r="E40" s="1043" t="s">
        <v>283</v>
      </c>
      <c r="F40" s="1043" t="s">
        <v>284</v>
      </c>
      <c r="G40" s="1044" t="s">
        <v>285</v>
      </c>
      <c r="H40" s="1045"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053"/>
      <c r="B41" s="1975" t="s">
        <v>286</v>
      </c>
      <c r="C41" s="1976"/>
      <c r="D41" s="1055"/>
      <c r="E41" s="1046">
        <v>0</v>
      </c>
      <c r="F41" s="1047"/>
      <c r="G41" s="1056"/>
      <c r="H41" s="1049"/>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053"/>
      <c r="B42" s="1057"/>
      <c r="C42" s="1058" t="s">
        <v>287</v>
      </c>
      <c r="D42" s="2005"/>
      <c r="E42" s="2006"/>
      <c r="F42" s="2006"/>
      <c r="G42" s="2006"/>
      <c r="H42" s="200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053"/>
      <c r="B43" s="1975" t="s">
        <v>288</v>
      </c>
      <c r="C43" s="1976"/>
      <c r="D43" s="1055"/>
      <c r="E43" s="1046">
        <v>0</v>
      </c>
      <c r="F43" s="1047"/>
      <c r="G43" s="1048"/>
      <c r="H43" s="1049"/>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053"/>
      <c r="B44" s="1057"/>
      <c r="C44" s="1058" t="s">
        <v>289</v>
      </c>
      <c r="D44" s="2005"/>
      <c r="E44" s="2006"/>
      <c r="F44" s="2006"/>
      <c r="G44" s="2006"/>
      <c r="H44" s="200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053"/>
      <c r="B45" s="1975" t="s">
        <v>290</v>
      </c>
      <c r="C45" s="1976"/>
      <c r="D45" s="1059"/>
      <c r="E45" s="565">
        <f>E41+E43</f>
        <v>0</v>
      </c>
      <c r="F45" s="1060"/>
      <c r="G45" s="1060"/>
      <c r="H45" s="1049"/>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061"/>
      <c r="B46" s="1062"/>
      <c r="C46" s="1062"/>
      <c r="D46" s="1063"/>
      <c r="E46" s="1064"/>
      <c r="F46" s="1064"/>
      <c r="G46" s="1065"/>
      <c r="H46" s="1066"/>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983" t="s">
        <v>291</v>
      </c>
      <c r="B47" s="1975"/>
      <c r="C47" s="1975"/>
      <c r="D47" s="1975"/>
      <c r="E47" s="1975"/>
      <c r="F47" s="1975"/>
      <c r="G47" s="1975"/>
      <c r="H47" s="1999"/>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053" t="s">
        <v>69</v>
      </c>
      <c r="B48" s="2000" t="s">
        <v>292</v>
      </c>
      <c r="C48" s="1976"/>
      <c r="D48" s="1054" t="s">
        <v>293</v>
      </c>
      <c r="E48" s="1043" t="s">
        <v>294</v>
      </c>
      <c r="F48" s="1043" t="s">
        <v>295</v>
      </c>
      <c r="G48" s="1044" t="s">
        <v>296</v>
      </c>
      <c r="H48" s="1045"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053"/>
      <c r="B49" s="1975" t="s">
        <v>99</v>
      </c>
      <c r="C49" s="1976"/>
      <c r="D49" s="1055" t="s">
        <v>66</v>
      </c>
      <c r="E49" s="1046">
        <v>0</v>
      </c>
      <c r="F49" s="1047"/>
      <c r="G49" s="1067"/>
      <c r="H49" s="1068"/>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053"/>
      <c r="B50" s="1057"/>
      <c r="C50" s="1058" t="s">
        <v>100</v>
      </c>
      <c r="D50" s="2001"/>
      <c r="E50" s="2002"/>
      <c r="F50" s="2002"/>
      <c r="G50" s="2002"/>
      <c r="H50" s="2003"/>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ht="30">
      <c r="A51" s="1053"/>
      <c r="B51" s="1975" t="s">
        <v>297</v>
      </c>
      <c r="C51" s="1976"/>
      <c r="D51" s="1055" t="s">
        <v>66</v>
      </c>
      <c r="E51" s="1046">
        <v>0</v>
      </c>
      <c r="F51" s="1047"/>
      <c r="G51" s="1067"/>
      <c r="H51" s="1068"/>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053"/>
      <c r="B52" s="1975" t="s">
        <v>298</v>
      </c>
      <c r="C52" s="1976"/>
      <c r="D52" s="1055" t="s">
        <v>66</v>
      </c>
      <c r="E52" s="1046">
        <v>0</v>
      </c>
      <c r="F52" s="1047"/>
      <c r="G52" s="1067"/>
      <c r="H52" s="1068"/>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053"/>
      <c r="B53" s="1975" t="s">
        <v>299</v>
      </c>
      <c r="C53" s="1976"/>
      <c r="D53" s="1059"/>
      <c r="E53" s="1069">
        <f>SUM(E49,E51,E52)</f>
        <v>0</v>
      </c>
      <c r="F53" s="1060"/>
      <c r="G53" s="1060"/>
      <c r="H53" s="1050"/>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061"/>
      <c r="B54" s="1062"/>
      <c r="C54" s="1062"/>
      <c r="D54" s="1063"/>
      <c r="E54" s="1064"/>
      <c r="F54" s="1064"/>
      <c r="G54" s="1065"/>
      <c r="H54" s="1066"/>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983" t="s">
        <v>215</v>
      </c>
      <c r="B55" s="1975"/>
      <c r="C55" s="1975"/>
      <c r="D55" s="1975"/>
      <c r="E55" s="1975"/>
      <c r="F55" s="1975"/>
      <c r="G55" s="1975"/>
      <c r="H55" s="1999"/>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2008" t="s">
        <v>300</v>
      </c>
      <c r="B56" s="2016"/>
      <c r="C56" s="2016"/>
      <c r="D56" s="2016"/>
      <c r="E56" s="2017"/>
      <c r="F56" s="1070" t="s">
        <v>66</v>
      </c>
      <c r="G56" s="2011" t="s">
        <v>1312</v>
      </c>
      <c r="H56" s="2012"/>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070" t="s">
        <v>66</v>
      </c>
      <c r="G57" s="2011" t="s">
        <v>101</v>
      </c>
      <c r="H57" s="2012"/>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2008" t="s">
        <v>301</v>
      </c>
      <c r="B58" s="2009"/>
      <c r="C58" s="2009"/>
      <c r="D58" s="2009"/>
      <c r="E58" s="2010"/>
      <c r="F58" s="1070" t="s">
        <v>66</v>
      </c>
      <c r="G58" s="2011" t="s">
        <v>114</v>
      </c>
      <c r="H58" s="2012"/>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1071" t="s">
        <v>66</v>
      </c>
      <c r="G59" s="2011" t="s">
        <v>101</v>
      </c>
      <c r="H59" s="2012"/>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072"/>
      <c r="B60" s="1073"/>
      <c r="C60" s="1073"/>
      <c r="D60" s="1074"/>
      <c r="E60" s="1075"/>
      <c r="F60" s="1075"/>
      <c r="G60" s="1076"/>
      <c r="H60" s="1077"/>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983" t="s">
        <v>302</v>
      </c>
      <c r="B61" s="1975"/>
      <c r="C61" s="1975"/>
      <c r="D61" s="1975"/>
      <c r="E61" s="1976"/>
      <c r="F61" s="2013"/>
      <c r="G61" s="2014"/>
      <c r="H61" s="2015"/>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028"/>
      <c r="B62" s="1975" t="s">
        <v>31</v>
      </c>
      <c r="C62" s="1975"/>
      <c r="D62" s="1975"/>
      <c r="E62" s="1975"/>
      <c r="F62" s="1993"/>
      <c r="G62" s="1994"/>
      <c r="H62" s="1995"/>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1078"/>
      <c r="B63" s="1079"/>
      <c r="C63" s="1975" t="s">
        <v>178</v>
      </c>
      <c r="D63" s="1975"/>
      <c r="E63" s="1976"/>
      <c r="F63" s="2013"/>
      <c r="G63" s="2014"/>
      <c r="H63" s="2015"/>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983" t="s">
        <v>155</v>
      </c>
      <c r="B64" s="1975"/>
      <c r="C64" s="1976"/>
      <c r="D64" s="1993"/>
      <c r="E64" s="1994"/>
      <c r="F64" s="1994"/>
      <c r="G64" s="1994"/>
      <c r="H64" s="1995"/>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2018" t="s">
        <v>7</v>
      </c>
      <c r="B65" s="2019"/>
      <c r="C65" s="2019"/>
      <c r="D65" s="2019"/>
      <c r="E65" s="2019"/>
      <c r="F65" s="2019"/>
      <c r="G65" s="2019"/>
      <c r="H65" s="108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2020" t="s">
        <v>303</v>
      </c>
      <c r="B66" s="2021"/>
      <c r="C66" s="2021"/>
      <c r="D66" s="2021"/>
      <c r="E66" s="2021"/>
      <c r="F66" s="2021"/>
      <c r="G66" s="2021"/>
      <c r="H66" s="2022"/>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2023" t="s">
        <v>2</v>
      </c>
      <c r="B67" s="2024"/>
      <c r="C67" s="2025"/>
      <c r="D67" s="2026" t="s">
        <v>84</v>
      </c>
      <c r="E67" s="2027"/>
      <c r="F67" s="1081" t="s">
        <v>102</v>
      </c>
      <c r="G67" s="1082" t="s">
        <v>103</v>
      </c>
      <c r="H67" s="108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1084"/>
      <c r="B68" s="2028" t="s">
        <v>304</v>
      </c>
      <c r="C68" s="2029"/>
      <c r="D68" s="1651" t="s">
        <v>61</v>
      </c>
      <c r="E68" s="1651"/>
      <c r="F68" s="986" t="s">
        <v>61</v>
      </c>
      <c r="G68" s="986" t="s">
        <v>61</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1085"/>
      <c r="B69" s="2028" t="s">
        <v>305</v>
      </c>
      <c r="C69" s="2029"/>
      <c r="D69" s="1651" t="s">
        <v>61</v>
      </c>
      <c r="E69" s="1651"/>
      <c r="F69" s="986" t="s">
        <v>61</v>
      </c>
      <c r="G69" s="986"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1085"/>
      <c r="B70" s="2028" t="s">
        <v>306</v>
      </c>
      <c r="C70" s="2029"/>
      <c r="D70" s="1651" t="s">
        <v>61</v>
      </c>
      <c r="E70" s="1651"/>
      <c r="F70" s="986" t="s">
        <v>61</v>
      </c>
      <c r="G70" s="986" t="s">
        <v>61</v>
      </c>
      <c r="H70" s="99" t="s">
        <v>66</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1085"/>
      <c r="B71" s="2028" t="s">
        <v>307</v>
      </c>
      <c r="C71" s="2029"/>
      <c r="D71" s="1651" t="s">
        <v>61</v>
      </c>
      <c r="E71" s="1651"/>
      <c r="F71" s="986" t="s">
        <v>62</v>
      </c>
      <c r="G71" s="986" t="s">
        <v>61</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1085"/>
      <c r="B72" s="2028" t="s">
        <v>308</v>
      </c>
      <c r="C72" s="2029"/>
      <c r="D72" s="1651" t="s">
        <v>61</v>
      </c>
      <c r="E72" s="1651"/>
      <c r="F72" s="986" t="s">
        <v>62</v>
      </c>
      <c r="G72" s="986" t="s">
        <v>61</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1085"/>
      <c r="B73" s="2028" t="s">
        <v>18</v>
      </c>
      <c r="C73" s="2029"/>
      <c r="D73" s="1651" t="s">
        <v>61</v>
      </c>
      <c r="E73" s="1651"/>
      <c r="F73" s="986" t="s">
        <v>61</v>
      </c>
      <c r="G73" s="986" t="s">
        <v>61</v>
      </c>
      <c r="H73" s="99" t="s">
        <v>66</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1085"/>
      <c r="B74" s="2028" t="s">
        <v>19</v>
      </c>
      <c r="C74" s="2029"/>
      <c r="D74" s="1651" t="s">
        <v>62</v>
      </c>
      <c r="E74" s="1651"/>
      <c r="F74" s="986" t="s">
        <v>62</v>
      </c>
      <c r="G74" s="986" t="s">
        <v>61</v>
      </c>
      <c r="H74" s="99"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1085"/>
      <c r="B75" s="2028" t="s">
        <v>309</v>
      </c>
      <c r="C75" s="2029"/>
      <c r="D75" s="1651" t="s">
        <v>61</v>
      </c>
      <c r="E75" s="1651"/>
      <c r="F75" s="986" t="s">
        <v>62</v>
      </c>
      <c r="G75" s="986" t="s">
        <v>61</v>
      </c>
      <c r="H75" s="99"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1085"/>
      <c r="B76" s="2028" t="s">
        <v>310</v>
      </c>
      <c r="C76" s="2029"/>
      <c r="D76" s="1651" t="s">
        <v>62</v>
      </c>
      <c r="E76" s="1651"/>
      <c r="F76" s="986" t="s">
        <v>62</v>
      </c>
      <c r="G76" s="986"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1085"/>
      <c r="B77" s="2028" t="s">
        <v>311</v>
      </c>
      <c r="C77" s="2029"/>
      <c r="D77" s="1651" t="s">
        <v>62</v>
      </c>
      <c r="E77" s="1651"/>
      <c r="F77" s="986" t="s">
        <v>62</v>
      </c>
      <c r="G77" s="986"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1085"/>
      <c r="B78" s="2028" t="s">
        <v>20</v>
      </c>
      <c r="C78" s="2029"/>
      <c r="D78" s="1651" t="s">
        <v>62</v>
      </c>
      <c r="E78" s="1651"/>
      <c r="F78" s="986" t="s">
        <v>62</v>
      </c>
      <c r="G78" s="986" t="s">
        <v>61</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1086"/>
      <c r="B79" s="2030" t="s">
        <v>312</v>
      </c>
      <c r="C79" s="2031"/>
      <c r="D79" s="1651"/>
      <c r="E79" s="1651"/>
      <c r="F79" s="986"/>
      <c r="G79" s="986"/>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987" t="s">
        <v>105</v>
      </c>
      <c r="B80" s="1988"/>
      <c r="C80" s="1989"/>
      <c r="D80" s="1674"/>
      <c r="E80" s="1675"/>
      <c r="F80" s="1675"/>
      <c r="G80" s="1675"/>
      <c r="H80" s="1676"/>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2032" t="s">
        <v>3</v>
      </c>
      <c r="B81" s="2033"/>
      <c r="C81" s="2033"/>
      <c r="D81" s="2033"/>
      <c r="E81" s="2033"/>
      <c r="F81" s="2033"/>
      <c r="G81" s="2033"/>
      <c r="H81" s="108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990" t="s">
        <v>313</v>
      </c>
      <c r="B82" s="1981"/>
      <c r="C82" s="1981"/>
      <c r="D82" s="1981"/>
      <c r="E82" s="1981"/>
      <c r="F82" s="1981"/>
      <c r="G82" s="1986"/>
      <c r="H82" s="1038"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2034" t="s">
        <v>70</v>
      </c>
      <c r="B83" s="2035"/>
      <c r="C83" s="2035"/>
      <c r="D83" s="1088"/>
      <c r="E83" s="1088"/>
      <c r="F83" s="1088"/>
      <c r="G83" s="1088"/>
      <c r="H83" s="108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2036"/>
      <c r="B84" s="2038" t="s">
        <v>37</v>
      </c>
      <c r="C84" s="2039"/>
      <c r="D84" s="2039" t="s">
        <v>314</v>
      </c>
      <c r="E84" s="2039"/>
      <c r="F84" s="1090" t="s">
        <v>35</v>
      </c>
      <c r="G84" s="2039" t="s">
        <v>36</v>
      </c>
      <c r="H84" s="2040"/>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2037"/>
      <c r="B85" s="1091" t="s">
        <v>10</v>
      </c>
      <c r="C85" s="1092" t="s">
        <v>205</v>
      </c>
      <c r="D85" s="2041" t="s">
        <v>205</v>
      </c>
      <c r="E85" s="2042"/>
      <c r="F85" s="1093" t="s">
        <v>205</v>
      </c>
      <c r="G85" s="2043" t="s">
        <v>205</v>
      </c>
      <c r="H85" s="2044"/>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990" t="s">
        <v>71</v>
      </c>
      <c r="B86" s="1981"/>
      <c r="C86" s="1981"/>
      <c r="D86" s="1981"/>
      <c r="E86" s="1981"/>
      <c r="F86" s="1981"/>
      <c r="G86" s="1986"/>
      <c r="H86" s="1094"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028"/>
      <c r="B87" s="1975" t="s">
        <v>106</v>
      </c>
      <c r="C87" s="1975"/>
      <c r="D87" s="1976"/>
      <c r="E87" s="1579" t="s">
        <v>317</v>
      </c>
      <c r="F87" s="1647"/>
      <c r="G87" s="1647"/>
      <c r="H87" s="1580"/>
      <c r="I87" s="458"/>
      <c r="J87" s="446"/>
      <c r="K87" s="397"/>
      <c r="L87" s="396"/>
      <c r="M87" s="426"/>
      <c r="N87" s="426" t="str">
        <f>E87</f>
        <v>All sectors</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85.5" customHeight="1">
      <c r="A88" s="1028"/>
      <c r="B88" s="1975" t="s">
        <v>21</v>
      </c>
      <c r="C88" s="1975"/>
      <c r="D88" s="1976"/>
      <c r="E88" s="1579" t="s">
        <v>1741</v>
      </c>
      <c r="F88" s="1647"/>
      <c r="G88" s="1647"/>
      <c r="H88" s="1580"/>
      <c r="I88" s="458"/>
      <c r="J88" s="446"/>
      <c r="K88" s="397"/>
      <c r="L88" s="396"/>
      <c r="M88" s="426"/>
      <c r="N88" s="426" t="str">
        <f>E88</f>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983" t="s">
        <v>318</v>
      </c>
      <c r="B89" s="1975"/>
      <c r="C89" s="1975"/>
      <c r="D89" s="1975"/>
      <c r="E89" s="1975"/>
      <c r="F89" s="1975"/>
      <c r="G89" s="1976"/>
      <c r="H89" s="1030"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028"/>
      <c r="B90" s="1975" t="s">
        <v>22</v>
      </c>
      <c r="C90" s="1975"/>
      <c r="D90" s="1975"/>
      <c r="E90" s="1647"/>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983" t="s">
        <v>319</v>
      </c>
      <c r="B91" s="1975"/>
      <c r="C91" s="1975"/>
      <c r="D91" s="1975"/>
      <c r="E91" s="1975"/>
      <c r="F91" s="1975"/>
      <c r="G91" s="1976"/>
      <c r="H91" s="98"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028"/>
      <c r="B92" s="1975" t="s">
        <v>22</v>
      </c>
      <c r="C92" s="1975"/>
      <c r="D92" s="1976"/>
      <c r="E92" s="1576" t="s">
        <v>1742</v>
      </c>
      <c r="F92" s="1577"/>
      <c r="G92" s="1577"/>
      <c r="H92" s="1643"/>
      <c r="I92" s="458"/>
      <c r="J92" s="446"/>
      <c r="K92" s="397" t="str">
        <f>B92</f>
        <v>a. If yes, describe the policies.</v>
      </c>
      <c r="L92" s="396"/>
      <c r="M92" s="396"/>
      <c r="N92" s="460"/>
      <c r="O92" s="398" t="str">
        <f>E92</f>
        <v>The FP Policy has been approved and is in the press for printing.</v>
      </c>
      <c r="P92" s="397"/>
      <c r="Q92" s="396"/>
      <c r="R92" s="396"/>
      <c r="S92" s="396"/>
      <c r="T92" s="406"/>
      <c r="U92" s="406"/>
      <c r="V92" s="406"/>
      <c r="W92" s="407"/>
      <c r="X92" s="407"/>
      <c r="Y92" s="424"/>
      <c r="Z92" s="425"/>
      <c r="AA92" s="409"/>
    </row>
    <row r="93" spans="1:28" ht="45.75" thickBot="1">
      <c r="A93" s="2045" t="s">
        <v>212</v>
      </c>
      <c r="B93" s="2046"/>
      <c r="C93" s="2046"/>
      <c r="D93" s="2046"/>
      <c r="E93" s="2046"/>
      <c r="F93" s="2046"/>
      <c r="G93" s="2046"/>
      <c r="H93" s="2047"/>
      <c r="I93" s="1095"/>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9" t="s">
        <v>1743</v>
      </c>
      <c r="E95" s="1647"/>
      <c r="F95" s="1661"/>
      <c r="G95" s="1579" t="s">
        <v>1743</v>
      </c>
      <c r="H95" s="1580"/>
      <c r="I95" s="465"/>
      <c r="J95" s="446" t="str">
        <f t="shared" si="3"/>
        <v>Community midwife</v>
      </c>
      <c r="K95" s="397"/>
      <c r="L95" s="396"/>
      <c r="M95" s="426"/>
      <c r="N95" s="396"/>
      <c r="O95" s="397"/>
      <c r="P95" s="397"/>
      <c r="Q95" s="396"/>
      <c r="R95" s="396"/>
      <c r="S95" s="396"/>
      <c r="T95" s="463" t="str">
        <f>D95</f>
        <v>Community midwife</v>
      </c>
      <c r="U95" s="464"/>
      <c r="V95" s="406"/>
      <c r="W95" s="407"/>
      <c r="X95" s="407"/>
      <c r="Y95" s="424"/>
      <c r="Z95" s="425"/>
      <c r="AA95" s="409"/>
    </row>
    <row r="96" spans="1:28" s="111" customFormat="1" ht="15" customHeight="1">
      <c r="A96" s="130"/>
      <c r="B96" s="95" t="s">
        <v>11</v>
      </c>
      <c r="C96" s="92" t="s">
        <v>188</v>
      </c>
      <c r="D96" s="1579" t="s">
        <v>1743</v>
      </c>
      <c r="E96" s="1647"/>
      <c r="F96" s="1661"/>
      <c r="G96" s="1579" t="s">
        <v>1743</v>
      </c>
      <c r="H96" s="1580"/>
      <c r="I96" s="465"/>
      <c r="J96" s="446" t="str">
        <f t="shared" si="3"/>
        <v>Community midwife</v>
      </c>
      <c r="K96" s="397"/>
      <c r="L96" s="396"/>
      <c r="M96" s="426"/>
      <c r="N96" s="396"/>
      <c r="O96" s="397"/>
      <c r="P96" s="397"/>
      <c r="Q96" s="396"/>
      <c r="R96" s="396"/>
      <c r="S96" s="396"/>
      <c r="T96" s="463" t="str">
        <f t="shared" ref="T96:T102" si="4">D96</f>
        <v>Community midwife</v>
      </c>
      <c r="U96" s="464"/>
      <c r="V96" s="406"/>
      <c r="W96" s="407"/>
      <c r="X96" s="407"/>
      <c r="Y96" s="424"/>
      <c r="Z96" s="425"/>
      <c r="AA96" s="409"/>
    </row>
    <row r="97" spans="1:27" s="111" customFormat="1" ht="15" customHeight="1">
      <c r="A97" s="130"/>
      <c r="B97" s="95" t="s">
        <v>12</v>
      </c>
      <c r="C97" s="92" t="s">
        <v>189</v>
      </c>
      <c r="D97" s="1579" t="s">
        <v>205</v>
      </c>
      <c r="E97" s="1647"/>
      <c r="F97" s="1661"/>
      <c r="G97" s="1579" t="s">
        <v>66</v>
      </c>
      <c r="H97" s="1580"/>
      <c r="I97" s="465"/>
      <c r="J97" s="446" t="str">
        <f t="shared" si="3"/>
        <v>Don't know</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79" t="s">
        <v>205</v>
      </c>
      <c r="E98" s="1647"/>
      <c r="F98" s="1661"/>
      <c r="G98" s="1579" t="s">
        <v>502</v>
      </c>
      <c r="H98" s="1580"/>
      <c r="I98" s="465"/>
      <c r="J98" s="446" t="str">
        <f t="shared" si="3"/>
        <v>Nurse midwife</v>
      </c>
      <c r="K98" s="397"/>
      <c r="L98" s="396"/>
      <c r="M98" s="426"/>
      <c r="N98" s="396"/>
      <c r="O98" s="397"/>
      <c r="P98" s="397"/>
      <c r="Q98" s="396"/>
      <c r="R98" s="396"/>
      <c r="S98" s="396"/>
      <c r="T98" s="463" t="str">
        <f t="shared" si="4"/>
        <v>Not applicable</v>
      </c>
      <c r="U98" s="464"/>
      <c r="V98" s="406"/>
      <c r="W98" s="407"/>
      <c r="X98" s="407"/>
      <c r="Y98" s="424"/>
      <c r="Z98" s="425"/>
      <c r="AA98" s="409"/>
    </row>
    <row r="99" spans="1:27" s="111" customFormat="1" ht="15" customHeight="1">
      <c r="A99" s="130"/>
      <c r="B99" s="95" t="s">
        <v>183</v>
      </c>
      <c r="C99" s="92" t="s">
        <v>191</v>
      </c>
      <c r="D99" s="1579" t="s">
        <v>1744</v>
      </c>
      <c r="E99" s="1647"/>
      <c r="F99" s="1661"/>
      <c r="G99" s="1579" t="s">
        <v>66</v>
      </c>
      <c r="H99" s="1580"/>
      <c r="I99" s="465"/>
      <c r="J99" s="446" t="str">
        <f t="shared" si="3"/>
        <v>Don't know</v>
      </c>
      <c r="K99" s="397"/>
      <c r="L99" s="396"/>
      <c r="M99" s="426"/>
      <c r="N99" s="396"/>
      <c r="O99" s="397"/>
      <c r="P99" s="397"/>
      <c r="Q99" s="396"/>
      <c r="R99" s="396"/>
      <c r="S99" s="396"/>
      <c r="T99" s="463" t="str">
        <f t="shared" si="4"/>
        <v>Community health worker (Male condom)</v>
      </c>
      <c r="U99" s="464"/>
      <c r="V99" s="406"/>
      <c r="W99" s="407"/>
      <c r="X99" s="407"/>
      <c r="Y99" s="424"/>
      <c r="Z99" s="425"/>
      <c r="AA99" s="409"/>
    </row>
    <row r="100" spans="1:27" s="111" customFormat="1" ht="15" customHeight="1">
      <c r="A100" s="130"/>
      <c r="B100" s="95" t="s">
        <v>184</v>
      </c>
      <c r="C100" s="92" t="s">
        <v>192</v>
      </c>
      <c r="D100" s="1579" t="s">
        <v>205</v>
      </c>
      <c r="E100" s="1647"/>
      <c r="F100" s="1661"/>
      <c r="G100" s="1579" t="s">
        <v>66</v>
      </c>
      <c r="H100" s="1580"/>
      <c r="I100" s="465"/>
      <c r="J100" s="446" t="str">
        <f t="shared" si="3"/>
        <v>Don't know</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9" t="s">
        <v>205</v>
      </c>
      <c r="E101" s="1647"/>
      <c r="F101" s="1661"/>
      <c r="G101" s="1579" t="s">
        <v>205</v>
      </c>
      <c r="H101" s="1580"/>
      <c r="I101" s="465"/>
      <c r="J101" s="446" t="str">
        <f t="shared" si="3"/>
        <v>Not applicable</v>
      </c>
      <c r="K101" s="397"/>
      <c r="L101" s="396"/>
      <c r="M101" s="426"/>
      <c r="N101" s="396"/>
      <c r="O101" s="397"/>
      <c r="P101" s="397"/>
      <c r="Q101" s="396"/>
      <c r="R101" s="396"/>
      <c r="S101" s="396"/>
      <c r="T101" s="463" t="str">
        <f t="shared" si="4"/>
        <v>Not applicable</v>
      </c>
      <c r="U101" s="464"/>
      <c r="V101" s="406"/>
      <c r="W101" s="407"/>
      <c r="X101" s="407"/>
      <c r="Y101" s="424"/>
      <c r="Z101" s="425"/>
      <c r="AA101" s="409"/>
    </row>
    <row r="102" spans="1:27" s="111" customFormat="1" ht="15" customHeight="1" thickBot="1">
      <c r="A102" s="130"/>
      <c r="B102" s="96" t="s">
        <v>186</v>
      </c>
      <c r="C102" s="93" t="s">
        <v>194</v>
      </c>
      <c r="D102" s="1589" t="s">
        <v>66</v>
      </c>
      <c r="E102" s="1855"/>
      <c r="F102" s="1856"/>
      <c r="G102" s="1589" t="s">
        <v>66</v>
      </c>
      <c r="H102" s="1590"/>
      <c r="I102" s="465"/>
      <c r="J102" s="446" t="str">
        <f t="shared" si="3"/>
        <v>Don't know</v>
      </c>
      <c r="K102" s="397"/>
      <c r="L102" s="396"/>
      <c r="M102" s="426"/>
      <c r="N102" s="396"/>
      <c r="O102" s="397"/>
      <c r="P102" s="397"/>
      <c r="Q102" s="396"/>
      <c r="R102" s="396"/>
      <c r="S102" s="396"/>
      <c r="T102" s="463" t="str">
        <f t="shared" si="4"/>
        <v>Don't know</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2052"/>
      <c r="B104" s="2053"/>
      <c r="C104" s="2053"/>
      <c r="D104" s="2053"/>
      <c r="E104" s="2053"/>
      <c r="F104" s="2053"/>
      <c r="G104" s="2053"/>
      <c r="H104" s="2054"/>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972" t="s">
        <v>195</v>
      </c>
      <c r="B105" s="1973"/>
      <c r="C105" s="1973"/>
      <c r="D105" s="1096" t="s">
        <v>32</v>
      </c>
      <c r="E105" s="2055" t="s">
        <v>38</v>
      </c>
      <c r="F105" s="2056"/>
      <c r="G105" s="2057"/>
      <c r="H105" s="1097"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028"/>
      <c r="B106" s="1975" t="s">
        <v>107</v>
      </c>
      <c r="C106" s="1975"/>
      <c r="D106" s="100" t="s">
        <v>62</v>
      </c>
      <c r="E106" s="1579"/>
      <c r="F106" s="1647"/>
      <c r="G106" s="1661"/>
      <c r="H106" s="98"/>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028"/>
      <c r="B107" s="1975" t="s">
        <v>23</v>
      </c>
      <c r="C107" s="1975"/>
      <c r="D107" s="100" t="s">
        <v>62</v>
      </c>
      <c r="E107" s="1579"/>
      <c r="F107" s="1647"/>
      <c r="G107" s="1661"/>
      <c r="H107" s="98"/>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30.75" thickBot="1">
      <c r="A108" s="1098"/>
      <c r="B108" s="2048" t="s">
        <v>24</v>
      </c>
      <c r="C108" s="2048"/>
      <c r="D108" s="1099" t="s">
        <v>66</v>
      </c>
      <c r="E108" s="2049"/>
      <c r="F108" s="2050"/>
      <c r="G108" s="2051"/>
      <c r="H108" s="1100"/>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2052"/>
      <c r="B109" s="2053"/>
      <c r="C109" s="2053"/>
      <c r="D109" s="2053"/>
      <c r="E109" s="2053"/>
      <c r="F109" s="2053"/>
      <c r="G109" s="2053"/>
      <c r="H109" s="2054"/>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983" t="s">
        <v>321</v>
      </c>
      <c r="B110" s="1975"/>
      <c r="C110" s="1975"/>
      <c r="D110" s="1975"/>
      <c r="E110" s="1975"/>
      <c r="F110" s="1975"/>
      <c r="G110" s="1975"/>
      <c r="H110" s="1999"/>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028"/>
      <c r="B111" s="1975" t="s">
        <v>25</v>
      </c>
      <c r="C111" s="1975"/>
      <c r="D111" s="1975"/>
      <c r="E111" s="1975"/>
      <c r="F111" s="1976"/>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028"/>
      <c r="B112" s="1975" t="s">
        <v>26</v>
      </c>
      <c r="C112" s="1975"/>
      <c r="D112" s="1975"/>
      <c r="E112" s="1975"/>
      <c r="F112" s="1976"/>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028"/>
      <c r="B113" s="1975" t="s">
        <v>27</v>
      </c>
      <c r="C113" s="1975"/>
      <c r="D113" s="1975"/>
      <c r="E113" s="1975"/>
      <c r="F113" s="1976"/>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028"/>
      <c r="B114" s="1057"/>
      <c r="C114" s="1058" t="s">
        <v>28</v>
      </c>
      <c r="D114" s="2005" t="s">
        <v>205</v>
      </c>
      <c r="E114" s="2006"/>
      <c r="F114" s="2006"/>
      <c r="G114" s="2006"/>
      <c r="H114" s="200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983" t="s">
        <v>197</v>
      </c>
      <c r="B115" s="1975"/>
      <c r="C115" s="1975"/>
      <c r="D115" s="1975"/>
      <c r="E115" s="1975"/>
      <c r="F115" s="1975"/>
      <c r="G115" s="1975"/>
      <c r="H115" s="1999"/>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1101"/>
      <c r="B116" s="1975" t="s">
        <v>108</v>
      </c>
      <c r="C116" s="1975"/>
      <c r="D116" s="1975"/>
      <c r="E116" s="1975"/>
      <c r="F116" s="1976"/>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1101"/>
      <c r="B117" s="1975" t="s">
        <v>109</v>
      </c>
      <c r="C117" s="1975"/>
      <c r="D117" s="1975"/>
      <c r="E117" s="1975"/>
      <c r="F117" s="1976"/>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1101"/>
      <c r="B118" s="1975" t="s">
        <v>170</v>
      </c>
      <c r="C118" s="1975"/>
      <c r="D118" s="1975"/>
      <c r="E118" s="1975"/>
      <c r="F118" s="1976"/>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1101"/>
      <c r="B119" s="1975" t="s">
        <v>171</v>
      </c>
      <c r="C119" s="1975"/>
      <c r="D119" s="1975"/>
      <c r="E119" s="1975"/>
      <c r="F119" s="1976"/>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1101"/>
      <c r="B120" s="1975" t="s">
        <v>29</v>
      </c>
      <c r="C120" s="1975"/>
      <c r="D120" s="1975"/>
      <c r="E120" s="1975"/>
      <c r="F120" s="1976"/>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1101"/>
      <c r="B121" s="1975" t="s">
        <v>18</v>
      </c>
      <c r="C121" s="1975"/>
      <c r="D121" s="1975"/>
      <c r="E121" s="1975"/>
      <c r="F121" s="1976"/>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1101"/>
      <c r="B122" s="1975" t="s">
        <v>19</v>
      </c>
      <c r="C122" s="1975"/>
      <c r="D122" s="1975"/>
      <c r="E122" s="1975"/>
      <c r="F122" s="1976"/>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1101"/>
      <c r="B123" s="1975" t="s">
        <v>110</v>
      </c>
      <c r="C123" s="1975"/>
      <c r="D123" s="1975"/>
      <c r="E123" s="1975"/>
      <c r="F123" s="1976"/>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1101"/>
      <c r="B124" s="1975" t="s">
        <v>72</v>
      </c>
      <c r="C124" s="1975"/>
      <c r="D124" s="1975"/>
      <c r="E124" s="1975"/>
      <c r="F124" s="1976"/>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1101"/>
      <c r="B125" s="1975" t="s">
        <v>111</v>
      </c>
      <c r="C125" s="1975"/>
      <c r="D125" s="1975"/>
      <c r="E125" s="1975"/>
      <c r="F125" s="1976"/>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1101"/>
      <c r="B126" s="1102"/>
      <c r="C126" s="1975" t="s">
        <v>112</v>
      </c>
      <c r="D126" s="1975"/>
      <c r="E126" s="1975"/>
      <c r="F126" s="1975"/>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31.5" customHeight="1">
      <c r="A127" s="2058" t="s">
        <v>198</v>
      </c>
      <c r="B127" s="2059"/>
      <c r="C127" s="2059"/>
      <c r="D127" s="2059"/>
      <c r="E127" s="2059"/>
      <c r="F127" s="2059"/>
      <c r="G127" s="1635">
        <v>2011</v>
      </c>
      <c r="H127" s="1636"/>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983" t="s">
        <v>437</v>
      </c>
      <c r="B128" s="1975"/>
      <c r="C128" s="1976"/>
      <c r="D128" s="1658" t="s">
        <v>1745</v>
      </c>
      <c r="E128" s="1659"/>
      <c r="F128" s="1659"/>
      <c r="G128" s="1659"/>
      <c r="H128" s="1660"/>
      <c r="I128" s="421"/>
      <c r="J128" s="473"/>
      <c r="K128" s="397" t="str">
        <f>A128</f>
        <v xml:space="preserve">D11. Name of the list(s)
</v>
      </c>
      <c r="L128" s="397"/>
      <c r="M128" s="396"/>
      <c r="N128" s="396"/>
      <c r="O128" s="397" t="str">
        <f>D128</f>
        <v xml:space="preserve">South Sudan Essential Medicines List </v>
      </c>
      <c r="P128" s="396"/>
      <c r="Q128" s="474"/>
      <c r="R128" s="396"/>
      <c r="S128" s="412"/>
      <c r="T128" s="413"/>
      <c r="U128" s="413"/>
      <c r="V128" s="413"/>
      <c r="W128" s="414"/>
      <c r="X128" s="414"/>
      <c r="Y128" s="474"/>
      <c r="Z128" s="475"/>
      <c r="AA128" s="409"/>
    </row>
    <row r="129" spans="1:27" s="132" customFormat="1" ht="30">
      <c r="A129" s="1983" t="s">
        <v>472</v>
      </c>
      <c r="B129" s="1975"/>
      <c r="C129" s="1976"/>
      <c r="D129" s="1658" t="s">
        <v>1746</v>
      </c>
      <c r="E129" s="1659"/>
      <c r="F129" s="1659"/>
      <c r="G129" s="1659"/>
      <c r="H129" s="1660"/>
      <c r="I129" s="421"/>
      <c r="J129" s="473"/>
      <c r="K129" s="397" t="str">
        <f>A129</f>
        <v xml:space="preserve">D12. Notes about the list(s)
</v>
      </c>
      <c r="L129" s="397"/>
      <c r="M129" s="396"/>
      <c r="N129" s="396"/>
      <c r="O129" s="397" t="str">
        <f>D129</f>
        <v>The government is reviewing the list due to the reduction in budgets.</v>
      </c>
      <c r="P129" s="396"/>
      <c r="Q129" s="474"/>
      <c r="R129" s="396"/>
      <c r="S129" s="412"/>
      <c r="T129" s="413"/>
      <c r="U129" s="413"/>
      <c r="V129" s="413"/>
      <c r="W129" s="414"/>
      <c r="X129" s="414"/>
      <c r="Y129" s="474"/>
      <c r="Z129" s="475"/>
      <c r="AA129" s="409"/>
    </row>
    <row r="130" spans="1:27" s="111" customFormat="1" ht="21.75" customHeight="1">
      <c r="A130" s="1983" t="s">
        <v>439</v>
      </c>
      <c r="B130" s="1975"/>
      <c r="C130" s="1975"/>
      <c r="D130" s="1975"/>
      <c r="E130" s="1975"/>
      <c r="F130" s="1975"/>
      <c r="G130" s="1975"/>
      <c r="H130" s="1999"/>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1103"/>
      <c r="B131" s="2063" t="s">
        <v>323</v>
      </c>
      <c r="C131" s="2064"/>
      <c r="D131" s="2064"/>
      <c r="E131" s="2065"/>
      <c r="F131" s="2066" t="s">
        <v>205</v>
      </c>
      <c r="G131" s="2067"/>
      <c r="H131" s="2068"/>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1101"/>
      <c r="B132" s="1975" t="s">
        <v>67</v>
      </c>
      <c r="C132" s="1975"/>
      <c r="D132" s="1975"/>
      <c r="E132" s="1975"/>
      <c r="F132" s="1976"/>
      <c r="G132" s="2013" t="s">
        <v>205</v>
      </c>
      <c r="H132" s="2015"/>
      <c r="I132" s="421"/>
      <c r="J132" s="446" t="str">
        <f>G132</f>
        <v>Not applicable</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1101"/>
      <c r="B133" s="1975" t="s">
        <v>68</v>
      </c>
      <c r="C133" s="1975"/>
      <c r="D133" s="1975"/>
      <c r="E133" s="1975"/>
      <c r="F133" s="1976"/>
      <c r="G133" s="2013" t="s">
        <v>205</v>
      </c>
      <c r="H133" s="2015"/>
      <c r="I133" s="421"/>
      <c r="J133" s="446" t="str">
        <f>G133</f>
        <v>Not applicable</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1101"/>
      <c r="B134" s="1975" t="s">
        <v>40</v>
      </c>
      <c r="C134" s="1975"/>
      <c r="D134" s="1975"/>
      <c r="E134" s="1975"/>
      <c r="F134" s="1976"/>
      <c r="G134" s="2013" t="s">
        <v>205</v>
      </c>
      <c r="H134" s="2015"/>
      <c r="I134" s="421"/>
      <c r="J134" s="446" t="str">
        <f>G134</f>
        <v>Not applicable</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1101"/>
      <c r="B135" s="1975" t="s">
        <v>41</v>
      </c>
      <c r="C135" s="1975"/>
      <c r="D135" s="1975"/>
      <c r="E135" s="1975"/>
      <c r="F135" s="1976"/>
      <c r="G135" s="2013" t="s">
        <v>205</v>
      </c>
      <c r="H135" s="2015"/>
      <c r="I135" s="421"/>
      <c r="J135" s="446" t="str">
        <f>G135</f>
        <v>Not applicable</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028" t="s">
        <v>42</v>
      </c>
      <c r="B136" s="1975" t="s">
        <v>43</v>
      </c>
      <c r="C136" s="1976"/>
      <c r="D136" s="2060" t="s">
        <v>593</v>
      </c>
      <c r="E136" s="2061"/>
      <c r="F136" s="2061"/>
      <c r="G136" s="2061"/>
      <c r="H136" s="2062"/>
      <c r="I136" s="421"/>
      <c r="J136" s="473"/>
      <c r="K136" s="397" t="str">
        <f>B136</f>
        <v>f. Notes about the Poverty Reduction Strategy Paper</v>
      </c>
      <c r="L136" s="397"/>
      <c r="M136" s="396"/>
      <c r="N136" s="396"/>
      <c r="O136" s="397" t="str">
        <f>D136</f>
        <v>Document not available on IMF's website</v>
      </c>
      <c r="P136" s="396"/>
      <c r="Q136" s="474"/>
      <c r="R136" s="396"/>
      <c r="S136" s="412"/>
      <c r="T136" s="413"/>
      <c r="U136" s="413"/>
      <c r="V136" s="413"/>
      <c r="W136" s="414"/>
      <c r="X136" s="414"/>
      <c r="Y136" s="474"/>
      <c r="Z136" s="475"/>
      <c r="AA136" s="409"/>
    </row>
    <row r="137" spans="1:27" s="111" customFormat="1" ht="16.5" customHeight="1" thickBot="1">
      <c r="A137" s="2069" t="s">
        <v>4</v>
      </c>
      <c r="B137" s="2070"/>
      <c r="C137" s="2070"/>
      <c r="D137" s="2070"/>
      <c r="E137" s="2070"/>
      <c r="F137" s="2070"/>
      <c r="G137" s="2070"/>
      <c r="H137" s="1104"/>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972" t="s">
        <v>324</v>
      </c>
      <c r="B138" s="1973"/>
      <c r="C138" s="1973"/>
      <c r="D138" s="1973"/>
      <c r="E138" s="1973"/>
      <c r="F138" s="1974"/>
      <c r="G138" s="2071" t="s">
        <v>66</v>
      </c>
      <c r="H138" s="2072"/>
      <c r="I138" s="419"/>
      <c r="J138" s="446" t="str">
        <f>G138</f>
        <v>Don't know</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975"/>
      <c r="C139" s="1975"/>
      <c r="D139" s="1975"/>
      <c r="E139" s="1975"/>
      <c r="F139" s="1975"/>
      <c r="G139" s="1975"/>
      <c r="H139" s="1999"/>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1105"/>
      <c r="B140" s="1975" t="s">
        <v>108</v>
      </c>
      <c r="C140" s="1975"/>
      <c r="D140" s="1975"/>
      <c r="E140" s="1975"/>
      <c r="F140" s="1976"/>
      <c r="G140" s="2013" t="s">
        <v>66</v>
      </c>
      <c r="H140" s="2015"/>
      <c r="I140" s="419"/>
      <c r="J140" s="446" t="str">
        <f t="shared" ref="J140:J148" si="7">G140</f>
        <v>Don't know</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06"/>
      <c r="B141" s="1975" t="s">
        <v>109</v>
      </c>
      <c r="C141" s="1975"/>
      <c r="D141" s="1975"/>
      <c r="E141" s="1975"/>
      <c r="F141" s="1976"/>
      <c r="G141" s="2013" t="s">
        <v>66</v>
      </c>
      <c r="H141" s="2015"/>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05"/>
      <c r="B142" s="1975" t="s">
        <v>170</v>
      </c>
      <c r="C142" s="1975"/>
      <c r="D142" s="1975"/>
      <c r="E142" s="1975"/>
      <c r="F142" s="1976"/>
      <c r="G142" s="2013" t="s">
        <v>66</v>
      </c>
      <c r="H142" s="2015"/>
      <c r="I142" s="419"/>
      <c r="J142" s="446" t="str">
        <f t="shared" si="7"/>
        <v>Don't know</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05"/>
      <c r="B143" s="1975" t="s">
        <v>171</v>
      </c>
      <c r="C143" s="1975"/>
      <c r="D143" s="1975"/>
      <c r="E143" s="1975"/>
      <c r="F143" s="1976"/>
      <c r="G143" s="2013" t="s">
        <v>66</v>
      </c>
      <c r="H143" s="2015"/>
      <c r="I143" s="419"/>
      <c r="J143" s="446" t="str">
        <f t="shared" si="7"/>
        <v>Don't know</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05"/>
      <c r="B144" s="1975" t="s">
        <v>29</v>
      </c>
      <c r="C144" s="1975"/>
      <c r="D144" s="1975"/>
      <c r="E144" s="1975"/>
      <c r="F144" s="1976"/>
      <c r="G144" s="2013" t="s">
        <v>66</v>
      </c>
      <c r="H144" s="2015"/>
      <c r="I144" s="419"/>
      <c r="J144" s="446" t="str">
        <f t="shared" si="7"/>
        <v>Don't know</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05"/>
      <c r="B145" s="1975" t="s">
        <v>18</v>
      </c>
      <c r="C145" s="1975"/>
      <c r="D145" s="1975"/>
      <c r="E145" s="1975"/>
      <c r="F145" s="1976"/>
      <c r="G145" s="2013" t="s">
        <v>66</v>
      </c>
      <c r="H145" s="2015"/>
      <c r="I145" s="419"/>
      <c r="J145" s="446" t="str">
        <f t="shared" si="7"/>
        <v>Don't know</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05"/>
      <c r="B146" s="1975" t="s">
        <v>19</v>
      </c>
      <c r="C146" s="1975"/>
      <c r="D146" s="1975"/>
      <c r="E146" s="1975"/>
      <c r="F146" s="1976"/>
      <c r="G146" s="2013" t="s">
        <v>66</v>
      </c>
      <c r="H146" s="2015"/>
      <c r="I146" s="419"/>
      <c r="J146" s="446" t="str">
        <f t="shared" si="7"/>
        <v>Don't know</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05"/>
      <c r="B147" s="1975" t="s">
        <v>110</v>
      </c>
      <c r="C147" s="1975"/>
      <c r="D147" s="1975"/>
      <c r="E147" s="1975"/>
      <c r="F147" s="1976"/>
      <c r="G147" s="2013" t="s">
        <v>66</v>
      </c>
      <c r="H147" s="2015"/>
      <c r="I147" s="419"/>
      <c r="J147" s="446" t="str">
        <f t="shared" si="7"/>
        <v>Don't know</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05"/>
      <c r="B148" s="1975" t="s">
        <v>72</v>
      </c>
      <c r="C148" s="1975"/>
      <c r="D148" s="1975"/>
      <c r="E148" s="1975"/>
      <c r="F148" s="1976"/>
      <c r="G148" s="2013" t="s">
        <v>66</v>
      </c>
      <c r="H148" s="2015"/>
      <c r="I148" s="419"/>
      <c r="J148" s="446" t="str">
        <f t="shared" si="7"/>
        <v>Don't know</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1105"/>
      <c r="B149" s="1975" t="s">
        <v>685</v>
      </c>
      <c r="C149" s="1975"/>
      <c r="D149" s="1975"/>
      <c r="E149" s="1975"/>
      <c r="F149" s="1975"/>
      <c r="G149" s="2073"/>
      <c r="H149" s="2074"/>
      <c r="I149" s="419"/>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028"/>
      <c r="B150" s="1975" t="s">
        <v>326</v>
      </c>
      <c r="C150" s="1975"/>
      <c r="D150" s="1975"/>
      <c r="E150" s="1975"/>
      <c r="F150" s="1975"/>
      <c r="G150" s="2073"/>
      <c r="H150" s="2074"/>
      <c r="I150" s="419"/>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983" t="s">
        <v>440</v>
      </c>
      <c r="B151" s="1975"/>
      <c r="C151" s="1975"/>
      <c r="D151" s="1975"/>
      <c r="E151" s="1975"/>
      <c r="F151" s="1975"/>
      <c r="G151" s="1975"/>
      <c r="H151" s="1999"/>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078"/>
      <c r="B152" s="1988" t="s">
        <v>327</v>
      </c>
      <c r="C152" s="1988"/>
      <c r="D152" s="1988"/>
      <c r="E152" s="1988"/>
      <c r="F152" s="1989"/>
      <c r="G152" s="2081" t="s">
        <v>66</v>
      </c>
      <c r="H152" s="2082"/>
      <c r="I152" s="419"/>
      <c r="J152" s="446" t="str">
        <f>G152</f>
        <v>Don't know</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05"/>
      <c r="B153" s="1975" t="s">
        <v>328</v>
      </c>
      <c r="C153" s="1975"/>
      <c r="D153" s="1975"/>
      <c r="E153" s="1975"/>
      <c r="F153" s="1976"/>
      <c r="G153" s="2013" t="s">
        <v>66</v>
      </c>
      <c r="H153" s="2015"/>
      <c r="I153" s="419"/>
      <c r="J153" s="403" t="str">
        <f>G153</f>
        <v>Don't know</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45.75" thickBot="1">
      <c r="A154" s="2075" t="s">
        <v>473</v>
      </c>
      <c r="B154" s="2076"/>
      <c r="C154" s="2077"/>
      <c r="D154" s="2078"/>
      <c r="E154" s="2079"/>
      <c r="F154" s="2079"/>
      <c r="G154" s="2079"/>
      <c r="H154" s="2080"/>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mergeCells count="249">
    <mergeCell ref="A154:C154"/>
    <mergeCell ref="D154:H154"/>
    <mergeCell ref="A155:H155"/>
    <mergeCell ref="A156:H156"/>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9:H9"/>
    <mergeCell ref="A8:H8"/>
    <mergeCell ref="B18:C18"/>
    <mergeCell ref="F18:H18"/>
    <mergeCell ref="B19:C19"/>
    <mergeCell ref="F19:H19"/>
    <mergeCell ref="A1:H1"/>
    <mergeCell ref="A2:C2"/>
    <mergeCell ref="D2:E2"/>
    <mergeCell ref="D3:E3"/>
    <mergeCell ref="F3:H3"/>
    <mergeCell ref="A7:C7"/>
    <mergeCell ref="A10:H10"/>
    <mergeCell ref="A11:G11"/>
    <mergeCell ref="A12:G12"/>
  </mergeCells>
  <dataValidations count="11">
    <dataValidation type="list" allowBlank="1" showInputMessage="1" showErrorMessage="1" error="Please choose from the dropdown list." sqref="F85">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Please choose from the dropdown list." sqref="H31:H32 F68:H78 G152:G153 G132:G135 F63 H106:H108 D69:D78 D26 G140:G148 D16:D23 H25 G111:G113 G85:H85 H86 D41 D106:D108 H91 H89 G116:H125 D51:D52 D49 D43">
      <formula1>$W$1:$W$4</formula1>
    </dataValidation>
    <dataValidation type="list" allowBlank="1" showInputMessage="1" showErrorMessage="1" errorTitle="Choose from dropdown" error="Please choose from the dropdown list." prompt="Please select from the dropdown list." sqref="H12 D68 D15 G138 H82">
      <formula1>$W$1:$W$4</formula1>
    </dataValidation>
    <dataValidation type="list" allowBlank="1" showErrorMessage="1" error="Please choose from the dropdown list." sqref="H3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error="Please choose from the dropdown list." sqref="F59">
      <formula1>$W$1:$W$4</formula1>
    </dataValidation>
  </dataValidations>
  <hyperlinks>
    <hyperlink ref="C5" location="Introduction!A1" display="To jump to the Introduction sheet, click here"/>
  </hyperlinks>
  <pageMargins left="1.2" right="0.7" top="0.75" bottom="0.75" header="0.3" footer="0.3"/>
  <pageSetup scale="55" fitToHeight="5" orientation="portrait" r:id="rId1"/>
  <rowBreaks count="1" manualBreakCount="1">
    <brk id="46" max="7"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7.57031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7.57031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7.57031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7.57031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7.57031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7.57031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7.57031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7.57031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7.57031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7.57031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7.57031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7.57031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7.57031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7.57031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7.57031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7.57031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7.57031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7.57031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7.57031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7.57031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7.57031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7.57031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7.57031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7.57031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7.57031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7.57031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7.57031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7.57031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7.57031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7.57031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7.57031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7.57031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7.57031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7.57031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7.57031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7.57031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7.57031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7.57031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7.57031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7.57031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7.57031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7.57031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7.57031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7.57031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7.57031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7.57031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7.57031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7.57031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7.57031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7.57031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7.57031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7.57031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7.57031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7.57031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7.57031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7.57031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7.57031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7.57031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7.57031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7.57031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7.57031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7.57031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7.57031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7.57031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1750</v>
      </c>
      <c r="B7" s="1655"/>
      <c r="C7" s="1655"/>
      <c r="D7" s="916"/>
      <c r="E7" s="916"/>
      <c r="F7" s="916"/>
      <c r="G7" s="917"/>
      <c r="H7" s="918"/>
      <c r="I7" s="906"/>
      <c r="J7" s="907"/>
      <c r="K7" s="908" t="str">
        <f>A7</f>
        <v>Country: Tanzania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255</v>
      </c>
      <c r="B12" s="1471"/>
      <c r="C12" s="1471"/>
      <c r="D12" s="1471"/>
      <c r="E12" s="1471"/>
      <c r="F12" s="1471"/>
      <c r="G12" s="1472"/>
      <c r="H12" s="11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579" t="s">
        <v>539</v>
      </c>
      <c r="E13" s="1647"/>
      <c r="F13" s="1647"/>
      <c r="G13" s="1647"/>
      <c r="H13" s="1580"/>
      <c r="I13" s="419"/>
      <c r="J13" s="404"/>
      <c r="K13" s="397" t="str">
        <f>B13</f>
        <v>a. What is the name of the committee?</v>
      </c>
      <c r="L13" s="426" t="str">
        <f>D13</f>
        <v>National Contraceptive Committee</v>
      </c>
      <c r="M13" s="396"/>
      <c r="N13" s="396"/>
      <c r="O13" s="398" t="str">
        <f>D13</f>
        <v>National Contraceptive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658" t="s">
        <v>540</v>
      </c>
      <c r="G15" s="1659"/>
      <c r="H15" s="1660"/>
      <c r="I15" s="419"/>
      <c r="J15" s="404"/>
      <c r="K15" s="397" t="str">
        <f t="shared" ref="K15:K23" si="0">B15</f>
        <v>a. Social marketing</v>
      </c>
      <c r="L15" s="396"/>
      <c r="M15" s="396"/>
      <c r="N15" s="396"/>
      <c r="O15" s="397"/>
      <c r="P15" s="396"/>
      <c r="Q15" s="397" t="str">
        <f t="shared" ref="Q15:Q23" si="1">F15</f>
        <v>Tanzania Marketing and Communications for AIDS, Reproductive Health and Child Survival (T-MARC) project, Population Services International (PSI)</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75">
      <c r="A16" s="152"/>
      <c r="B16" s="1473" t="s">
        <v>258</v>
      </c>
      <c r="C16" s="1474"/>
      <c r="D16" s="680" t="s">
        <v>61</v>
      </c>
      <c r="E16" s="153" t="s">
        <v>55</v>
      </c>
      <c r="F16" s="1658" t="s">
        <v>932</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John Snow, Inc. (JSI), EngenderHealth, Chama cha Uzazi na Malezi Bora Tanzania (UMATI) - IPPF affiliate, Marie Stopes, Pathfinder, Advance Family Planning,Clinton Health Access Initiative (CHAI), Family Health International(FHI)</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259</v>
      </c>
      <c r="C17" s="1474"/>
      <c r="D17" s="680" t="s">
        <v>61</v>
      </c>
      <c r="E17" s="153" t="s">
        <v>55</v>
      </c>
      <c r="F17" s="1658" t="s">
        <v>541</v>
      </c>
      <c r="G17" s="1659"/>
      <c r="H17" s="1660"/>
      <c r="I17" s="419"/>
      <c r="J17" s="404"/>
      <c r="K17" s="397" t="str">
        <f t="shared" si="0"/>
        <v>c. Commercial sector (for example: pharmacy associations, manufacturers, etc.)</v>
      </c>
      <c r="L17" s="396"/>
      <c r="M17" s="396"/>
      <c r="N17" s="396"/>
      <c r="O17" s="397"/>
      <c r="P17" s="396"/>
      <c r="Q17" s="397" t="str">
        <f t="shared" si="1"/>
        <v>Phillips Distributors representative of Bayer Schering Pharmaceuticals</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658" t="s">
        <v>361</v>
      </c>
      <c r="G18" s="1659"/>
      <c r="H18" s="1660"/>
      <c r="I18" s="419"/>
      <c r="J18" s="404"/>
      <c r="K18" s="397" t="str">
        <f t="shared" si="0"/>
        <v>d. Donors</v>
      </c>
      <c r="L18" s="396"/>
      <c r="M18" s="396"/>
      <c r="N18" s="396"/>
      <c r="O18" s="397"/>
      <c r="P18" s="396"/>
      <c r="Q18" s="397" t="str">
        <f t="shared" si="1"/>
        <v>USAID, DFID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220</v>
      </c>
      <c r="G19" s="1659"/>
      <c r="H19" s="1660"/>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262</v>
      </c>
      <c r="C20" s="1474"/>
      <c r="D20" s="680" t="s">
        <v>61</v>
      </c>
      <c r="E20" s="153" t="s">
        <v>58</v>
      </c>
      <c r="F20" s="1658" t="s">
        <v>592</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Reproductive and Child Health Services (RCHS), National AIDS Control Programme (NACP), Pharmaceutical Service Section (PSS)</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680" t="s">
        <v>61</v>
      </c>
      <c r="E21" s="153" t="s">
        <v>59</v>
      </c>
      <c r="F21" s="1658" t="s">
        <v>542</v>
      </c>
      <c r="G21" s="1659"/>
      <c r="H21" s="1660"/>
      <c r="I21" s="419"/>
      <c r="J21" s="404"/>
      <c r="K21" s="397" t="str">
        <f t="shared" si="0"/>
        <v>g. Central Medical Store or Central Warehouse</v>
      </c>
      <c r="L21" s="396"/>
      <c r="M21" s="396"/>
      <c r="N21" s="396"/>
      <c r="O21" s="397"/>
      <c r="P21" s="396"/>
      <c r="Q21" s="397" t="str">
        <f t="shared" si="1"/>
        <v>Medical Stores Department (MSD)</v>
      </c>
      <c r="R21" s="396"/>
      <c r="S21" s="396"/>
      <c r="T21" s="406"/>
      <c r="U21" s="406"/>
      <c r="V21" s="406"/>
      <c r="W21" s="407"/>
      <c r="X21" s="407"/>
      <c r="Y21" s="424"/>
      <c r="Z21" s="425"/>
      <c r="AA21" s="409"/>
    </row>
    <row r="22" spans="1:134" s="111" customFormat="1">
      <c r="A22" s="152"/>
      <c r="B22" s="1491" t="s">
        <v>39</v>
      </c>
      <c r="C22" s="1491"/>
      <c r="D22" s="680"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265</v>
      </c>
      <c r="C23" s="1491"/>
      <c r="D23" s="680" t="s">
        <v>62</v>
      </c>
      <c r="E23" s="153" t="s">
        <v>59</v>
      </c>
      <c r="F23" s="1658"/>
      <c r="G23" s="1659"/>
      <c r="H23" s="1660"/>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266</v>
      </c>
      <c r="B24" s="1473"/>
      <c r="C24" s="1473"/>
      <c r="D24" s="1473"/>
      <c r="E24" s="1473"/>
      <c r="F24" s="1473"/>
      <c r="G24" s="1473"/>
      <c r="H24" s="163" t="s">
        <v>64</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267</v>
      </c>
      <c r="B25" s="1495"/>
      <c r="C25" s="1495"/>
      <c r="D25" s="1491"/>
      <c r="E25" s="1491"/>
      <c r="F25" s="1491"/>
      <c r="G25" s="1496"/>
      <c r="H25" s="163" t="s">
        <v>62</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2083" t="s">
        <v>1661</v>
      </c>
      <c r="B26" s="2084"/>
      <c r="C26" s="2085"/>
      <c r="D26" s="154" t="s">
        <v>61</v>
      </c>
      <c r="E26" s="155" t="s">
        <v>53</v>
      </c>
      <c r="F26" s="156" t="s">
        <v>933</v>
      </c>
      <c r="G26" s="157" t="s">
        <v>34</v>
      </c>
      <c r="H26" s="228" t="s">
        <v>543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732</v>
      </c>
      <c r="B29" s="1473"/>
      <c r="C29" s="1473"/>
      <c r="D29" s="1473"/>
      <c r="E29" s="1473"/>
      <c r="F29" s="1474"/>
      <c r="G29" s="1507">
        <f>8205005+11253251</f>
        <v>19458256</v>
      </c>
      <c r="H29" s="1508"/>
      <c r="I29" s="438"/>
      <c r="J29" s="403">
        <f>G29</f>
        <v>19458256</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733</v>
      </c>
      <c r="B30" s="1473"/>
      <c r="C30" s="1473"/>
      <c r="D30" s="1473"/>
      <c r="E30" s="161" t="s">
        <v>720</v>
      </c>
      <c r="F30" s="162" t="s">
        <v>271</v>
      </c>
      <c r="G30" s="1509" t="s">
        <v>934</v>
      </c>
      <c r="H30" s="1510"/>
      <c r="I30" s="438"/>
      <c r="J30" s="403" t="str">
        <f>G30</f>
        <v>MOHSW,JSI AND OTHER IMPLEMENTING PARTNERS (UNFPA, CHAI, MARIE STOPES, ENGENDER HEALTH,</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272</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8" s="111" customFormat="1" ht="15.75" customHeight="1">
      <c r="A33" s="1493" t="s">
        <v>273</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8" s="111" customFormat="1" ht="147">
      <c r="A34" s="172"/>
      <c r="B34" s="1501" t="s">
        <v>207</v>
      </c>
      <c r="C34" s="1501"/>
      <c r="D34" s="1502"/>
      <c r="E34" s="222" t="s">
        <v>274</v>
      </c>
      <c r="F34" s="165" t="s">
        <v>275</v>
      </c>
      <c r="G34" s="166" t="s">
        <v>276</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8" s="111" customFormat="1" ht="30">
      <c r="A35" s="152"/>
      <c r="B35" s="1501" t="s">
        <v>208</v>
      </c>
      <c r="C35" s="1501"/>
      <c r="D35" s="1502"/>
      <c r="E35" s="168"/>
      <c r="F35" s="169"/>
      <c r="G35" s="170"/>
      <c r="H35" s="485"/>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8" s="111" customFormat="1" ht="75">
      <c r="A36" s="152"/>
      <c r="B36" s="1501" t="s">
        <v>209</v>
      </c>
      <c r="C36" s="1501"/>
      <c r="D36" s="1502"/>
      <c r="E36" s="168">
        <f>4000000000/1600</f>
        <v>2500000</v>
      </c>
      <c r="F36" s="170" t="s">
        <v>720</v>
      </c>
      <c r="G36" s="170" t="s">
        <v>544</v>
      </c>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8" s="111" customFormat="1" ht="45" customHeight="1">
      <c r="A37" s="172"/>
      <c r="B37" s="1498" t="s">
        <v>278</v>
      </c>
      <c r="C37" s="1498"/>
      <c r="D37" s="1499"/>
      <c r="E37" s="562">
        <f>E35+E36</f>
        <v>2500000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8" s="111" customFormat="1" ht="82.5" customHeight="1">
      <c r="A38" s="1493" t="s">
        <v>279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8" s="111" customFormat="1" ht="74.25" customHeight="1" thickBot="1">
      <c r="A39" s="1493" t="s">
        <v>736</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8" s="111" customFormat="1" ht="129.75">
      <c r="A40" s="164"/>
      <c r="B40" s="1512" t="s">
        <v>281</v>
      </c>
      <c r="C40" s="1513"/>
      <c r="D40" s="176" t="s">
        <v>282</v>
      </c>
      <c r="E40" s="165" t="s">
        <v>283</v>
      </c>
      <c r="F40" s="165" t="s">
        <v>284</v>
      </c>
      <c r="G40" s="166" t="s">
        <v>285</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8" s="111" customFormat="1" ht="30">
      <c r="A41" s="164"/>
      <c r="B41" s="1473" t="s">
        <v>286</v>
      </c>
      <c r="C41" s="1474"/>
      <c r="D41" s="702" t="s">
        <v>62</v>
      </c>
      <c r="E41" s="168"/>
      <c r="F41" s="169"/>
      <c r="G41" s="178"/>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8" s="111" customFormat="1" ht="30">
      <c r="A42" s="164"/>
      <c r="B42" s="179"/>
      <c r="C42" s="180" t="s">
        <v>287</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8" s="111" customFormat="1" ht="78.75" customHeight="1">
      <c r="A43" s="164"/>
      <c r="B43" s="1473" t="s">
        <v>288</v>
      </c>
      <c r="C43" s="1474"/>
      <c r="D43" s="702" t="s">
        <v>61</v>
      </c>
      <c r="E43" s="168">
        <v>2500000</v>
      </c>
      <c r="F43" s="168" t="s">
        <v>720</v>
      </c>
      <c r="G43" s="170" t="s">
        <v>544</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c r="AB43" s="486"/>
    </row>
    <row r="44" spans="1:28" s="111" customFormat="1" ht="30">
      <c r="A44" s="164"/>
      <c r="B44" s="179"/>
      <c r="C44" s="180" t="s">
        <v>289</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8" s="111" customFormat="1" ht="45">
      <c r="A45" s="164"/>
      <c r="B45" s="1473" t="s">
        <v>290</v>
      </c>
      <c r="C45" s="1474"/>
      <c r="D45" s="181"/>
      <c r="E45" s="565">
        <f>E41+E43</f>
        <v>2500000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8"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8" s="111" customFormat="1" ht="30" customHeight="1">
      <c r="A47" s="1493" t="s">
        <v>291</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8" s="111" customFormat="1" ht="129.75">
      <c r="A48" s="164" t="s">
        <v>69</v>
      </c>
      <c r="B48" s="1512" t="s">
        <v>292</v>
      </c>
      <c r="C48" s="1474"/>
      <c r="D48" s="176" t="s">
        <v>293</v>
      </c>
      <c r="E48" s="165" t="s">
        <v>294</v>
      </c>
      <c r="F48" s="165" t="s">
        <v>295</v>
      </c>
      <c r="G48" s="166" t="s">
        <v>296</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02" t="s">
        <v>62</v>
      </c>
      <c r="E49" s="168">
        <v>5450921</v>
      </c>
      <c r="F49" s="169" t="s">
        <v>720</v>
      </c>
      <c r="G49" s="190" t="s">
        <v>935</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936</v>
      </c>
      <c r="E50" s="1526"/>
      <c r="F50" s="1526"/>
      <c r="G50" s="1526"/>
      <c r="H50" s="1527"/>
      <c r="I50" s="127"/>
      <c r="J50" s="437"/>
      <c r="K50" s="397" t="str">
        <f>C50</f>
        <v xml:space="preserve">i. Specify source(s) of in-kind donations </v>
      </c>
      <c r="L50" s="396"/>
      <c r="M50" s="396"/>
      <c r="N50" s="396"/>
      <c r="O50" s="398" t="str">
        <f>D50</f>
        <v>UNFPA,PSI,AUSAID,DFID AND USAID</v>
      </c>
      <c r="P50" s="396"/>
      <c r="Q50" s="396"/>
      <c r="R50" s="396"/>
      <c r="S50" s="396"/>
      <c r="T50" s="406"/>
      <c r="U50" s="406"/>
      <c r="V50" s="406"/>
      <c r="W50" s="407"/>
      <c r="X50" s="407"/>
      <c r="Y50" s="424"/>
      <c r="Z50" s="425"/>
      <c r="AA50" s="409"/>
    </row>
    <row r="51" spans="1:27" s="111" customFormat="1">
      <c r="A51" s="164"/>
      <c r="B51" s="1473" t="s">
        <v>297</v>
      </c>
      <c r="C51" s="1474"/>
      <c r="D51" s="702" t="s">
        <v>62</v>
      </c>
      <c r="E51" s="168"/>
      <c r="F51" s="190"/>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298</v>
      </c>
      <c r="C52" s="1474"/>
      <c r="D52" s="702" t="s">
        <v>62</v>
      </c>
      <c r="E52" s="168"/>
      <c r="F52" s="190"/>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299</v>
      </c>
      <c r="C53" s="1474"/>
      <c r="D53" s="181"/>
      <c r="E53" s="182">
        <f>E49+E51+E52</f>
        <v>5450921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300</v>
      </c>
      <c r="B56" s="1528"/>
      <c r="C56" s="1528"/>
      <c r="D56" s="1528"/>
      <c r="E56" s="1529"/>
      <c r="F56" s="566">
        <f>E45/(E45+E53)</f>
        <v>0.31442898250403944</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301</v>
      </c>
      <c r="B58" s="1520"/>
      <c r="C58" s="1520"/>
      <c r="D58" s="1520"/>
      <c r="E58" s="1521"/>
      <c r="F58" s="566">
        <f>(E45+E53)/G29</f>
        <v>0.4086142663556282</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01"/>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302</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542</v>
      </c>
      <c r="G62" s="1485"/>
      <c r="H62" s="1486"/>
      <c r="I62" s="438"/>
      <c r="J62" s="437"/>
      <c r="K62" s="397"/>
      <c r="L62" s="396"/>
      <c r="M62" s="448">
        <f>E62</f>
        <v>0</v>
      </c>
      <c r="N62" s="396"/>
      <c r="O62" s="396"/>
      <c r="P62" s="396"/>
      <c r="Q62" s="397" t="str">
        <f>F62</f>
        <v>Medical Stores Department (MSD)</v>
      </c>
      <c r="R62" s="398" t="str">
        <f>B62</f>
        <v>a. Specify entity</v>
      </c>
      <c r="S62" s="396"/>
      <c r="T62" s="406"/>
      <c r="U62" s="406"/>
      <c r="V62" s="406"/>
      <c r="W62" s="407"/>
      <c r="X62" s="407"/>
      <c r="Y62" s="424"/>
      <c r="Z62" s="425"/>
      <c r="AA62" s="409"/>
    </row>
    <row r="63" spans="1:27" s="111" customFormat="1" ht="30.75" customHeight="1">
      <c r="A63" s="684"/>
      <c r="B63" s="683"/>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303</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304</v>
      </c>
      <c r="C68" s="1544"/>
      <c r="D68" s="1651" t="s">
        <v>61</v>
      </c>
      <c r="E68" s="1651"/>
      <c r="F68" s="694" t="s">
        <v>61</v>
      </c>
      <c r="G68" s="694"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305</v>
      </c>
      <c r="C69" s="1544"/>
      <c r="D69" s="1651" t="s">
        <v>61</v>
      </c>
      <c r="E69" s="1651"/>
      <c r="F69" s="694" t="s">
        <v>61</v>
      </c>
      <c r="G69" s="694"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306</v>
      </c>
      <c r="C70" s="1544"/>
      <c r="D70" s="1651" t="s">
        <v>61</v>
      </c>
      <c r="E70" s="1651"/>
      <c r="F70" s="694" t="s">
        <v>61</v>
      </c>
      <c r="G70" s="694"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307</v>
      </c>
      <c r="C71" s="1544"/>
      <c r="D71" s="1651" t="s">
        <v>61</v>
      </c>
      <c r="E71" s="1651"/>
      <c r="F71" s="694" t="s">
        <v>61</v>
      </c>
      <c r="G71" s="694"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308</v>
      </c>
      <c r="C72" s="1544"/>
      <c r="D72" s="1651" t="s">
        <v>61</v>
      </c>
      <c r="E72" s="1651"/>
      <c r="F72" s="694" t="s">
        <v>61</v>
      </c>
      <c r="G72" s="694"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694" t="s">
        <v>61</v>
      </c>
      <c r="G73" s="694"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61</v>
      </c>
      <c r="E74" s="1651"/>
      <c r="F74" s="694" t="s">
        <v>61</v>
      </c>
      <c r="G74" s="694" t="s">
        <v>61</v>
      </c>
      <c r="H74" s="99"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309</v>
      </c>
      <c r="C75" s="1544"/>
      <c r="D75" s="1651" t="s">
        <v>61</v>
      </c>
      <c r="E75" s="1651"/>
      <c r="F75" s="694" t="s">
        <v>62</v>
      </c>
      <c r="G75" s="694" t="s">
        <v>62</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310</v>
      </c>
      <c r="C76" s="1544"/>
      <c r="D76" s="1651" t="s">
        <v>61</v>
      </c>
      <c r="E76" s="1651"/>
      <c r="F76" s="694" t="s">
        <v>61</v>
      </c>
      <c r="G76" s="694"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311</v>
      </c>
      <c r="C77" s="1544"/>
      <c r="D77" s="1651" t="s">
        <v>61</v>
      </c>
      <c r="E77" s="1651"/>
      <c r="F77" s="694" t="s">
        <v>61</v>
      </c>
      <c r="G77" s="694"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694" t="s">
        <v>62</v>
      </c>
      <c r="G78" s="694" t="s">
        <v>66</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312</v>
      </c>
      <c r="C79" s="1547"/>
      <c r="D79" s="1679"/>
      <c r="E79" s="1679"/>
      <c r="F79" s="688"/>
      <c r="G79" s="688"/>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313</v>
      </c>
      <c r="B82" s="1491"/>
      <c r="C82" s="1491"/>
      <c r="D82" s="1491"/>
      <c r="E82" s="1491"/>
      <c r="F82" s="1491"/>
      <c r="G82" s="1496"/>
      <c r="H82" s="11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314</v>
      </c>
      <c r="E84" s="1563"/>
      <c r="F84" s="68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687" t="s">
        <v>205</v>
      </c>
      <c r="D85" s="1565" t="s">
        <v>205</v>
      </c>
      <c r="E85" s="1566"/>
      <c r="F85" s="682"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04" t="s">
        <v>71</v>
      </c>
      <c r="B86" s="1491"/>
      <c r="C86" s="1491"/>
      <c r="D86" s="1491"/>
      <c r="E86" s="1491"/>
      <c r="F86" s="1491"/>
      <c r="G86" s="1496"/>
      <c r="H86" s="58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205</v>
      </c>
      <c r="F87" s="1476"/>
      <c r="G87" s="1476"/>
      <c r="H87" s="1477"/>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205</v>
      </c>
      <c r="F88" s="1476"/>
      <c r="G88" s="1476"/>
      <c r="H88" s="1477"/>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318</v>
      </c>
      <c r="B89" s="1473"/>
      <c r="C89" s="1473"/>
      <c r="D89" s="1473"/>
      <c r="E89" s="1473"/>
      <c r="F89" s="1473"/>
      <c r="G89" s="1474"/>
      <c r="H89" s="98"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30" customHeight="1">
      <c r="A90" s="152"/>
      <c r="B90" s="1473" t="s">
        <v>22</v>
      </c>
      <c r="C90" s="1473"/>
      <c r="D90" s="1473"/>
      <c r="E90" s="1647" t="s">
        <v>545</v>
      </c>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319</v>
      </c>
      <c r="B91" s="1473"/>
      <c r="C91" s="1473"/>
      <c r="D91" s="1473"/>
      <c r="E91" s="1473"/>
      <c r="F91" s="1473"/>
      <c r="G91" s="1474"/>
      <c r="H91" s="98"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73" t="s">
        <v>22</v>
      </c>
      <c r="C92" s="1473"/>
      <c r="D92" s="1474"/>
      <c r="E92" s="615" t="s">
        <v>205</v>
      </c>
      <c r="F92" s="689"/>
      <c r="G92" s="689"/>
      <c r="H92" s="677"/>
      <c r="I92" s="458"/>
      <c r="J92" s="446"/>
      <c r="K92" s="397" t="str">
        <f>B92</f>
        <v>a. If yes, describe the policies.</v>
      </c>
      <c r="L92" s="396"/>
      <c r="M92" s="396"/>
      <c r="N92" s="460"/>
      <c r="O92" s="398" t="str">
        <f>E92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200</v>
      </c>
      <c r="E95" s="1577"/>
      <c r="F95" s="1578"/>
      <c r="G95" s="1579" t="s">
        <v>200</v>
      </c>
      <c r="H95" s="1580"/>
      <c r="I95" s="465"/>
      <c r="J95" s="446" t="str">
        <f t="shared" si="3"/>
        <v>Auxiliary nurse</v>
      </c>
      <c r="K95" s="397"/>
      <c r="L95" s="396"/>
      <c r="M95" s="426"/>
      <c r="N95" s="396"/>
      <c r="O95" s="397"/>
      <c r="P95" s="397"/>
      <c r="Q95" s="396"/>
      <c r="R95" s="396"/>
      <c r="S95" s="396"/>
      <c r="T95" s="463" t="str">
        <f>D95</f>
        <v>Auxiliary nurse</v>
      </c>
      <c r="U95" s="464"/>
      <c r="V95" s="406"/>
      <c r="W95" s="407"/>
      <c r="X95" s="407"/>
      <c r="Y95" s="424"/>
      <c r="Z95" s="425"/>
      <c r="AA95" s="409"/>
    </row>
    <row r="96" spans="1:28" s="111" customFormat="1" ht="15" customHeight="1">
      <c r="A96" s="130"/>
      <c r="B96" s="95" t="s">
        <v>11</v>
      </c>
      <c r="C96" s="92" t="s">
        <v>188</v>
      </c>
      <c r="D96" s="1576" t="s">
        <v>200</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201</v>
      </c>
      <c r="E97" s="1577"/>
      <c r="F97" s="1578"/>
      <c r="G97" s="1579" t="s">
        <v>201</v>
      </c>
      <c r="H97" s="1580"/>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76" t="s">
        <v>201</v>
      </c>
      <c r="E98" s="1577"/>
      <c r="F98" s="1578"/>
      <c r="G98" s="1579" t="s">
        <v>201</v>
      </c>
      <c r="H98" s="1580"/>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200</v>
      </c>
      <c r="H99" s="158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66</v>
      </c>
      <c r="H100" s="1580"/>
      <c r="I100" s="465"/>
      <c r="J100" s="446" t="str">
        <f t="shared" si="3"/>
        <v>Don't know</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204</v>
      </c>
      <c r="E101" s="1577"/>
      <c r="F101" s="1578"/>
      <c r="G101" s="1579" t="s">
        <v>204</v>
      </c>
      <c r="H101" s="1580"/>
      <c r="I101" s="465"/>
      <c r="J101" s="446" t="str">
        <f t="shared" si="3"/>
        <v>Clinical Officer</v>
      </c>
      <c r="K101" s="397"/>
      <c r="L101" s="396"/>
      <c r="M101" s="426"/>
      <c r="N101" s="396"/>
      <c r="O101" s="397"/>
      <c r="P101" s="397"/>
      <c r="Q101" s="396"/>
      <c r="R101" s="396"/>
      <c r="S101" s="396"/>
      <c r="T101" s="463" t="str">
        <f t="shared" si="4"/>
        <v>Clinical Officer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321</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61</v>
      </c>
      <c r="H122" s="1643"/>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2011</v>
      </c>
      <c r="H127" s="1636"/>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546</v>
      </c>
      <c r="E128" s="1659"/>
      <c r="F128" s="1659"/>
      <c r="G128" s="1659"/>
      <c r="H128" s="1660"/>
      <c r="I128" s="421"/>
      <c r="J128" s="473"/>
      <c r="K128" s="397" t="str">
        <f>A128</f>
        <v xml:space="preserve">D11. Name of the list(s)
</v>
      </c>
      <c r="L128" s="397"/>
      <c r="M128" s="396"/>
      <c r="N128" s="396"/>
      <c r="O128" s="397" t="str">
        <f>D128</f>
        <v>National Essential Medicines List</v>
      </c>
      <c r="P128" s="396"/>
      <c r="Q128" s="474"/>
      <c r="R128" s="396"/>
      <c r="S128" s="412"/>
      <c r="T128" s="413"/>
      <c r="U128" s="413"/>
      <c r="V128" s="413"/>
      <c r="W128" s="414"/>
      <c r="X128" s="414"/>
      <c r="Y128" s="474"/>
      <c r="Z128" s="475"/>
      <c r="AA128" s="409"/>
    </row>
    <row r="129" spans="1:27" s="132" customFormat="1" ht="30">
      <c r="A129" s="1493" t="s">
        <v>472</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323</v>
      </c>
      <c r="C131" s="1613"/>
      <c r="D131" s="1613"/>
      <c r="E131" s="1614"/>
      <c r="F131" s="1615">
        <v>2010</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61</v>
      </c>
      <c r="H133" s="1542"/>
      <c r="I133" s="421"/>
      <c r="J133" s="446" t="str">
        <f>G133</f>
        <v>Yes</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90.75" thickBot="1">
      <c r="A136" s="152" t="s">
        <v>42</v>
      </c>
      <c r="B136" s="1473" t="s">
        <v>43</v>
      </c>
      <c r="C136" s="1474"/>
      <c r="D136" s="1553" t="s">
        <v>595</v>
      </c>
      <c r="E136" s="1554"/>
      <c r="F136" s="1554"/>
      <c r="G136" s="1554"/>
      <c r="H136" s="1555"/>
      <c r="I136" s="421"/>
      <c r="J136" s="473"/>
      <c r="K136" s="397" t="str">
        <f>B136</f>
        <v>f. Notes about the Poverty Reduction Strategy Paper</v>
      </c>
      <c r="L136" s="397"/>
      <c r="M136" s="396"/>
      <c r="N136" s="396"/>
      <c r="O136" s="397" t="str">
        <f>D136</f>
        <v>The availability and choice of safe, effective, acceptable, and affordable contraceptive methods is an intervention package (p.154). There are interventions related to increasing the capacity of providers and delivery systems to provide high quality, affordable and sustainable family planning methods and services. There are indicators for TFR and reducing population growth but not for CPR.</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324</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746</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678"/>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678"/>
      <c r="B149" s="1473" t="s">
        <v>685</v>
      </c>
      <c r="C149" s="1473"/>
      <c r="D149" s="1473"/>
      <c r="E149" s="1473"/>
      <c r="F149" s="1473"/>
      <c r="G149" s="1602" t="s">
        <v>538</v>
      </c>
      <c r="H149" s="16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326</v>
      </c>
      <c r="C150" s="1473"/>
      <c r="D150" s="1473"/>
      <c r="E150" s="1473"/>
      <c r="F150" s="1473"/>
      <c r="G150" s="1602" t="s">
        <v>938</v>
      </c>
      <c r="H150" s="1604"/>
      <c r="I150" s="419"/>
      <c r="J150" s="446" t="str">
        <f t="shared" si="7"/>
        <v>MSD PHYSICAL COUNT</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98" t="s">
        <v>327</v>
      </c>
      <c r="C152" s="1498"/>
      <c r="D152" s="1498"/>
      <c r="E152" s="1498"/>
      <c r="F152" s="1499"/>
      <c r="G152" s="1630" t="s">
        <v>939</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678"/>
      <c r="B153" s="1473" t="s">
        <v>328</v>
      </c>
      <c r="C153" s="1473"/>
      <c r="D153" s="1473"/>
      <c r="E153" s="1473"/>
      <c r="F153" s="1474"/>
      <c r="G153" s="1540" t="s">
        <v>937</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30.75" thickBot="1">
      <c r="A154" s="1622" t="s">
        <v>622</v>
      </c>
      <c r="B154" s="1623"/>
      <c r="C154" s="1624"/>
      <c r="D154" s="1625"/>
      <c r="E154" s="1626"/>
      <c r="F154" s="1626"/>
      <c r="G154" s="1626"/>
      <c r="H154" s="1627"/>
      <c r="I154" s="419"/>
      <c r="J154" s="446"/>
      <c r="K154" s="397" t="str">
        <f>A154</f>
        <v>F. Please note any overall comments about challenges and/or successes with contraceptive security in your country.</v>
      </c>
      <c r="L154" s="396"/>
      <c r="M154" s="396"/>
      <c r="N154" s="396"/>
      <c r="O154" s="397">
        <f>D154</f>
        <v>0</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A14:C14"/>
    <mergeCell ref="D14:H14"/>
    <mergeCell ref="A7:C7"/>
    <mergeCell ref="A8:H8"/>
    <mergeCell ref="A10:H10"/>
    <mergeCell ref="B18:C18"/>
    <mergeCell ref="F18:H18"/>
    <mergeCell ref="B19:C19"/>
    <mergeCell ref="F19:H19"/>
    <mergeCell ref="A1:H1"/>
    <mergeCell ref="A2:C2"/>
    <mergeCell ref="D2:E2"/>
    <mergeCell ref="D3:E3"/>
    <mergeCell ref="F3:H3"/>
    <mergeCell ref="A11:G11"/>
    <mergeCell ref="A12:G12"/>
    <mergeCell ref="B13:C13"/>
    <mergeCell ref="D13:H13"/>
    <mergeCell ref="A9:H9"/>
  </mergeCells>
  <dataValidations count="11">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prompt="Please select from the dropdown list." sqref="H1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formula1>$W$1:$W$4</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2" manualBreakCount="2">
    <brk id="33" max="7" man="1"/>
    <brk id="92" max="7"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2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256" width="9.140625" style="109"/>
    <col min="257" max="258" width="2.140625" style="109" customWidth="1"/>
    <col min="259" max="259" width="63" style="109" customWidth="1"/>
    <col min="260" max="260" width="7.140625" style="109" customWidth="1"/>
    <col min="261" max="262" width="19" style="109" customWidth="1"/>
    <col min="263" max="264" width="19.7109375" style="109" customWidth="1"/>
    <col min="265" max="281" width="0" style="109" hidden="1" customWidth="1"/>
    <col min="282" max="282" width="1.28515625" style="109" customWidth="1"/>
    <col min="283" max="283" width="13.42578125" style="109" customWidth="1"/>
    <col min="284" max="284" width="13.28515625" style="109" customWidth="1"/>
    <col min="285" max="285" width="15.85546875" style="109" customWidth="1"/>
    <col min="286" max="291" width="11.7109375" style="109" customWidth="1"/>
    <col min="292" max="292" width="24.7109375" style="109" customWidth="1"/>
    <col min="293" max="295" width="11.7109375" style="109" customWidth="1"/>
    <col min="296" max="296" width="20" style="109" customWidth="1"/>
    <col min="297" max="297" width="25.85546875" style="109" customWidth="1"/>
    <col min="298" max="298" width="23.85546875" style="109" customWidth="1"/>
    <col min="299" max="299" width="14.140625" style="109" customWidth="1"/>
    <col min="300" max="325" width="11.7109375" style="109" customWidth="1"/>
    <col min="326" max="326" width="12.42578125" style="109" customWidth="1"/>
    <col min="327" max="330" width="11.7109375" style="109" customWidth="1"/>
    <col min="331" max="331" width="20.7109375" style="109" customWidth="1"/>
    <col min="332" max="332" width="11.7109375" style="109" customWidth="1"/>
    <col min="333" max="333" width="17.42578125" style="109" customWidth="1"/>
    <col min="334" max="347" width="11.7109375" style="109" customWidth="1"/>
    <col min="348" max="348" width="13.42578125" style="109" customWidth="1"/>
    <col min="349" max="363" width="11.7109375" style="109" customWidth="1"/>
    <col min="364" max="364" width="16.28515625" style="109" customWidth="1"/>
    <col min="365" max="373" width="11.7109375" style="109" customWidth="1"/>
    <col min="374" max="374" width="13.42578125" style="109" customWidth="1"/>
    <col min="375" max="375" width="11.7109375" style="109" customWidth="1"/>
    <col min="376" max="376" width="15.140625" style="109" customWidth="1"/>
    <col min="377" max="377" width="13.42578125" style="109" customWidth="1"/>
    <col min="378" max="386" width="11.7109375" style="109" customWidth="1"/>
    <col min="387" max="387" width="13.7109375" style="109" customWidth="1"/>
    <col min="388" max="388" width="12" style="109" customWidth="1"/>
    <col min="389" max="512" width="9.140625" style="109"/>
    <col min="513" max="514" width="2.140625" style="109" customWidth="1"/>
    <col min="515" max="515" width="63" style="109" customWidth="1"/>
    <col min="516" max="516" width="7.140625" style="109" customWidth="1"/>
    <col min="517" max="518" width="19" style="109" customWidth="1"/>
    <col min="519" max="520" width="19.7109375" style="109" customWidth="1"/>
    <col min="521" max="537" width="0" style="109" hidden="1" customWidth="1"/>
    <col min="538" max="538" width="1.28515625" style="109" customWidth="1"/>
    <col min="539" max="539" width="13.42578125" style="109" customWidth="1"/>
    <col min="540" max="540" width="13.28515625" style="109" customWidth="1"/>
    <col min="541" max="541" width="15.85546875" style="109" customWidth="1"/>
    <col min="542" max="547" width="11.7109375" style="109" customWidth="1"/>
    <col min="548" max="548" width="24.7109375" style="109" customWidth="1"/>
    <col min="549" max="551" width="11.7109375" style="109" customWidth="1"/>
    <col min="552" max="552" width="20" style="109" customWidth="1"/>
    <col min="553" max="553" width="25.85546875" style="109" customWidth="1"/>
    <col min="554" max="554" width="23.85546875" style="109" customWidth="1"/>
    <col min="555" max="555" width="14.140625" style="109" customWidth="1"/>
    <col min="556" max="581" width="11.7109375" style="109" customWidth="1"/>
    <col min="582" max="582" width="12.42578125" style="109" customWidth="1"/>
    <col min="583" max="586" width="11.7109375" style="109" customWidth="1"/>
    <col min="587" max="587" width="20.7109375" style="109" customWidth="1"/>
    <col min="588" max="588" width="11.7109375" style="109" customWidth="1"/>
    <col min="589" max="589" width="17.42578125" style="109" customWidth="1"/>
    <col min="590" max="603" width="11.7109375" style="109" customWidth="1"/>
    <col min="604" max="604" width="13.42578125" style="109" customWidth="1"/>
    <col min="605" max="619" width="11.7109375" style="109" customWidth="1"/>
    <col min="620" max="620" width="16.28515625" style="109" customWidth="1"/>
    <col min="621" max="629" width="11.7109375" style="109" customWidth="1"/>
    <col min="630" max="630" width="13.42578125" style="109" customWidth="1"/>
    <col min="631" max="631" width="11.7109375" style="109" customWidth="1"/>
    <col min="632" max="632" width="15.140625" style="109" customWidth="1"/>
    <col min="633" max="633" width="13.42578125" style="109" customWidth="1"/>
    <col min="634" max="642" width="11.7109375" style="109" customWidth="1"/>
    <col min="643" max="643" width="13.7109375" style="109" customWidth="1"/>
    <col min="644" max="644" width="12" style="109" customWidth="1"/>
    <col min="645" max="768" width="9.140625" style="109"/>
    <col min="769" max="770" width="2.140625" style="109" customWidth="1"/>
    <col min="771" max="771" width="63" style="109" customWidth="1"/>
    <col min="772" max="772" width="7.140625" style="109" customWidth="1"/>
    <col min="773" max="774" width="19" style="109" customWidth="1"/>
    <col min="775" max="776" width="19.7109375" style="109" customWidth="1"/>
    <col min="777" max="793" width="0" style="109" hidden="1" customWidth="1"/>
    <col min="794" max="794" width="1.28515625" style="109" customWidth="1"/>
    <col min="795" max="795" width="13.42578125" style="109" customWidth="1"/>
    <col min="796" max="796" width="13.28515625" style="109" customWidth="1"/>
    <col min="797" max="797" width="15.85546875" style="109" customWidth="1"/>
    <col min="798" max="803" width="11.7109375" style="109" customWidth="1"/>
    <col min="804" max="804" width="24.7109375" style="109" customWidth="1"/>
    <col min="805" max="807" width="11.7109375" style="109" customWidth="1"/>
    <col min="808" max="808" width="20" style="109" customWidth="1"/>
    <col min="809" max="809" width="25.85546875" style="109" customWidth="1"/>
    <col min="810" max="810" width="23.85546875" style="109" customWidth="1"/>
    <col min="811" max="811" width="14.140625" style="109" customWidth="1"/>
    <col min="812" max="837" width="11.7109375" style="109" customWidth="1"/>
    <col min="838" max="838" width="12.42578125" style="109" customWidth="1"/>
    <col min="839" max="842" width="11.7109375" style="109" customWidth="1"/>
    <col min="843" max="843" width="20.7109375" style="109" customWidth="1"/>
    <col min="844" max="844" width="11.7109375" style="109" customWidth="1"/>
    <col min="845" max="845" width="17.42578125" style="109" customWidth="1"/>
    <col min="846" max="859" width="11.7109375" style="109" customWidth="1"/>
    <col min="860" max="860" width="13.42578125" style="109" customWidth="1"/>
    <col min="861" max="875" width="11.7109375" style="109" customWidth="1"/>
    <col min="876" max="876" width="16.28515625" style="109" customWidth="1"/>
    <col min="877" max="885" width="11.7109375" style="109" customWidth="1"/>
    <col min="886" max="886" width="13.42578125" style="109" customWidth="1"/>
    <col min="887" max="887" width="11.7109375" style="109" customWidth="1"/>
    <col min="888" max="888" width="15.140625" style="109" customWidth="1"/>
    <col min="889" max="889" width="13.42578125" style="109" customWidth="1"/>
    <col min="890" max="898" width="11.7109375" style="109" customWidth="1"/>
    <col min="899" max="899" width="13.7109375" style="109" customWidth="1"/>
    <col min="900" max="900" width="12" style="109" customWidth="1"/>
    <col min="901" max="1024" width="9.140625" style="109"/>
    <col min="1025" max="1026" width="2.140625" style="109" customWidth="1"/>
    <col min="1027" max="1027" width="63" style="109" customWidth="1"/>
    <col min="1028" max="1028" width="7.140625" style="109" customWidth="1"/>
    <col min="1029" max="1030" width="19" style="109" customWidth="1"/>
    <col min="1031" max="1032" width="19.7109375" style="109" customWidth="1"/>
    <col min="1033" max="1049" width="0" style="109" hidden="1" customWidth="1"/>
    <col min="1050" max="1050" width="1.28515625" style="109" customWidth="1"/>
    <col min="1051" max="1051" width="13.42578125" style="109" customWidth="1"/>
    <col min="1052" max="1052" width="13.28515625" style="109" customWidth="1"/>
    <col min="1053" max="1053" width="15.85546875" style="109" customWidth="1"/>
    <col min="1054" max="1059" width="11.7109375" style="109" customWidth="1"/>
    <col min="1060" max="1060" width="24.7109375" style="109" customWidth="1"/>
    <col min="1061" max="1063" width="11.7109375" style="109" customWidth="1"/>
    <col min="1064" max="1064" width="20" style="109" customWidth="1"/>
    <col min="1065" max="1065" width="25.85546875" style="109" customWidth="1"/>
    <col min="1066" max="1066" width="23.85546875" style="109" customWidth="1"/>
    <col min="1067" max="1067" width="14.140625" style="109" customWidth="1"/>
    <col min="1068" max="1093" width="11.7109375" style="109" customWidth="1"/>
    <col min="1094" max="1094" width="12.42578125" style="109" customWidth="1"/>
    <col min="1095" max="1098" width="11.7109375" style="109" customWidth="1"/>
    <col min="1099" max="1099" width="20.7109375" style="109" customWidth="1"/>
    <col min="1100" max="1100" width="11.7109375" style="109" customWidth="1"/>
    <col min="1101" max="1101" width="17.42578125" style="109" customWidth="1"/>
    <col min="1102" max="1115" width="11.7109375" style="109" customWidth="1"/>
    <col min="1116" max="1116" width="13.42578125" style="109" customWidth="1"/>
    <col min="1117" max="1131" width="11.7109375" style="109" customWidth="1"/>
    <col min="1132" max="1132" width="16.28515625" style="109" customWidth="1"/>
    <col min="1133" max="1141" width="11.7109375" style="109" customWidth="1"/>
    <col min="1142" max="1142" width="13.42578125" style="109" customWidth="1"/>
    <col min="1143" max="1143" width="11.7109375" style="109" customWidth="1"/>
    <col min="1144" max="1144" width="15.140625" style="109" customWidth="1"/>
    <col min="1145" max="1145" width="13.42578125" style="109" customWidth="1"/>
    <col min="1146" max="1154" width="11.7109375" style="109" customWidth="1"/>
    <col min="1155" max="1155" width="13.7109375" style="109" customWidth="1"/>
    <col min="1156" max="1156" width="12" style="109" customWidth="1"/>
    <col min="1157" max="1280" width="9.140625" style="109"/>
    <col min="1281" max="1282" width="2.140625" style="109" customWidth="1"/>
    <col min="1283" max="1283" width="63" style="109" customWidth="1"/>
    <col min="1284" max="1284" width="7.140625" style="109" customWidth="1"/>
    <col min="1285" max="1286" width="19" style="109" customWidth="1"/>
    <col min="1287" max="1288" width="19.7109375" style="109" customWidth="1"/>
    <col min="1289" max="1305" width="0" style="109" hidden="1" customWidth="1"/>
    <col min="1306" max="1306" width="1.28515625" style="109" customWidth="1"/>
    <col min="1307" max="1307" width="13.42578125" style="109" customWidth="1"/>
    <col min="1308" max="1308" width="13.28515625" style="109" customWidth="1"/>
    <col min="1309" max="1309" width="15.85546875" style="109" customWidth="1"/>
    <col min="1310" max="1315" width="11.7109375" style="109" customWidth="1"/>
    <col min="1316" max="1316" width="24.7109375" style="109" customWidth="1"/>
    <col min="1317" max="1319" width="11.7109375" style="109" customWidth="1"/>
    <col min="1320" max="1320" width="20" style="109" customWidth="1"/>
    <col min="1321" max="1321" width="25.85546875" style="109" customWidth="1"/>
    <col min="1322" max="1322" width="23.85546875" style="109" customWidth="1"/>
    <col min="1323" max="1323" width="14.140625" style="109" customWidth="1"/>
    <col min="1324" max="1349" width="11.7109375" style="109" customWidth="1"/>
    <col min="1350" max="1350" width="12.42578125" style="109" customWidth="1"/>
    <col min="1351" max="1354" width="11.7109375" style="109" customWidth="1"/>
    <col min="1355" max="1355" width="20.7109375" style="109" customWidth="1"/>
    <col min="1356" max="1356" width="11.7109375" style="109" customWidth="1"/>
    <col min="1357" max="1357" width="17.42578125" style="109" customWidth="1"/>
    <col min="1358" max="1371" width="11.7109375" style="109" customWidth="1"/>
    <col min="1372" max="1372" width="13.42578125" style="109" customWidth="1"/>
    <col min="1373" max="1387" width="11.7109375" style="109" customWidth="1"/>
    <col min="1388" max="1388" width="16.28515625" style="109" customWidth="1"/>
    <col min="1389" max="1397" width="11.7109375" style="109" customWidth="1"/>
    <col min="1398" max="1398" width="13.42578125" style="109" customWidth="1"/>
    <col min="1399" max="1399" width="11.7109375" style="109" customWidth="1"/>
    <col min="1400" max="1400" width="15.140625" style="109" customWidth="1"/>
    <col min="1401" max="1401" width="13.42578125" style="109" customWidth="1"/>
    <col min="1402" max="1410" width="11.7109375" style="109" customWidth="1"/>
    <col min="1411" max="1411" width="13.7109375" style="109" customWidth="1"/>
    <col min="1412" max="1412" width="12" style="109" customWidth="1"/>
    <col min="1413" max="1536" width="9.140625" style="109"/>
    <col min="1537" max="1538" width="2.140625" style="109" customWidth="1"/>
    <col min="1539" max="1539" width="63" style="109" customWidth="1"/>
    <col min="1540" max="1540" width="7.140625" style="109" customWidth="1"/>
    <col min="1541" max="1542" width="19" style="109" customWidth="1"/>
    <col min="1543" max="1544" width="19.7109375" style="109" customWidth="1"/>
    <col min="1545" max="1561" width="0" style="109" hidden="1" customWidth="1"/>
    <col min="1562" max="1562" width="1.28515625" style="109" customWidth="1"/>
    <col min="1563" max="1563" width="13.42578125" style="109" customWidth="1"/>
    <col min="1564" max="1564" width="13.28515625" style="109" customWidth="1"/>
    <col min="1565" max="1565" width="15.85546875" style="109" customWidth="1"/>
    <col min="1566" max="1571" width="11.7109375" style="109" customWidth="1"/>
    <col min="1572" max="1572" width="24.7109375" style="109" customWidth="1"/>
    <col min="1573" max="1575" width="11.7109375" style="109" customWidth="1"/>
    <col min="1576" max="1576" width="20" style="109" customWidth="1"/>
    <col min="1577" max="1577" width="25.85546875" style="109" customWidth="1"/>
    <col min="1578" max="1578" width="23.85546875" style="109" customWidth="1"/>
    <col min="1579" max="1579" width="14.140625" style="109" customWidth="1"/>
    <col min="1580" max="1605" width="11.7109375" style="109" customWidth="1"/>
    <col min="1606" max="1606" width="12.42578125" style="109" customWidth="1"/>
    <col min="1607" max="1610" width="11.7109375" style="109" customWidth="1"/>
    <col min="1611" max="1611" width="20.7109375" style="109" customWidth="1"/>
    <col min="1612" max="1612" width="11.7109375" style="109" customWidth="1"/>
    <col min="1613" max="1613" width="17.42578125" style="109" customWidth="1"/>
    <col min="1614" max="1627" width="11.7109375" style="109" customWidth="1"/>
    <col min="1628" max="1628" width="13.42578125" style="109" customWidth="1"/>
    <col min="1629" max="1643" width="11.7109375" style="109" customWidth="1"/>
    <col min="1644" max="1644" width="16.28515625" style="109" customWidth="1"/>
    <col min="1645" max="1653" width="11.7109375" style="109" customWidth="1"/>
    <col min="1654" max="1654" width="13.42578125" style="109" customWidth="1"/>
    <col min="1655" max="1655" width="11.7109375" style="109" customWidth="1"/>
    <col min="1656" max="1656" width="15.140625" style="109" customWidth="1"/>
    <col min="1657" max="1657" width="13.42578125" style="109" customWidth="1"/>
    <col min="1658" max="1666" width="11.7109375" style="109" customWidth="1"/>
    <col min="1667" max="1667" width="13.7109375" style="109" customWidth="1"/>
    <col min="1668" max="1668" width="12" style="109" customWidth="1"/>
    <col min="1669" max="1792" width="9.140625" style="109"/>
    <col min="1793" max="1794" width="2.140625" style="109" customWidth="1"/>
    <col min="1795" max="1795" width="63" style="109" customWidth="1"/>
    <col min="1796" max="1796" width="7.140625" style="109" customWidth="1"/>
    <col min="1797" max="1798" width="19" style="109" customWidth="1"/>
    <col min="1799" max="1800" width="19.7109375" style="109" customWidth="1"/>
    <col min="1801" max="1817" width="0" style="109" hidden="1" customWidth="1"/>
    <col min="1818" max="1818" width="1.28515625" style="109" customWidth="1"/>
    <col min="1819" max="1819" width="13.42578125" style="109" customWidth="1"/>
    <col min="1820" max="1820" width="13.28515625" style="109" customWidth="1"/>
    <col min="1821" max="1821" width="15.85546875" style="109" customWidth="1"/>
    <col min="1822" max="1827" width="11.7109375" style="109" customWidth="1"/>
    <col min="1828" max="1828" width="24.7109375" style="109" customWidth="1"/>
    <col min="1829" max="1831" width="11.7109375" style="109" customWidth="1"/>
    <col min="1832" max="1832" width="20" style="109" customWidth="1"/>
    <col min="1833" max="1833" width="25.85546875" style="109" customWidth="1"/>
    <col min="1834" max="1834" width="23.85546875" style="109" customWidth="1"/>
    <col min="1835" max="1835" width="14.140625" style="109" customWidth="1"/>
    <col min="1836" max="1861" width="11.7109375" style="109" customWidth="1"/>
    <col min="1862" max="1862" width="12.42578125" style="109" customWidth="1"/>
    <col min="1863" max="1866" width="11.7109375" style="109" customWidth="1"/>
    <col min="1867" max="1867" width="20.7109375" style="109" customWidth="1"/>
    <col min="1868" max="1868" width="11.7109375" style="109" customWidth="1"/>
    <col min="1869" max="1869" width="17.42578125" style="109" customWidth="1"/>
    <col min="1870" max="1883" width="11.7109375" style="109" customWidth="1"/>
    <col min="1884" max="1884" width="13.42578125" style="109" customWidth="1"/>
    <col min="1885" max="1899" width="11.7109375" style="109" customWidth="1"/>
    <col min="1900" max="1900" width="16.28515625" style="109" customWidth="1"/>
    <col min="1901" max="1909" width="11.7109375" style="109" customWidth="1"/>
    <col min="1910" max="1910" width="13.42578125" style="109" customWidth="1"/>
    <col min="1911" max="1911" width="11.7109375" style="109" customWidth="1"/>
    <col min="1912" max="1912" width="15.140625" style="109" customWidth="1"/>
    <col min="1913" max="1913" width="13.42578125" style="109" customWidth="1"/>
    <col min="1914" max="1922" width="11.7109375" style="109" customWidth="1"/>
    <col min="1923" max="1923" width="13.7109375" style="109" customWidth="1"/>
    <col min="1924" max="1924" width="12" style="109" customWidth="1"/>
    <col min="1925" max="2048" width="9.140625" style="109"/>
    <col min="2049" max="2050" width="2.140625" style="109" customWidth="1"/>
    <col min="2051" max="2051" width="63" style="109" customWidth="1"/>
    <col min="2052" max="2052" width="7.140625" style="109" customWidth="1"/>
    <col min="2053" max="2054" width="19" style="109" customWidth="1"/>
    <col min="2055" max="2056" width="19.7109375" style="109" customWidth="1"/>
    <col min="2057" max="2073" width="0" style="109" hidden="1" customWidth="1"/>
    <col min="2074" max="2074" width="1.28515625" style="109" customWidth="1"/>
    <col min="2075" max="2075" width="13.42578125" style="109" customWidth="1"/>
    <col min="2076" max="2076" width="13.28515625" style="109" customWidth="1"/>
    <col min="2077" max="2077" width="15.85546875" style="109" customWidth="1"/>
    <col min="2078" max="2083" width="11.7109375" style="109" customWidth="1"/>
    <col min="2084" max="2084" width="24.7109375" style="109" customWidth="1"/>
    <col min="2085" max="2087" width="11.7109375" style="109" customWidth="1"/>
    <col min="2088" max="2088" width="20" style="109" customWidth="1"/>
    <col min="2089" max="2089" width="25.85546875" style="109" customWidth="1"/>
    <col min="2090" max="2090" width="23.85546875" style="109" customWidth="1"/>
    <col min="2091" max="2091" width="14.140625" style="109" customWidth="1"/>
    <col min="2092" max="2117" width="11.7109375" style="109" customWidth="1"/>
    <col min="2118" max="2118" width="12.42578125" style="109" customWidth="1"/>
    <col min="2119" max="2122" width="11.7109375" style="109" customWidth="1"/>
    <col min="2123" max="2123" width="20.7109375" style="109" customWidth="1"/>
    <col min="2124" max="2124" width="11.7109375" style="109" customWidth="1"/>
    <col min="2125" max="2125" width="17.42578125" style="109" customWidth="1"/>
    <col min="2126" max="2139" width="11.7109375" style="109" customWidth="1"/>
    <col min="2140" max="2140" width="13.42578125" style="109" customWidth="1"/>
    <col min="2141" max="2155" width="11.7109375" style="109" customWidth="1"/>
    <col min="2156" max="2156" width="16.28515625" style="109" customWidth="1"/>
    <col min="2157" max="2165" width="11.7109375" style="109" customWidth="1"/>
    <col min="2166" max="2166" width="13.42578125" style="109" customWidth="1"/>
    <col min="2167" max="2167" width="11.7109375" style="109" customWidth="1"/>
    <col min="2168" max="2168" width="15.140625" style="109" customWidth="1"/>
    <col min="2169" max="2169" width="13.42578125" style="109" customWidth="1"/>
    <col min="2170" max="2178" width="11.7109375" style="109" customWidth="1"/>
    <col min="2179" max="2179" width="13.7109375" style="109" customWidth="1"/>
    <col min="2180" max="2180" width="12" style="109" customWidth="1"/>
    <col min="2181" max="2304" width="9.140625" style="109"/>
    <col min="2305" max="2306" width="2.140625" style="109" customWidth="1"/>
    <col min="2307" max="2307" width="63" style="109" customWidth="1"/>
    <col min="2308" max="2308" width="7.140625" style="109" customWidth="1"/>
    <col min="2309" max="2310" width="19" style="109" customWidth="1"/>
    <col min="2311" max="2312" width="19.7109375" style="109" customWidth="1"/>
    <col min="2313" max="2329" width="0" style="109" hidden="1" customWidth="1"/>
    <col min="2330" max="2330" width="1.28515625" style="109" customWidth="1"/>
    <col min="2331" max="2331" width="13.42578125" style="109" customWidth="1"/>
    <col min="2332" max="2332" width="13.28515625" style="109" customWidth="1"/>
    <col min="2333" max="2333" width="15.85546875" style="109" customWidth="1"/>
    <col min="2334" max="2339" width="11.7109375" style="109" customWidth="1"/>
    <col min="2340" max="2340" width="24.7109375" style="109" customWidth="1"/>
    <col min="2341" max="2343" width="11.7109375" style="109" customWidth="1"/>
    <col min="2344" max="2344" width="20" style="109" customWidth="1"/>
    <col min="2345" max="2345" width="25.85546875" style="109" customWidth="1"/>
    <col min="2346" max="2346" width="23.85546875" style="109" customWidth="1"/>
    <col min="2347" max="2347" width="14.140625" style="109" customWidth="1"/>
    <col min="2348" max="2373" width="11.7109375" style="109" customWidth="1"/>
    <col min="2374" max="2374" width="12.42578125" style="109" customWidth="1"/>
    <col min="2375" max="2378" width="11.7109375" style="109" customWidth="1"/>
    <col min="2379" max="2379" width="20.7109375" style="109" customWidth="1"/>
    <col min="2380" max="2380" width="11.7109375" style="109" customWidth="1"/>
    <col min="2381" max="2381" width="17.42578125" style="109" customWidth="1"/>
    <col min="2382" max="2395" width="11.7109375" style="109" customWidth="1"/>
    <col min="2396" max="2396" width="13.42578125" style="109" customWidth="1"/>
    <col min="2397" max="2411" width="11.7109375" style="109" customWidth="1"/>
    <col min="2412" max="2412" width="16.28515625" style="109" customWidth="1"/>
    <col min="2413" max="2421" width="11.7109375" style="109" customWidth="1"/>
    <col min="2422" max="2422" width="13.42578125" style="109" customWidth="1"/>
    <col min="2423" max="2423" width="11.7109375" style="109" customWidth="1"/>
    <col min="2424" max="2424" width="15.140625" style="109" customWidth="1"/>
    <col min="2425" max="2425" width="13.42578125" style="109" customWidth="1"/>
    <col min="2426" max="2434" width="11.7109375" style="109" customWidth="1"/>
    <col min="2435" max="2435" width="13.7109375" style="109" customWidth="1"/>
    <col min="2436" max="2436" width="12" style="109" customWidth="1"/>
    <col min="2437" max="2560" width="9.140625" style="109"/>
    <col min="2561" max="2562" width="2.140625" style="109" customWidth="1"/>
    <col min="2563" max="2563" width="63" style="109" customWidth="1"/>
    <col min="2564" max="2564" width="7.140625" style="109" customWidth="1"/>
    <col min="2565" max="2566" width="19" style="109" customWidth="1"/>
    <col min="2567" max="2568" width="19.7109375" style="109" customWidth="1"/>
    <col min="2569" max="2585" width="0" style="109" hidden="1" customWidth="1"/>
    <col min="2586" max="2586" width="1.28515625" style="109" customWidth="1"/>
    <col min="2587" max="2587" width="13.42578125" style="109" customWidth="1"/>
    <col min="2588" max="2588" width="13.28515625" style="109" customWidth="1"/>
    <col min="2589" max="2589" width="15.85546875" style="109" customWidth="1"/>
    <col min="2590" max="2595" width="11.7109375" style="109" customWidth="1"/>
    <col min="2596" max="2596" width="24.7109375" style="109" customWidth="1"/>
    <col min="2597" max="2599" width="11.7109375" style="109" customWidth="1"/>
    <col min="2600" max="2600" width="20" style="109" customWidth="1"/>
    <col min="2601" max="2601" width="25.85546875" style="109" customWidth="1"/>
    <col min="2602" max="2602" width="23.85546875" style="109" customWidth="1"/>
    <col min="2603" max="2603" width="14.140625" style="109" customWidth="1"/>
    <col min="2604" max="2629" width="11.7109375" style="109" customWidth="1"/>
    <col min="2630" max="2630" width="12.42578125" style="109" customWidth="1"/>
    <col min="2631" max="2634" width="11.7109375" style="109" customWidth="1"/>
    <col min="2635" max="2635" width="20.7109375" style="109" customWidth="1"/>
    <col min="2636" max="2636" width="11.7109375" style="109" customWidth="1"/>
    <col min="2637" max="2637" width="17.42578125" style="109" customWidth="1"/>
    <col min="2638" max="2651" width="11.7109375" style="109" customWidth="1"/>
    <col min="2652" max="2652" width="13.42578125" style="109" customWidth="1"/>
    <col min="2653" max="2667" width="11.7109375" style="109" customWidth="1"/>
    <col min="2668" max="2668" width="16.28515625" style="109" customWidth="1"/>
    <col min="2669" max="2677" width="11.7109375" style="109" customWidth="1"/>
    <col min="2678" max="2678" width="13.42578125" style="109" customWidth="1"/>
    <col min="2679" max="2679" width="11.7109375" style="109" customWidth="1"/>
    <col min="2680" max="2680" width="15.140625" style="109" customWidth="1"/>
    <col min="2681" max="2681" width="13.42578125" style="109" customWidth="1"/>
    <col min="2682" max="2690" width="11.7109375" style="109" customWidth="1"/>
    <col min="2691" max="2691" width="13.7109375" style="109" customWidth="1"/>
    <col min="2692" max="2692" width="12" style="109" customWidth="1"/>
    <col min="2693" max="2816" width="9.140625" style="109"/>
    <col min="2817" max="2818" width="2.140625" style="109" customWidth="1"/>
    <col min="2819" max="2819" width="63" style="109" customWidth="1"/>
    <col min="2820" max="2820" width="7.140625" style="109" customWidth="1"/>
    <col min="2821" max="2822" width="19" style="109" customWidth="1"/>
    <col min="2823" max="2824" width="19.7109375" style="109" customWidth="1"/>
    <col min="2825" max="2841" width="0" style="109" hidden="1" customWidth="1"/>
    <col min="2842" max="2842" width="1.28515625" style="109" customWidth="1"/>
    <col min="2843" max="2843" width="13.42578125" style="109" customWidth="1"/>
    <col min="2844" max="2844" width="13.28515625" style="109" customWidth="1"/>
    <col min="2845" max="2845" width="15.85546875" style="109" customWidth="1"/>
    <col min="2846" max="2851" width="11.7109375" style="109" customWidth="1"/>
    <col min="2852" max="2852" width="24.7109375" style="109" customWidth="1"/>
    <col min="2853" max="2855" width="11.7109375" style="109" customWidth="1"/>
    <col min="2856" max="2856" width="20" style="109" customWidth="1"/>
    <col min="2857" max="2857" width="25.85546875" style="109" customWidth="1"/>
    <col min="2858" max="2858" width="23.85546875" style="109" customWidth="1"/>
    <col min="2859" max="2859" width="14.140625" style="109" customWidth="1"/>
    <col min="2860" max="2885" width="11.7109375" style="109" customWidth="1"/>
    <col min="2886" max="2886" width="12.42578125" style="109" customWidth="1"/>
    <col min="2887" max="2890" width="11.7109375" style="109" customWidth="1"/>
    <col min="2891" max="2891" width="20.7109375" style="109" customWidth="1"/>
    <col min="2892" max="2892" width="11.7109375" style="109" customWidth="1"/>
    <col min="2893" max="2893" width="17.42578125" style="109" customWidth="1"/>
    <col min="2894" max="2907" width="11.7109375" style="109" customWidth="1"/>
    <col min="2908" max="2908" width="13.42578125" style="109" customWidth="1"/>
    <col min="2909" max="2923" width="11.7109375" style="109" customWidth="1"/>
    <col min="2924" max="2924" width="16.28515625" style="109" customWidth="1"/>
    <col min="2925" max="2933" width="11.7109375" style="109" customWidth="1"/>
    <col min="2934" max="2934" width="13.42578125" style="109" customWidth="1"/>
    <col min="2935" max="2935" width="11.7109375" style="109" customWidth="1"/>
    <col min="2936" max="2936" width="15.140625" style="109" customWidth="1"/>
    <col min="2937" max="2937" width="13.42578125" style="109" customWidth="1"/>
    <col min="2938" max="2946" width="11.7109375" style="109" customWidth="1"/>
    <col min="2947" max="2947" width="13.7109375" style="109" customWidth="1"/>
    <col min="2948" max="2948" width="12" style="109" customWidth="1"/>
    <col min="2949" max="3072" width="9.140625" style="109"/>
    <col min="3073" max="3074" width="2.140625" style="109" customWidth="1"/>
    <col min="3075" max="3075" width="63" style="109" customWidth="1"/>
    <col min="3076" max="3076" width="7.140625" style="109" customWidth="1"/>
    <col min="3077" max="3078" width="19" style="109" customWidth="1"/>
    <col min="3079" max="3080" width="19.7109375" style="109" customWidth="1"/>
    <col min="3081" max="3097" width="0" style="109" hidden="1" customWidth="1"/>
    <col min="3098" max="3098" width="1.28515625" style="109" customWidth="1"/>
    <col min="3099" max="3099" width="13.42578125" style="109" customWidth="1"/>
    <col min="3100" max="3100" width="13.28515625" style="109" customWidth="1"/>
    <col min="3101" max="3101" width="15.85546875" style="109" customWidth="1"/>
    <col min="3102" max="3107" width="11.7109375" style="109" customWidth="1"/>
    <col min="3108" max="3108" width="24.7109375" style="109" customWidth="1"/>
    <col min="3109" max="3111" width="11.7109375" style="109" customWidth="1"/>
    <col min="3112" max="3112" width="20" style="109" customWidth="1"/>
    <col min="3113" max="3113" width="25.85546875" style="109" customWidth="1"/>
    <col min="3114" max="3114" width="23.85546875" style="109" customWidth="1"/>
    <col min="3115" max="3115" width="14.140625" style="109" customWidth="1"/>
    <col min="3116" max="3141" width="11.7109375" style="109" customWidth="1"/>
    <col min="3142" max="3142" width="12.42578125" style="109" customWidth="1"/>
    <col min="3143" max="3146" width="11.7109375" style="109" customWidth="1"/>
    <col min="3147" max="3147" width="20.7109375" style="109" customWidth="1"/>
    <col min="3148" max="3148" width="11.7109375" style="109" customWidth="1"/>
    <col min="3149" max="3149" width="17.42578125" style="109" customWidth="1"/>
    <col min="3150" max="3163" width="11.7109375" style="109" customWidth="1"/>
    <col min="3164" max="3164" width="13.42578125" style="109" customWidth="1"/>
    <col min="3165" max="3179" width="11.7109375" style="109" customWidth="1"/>
    <col min="3180" max="3180" width="16.28515625" style="109" customWidth="1"/>
    <col min="3181" max="3189" width="11.7109375" style="109" customWidth="1"/>
    <col min="3190" max="3190" width="13.42578125" style="109" customWidth="1"/>
    <col min="3191" max="3191" width="11.7109375" style="109" customWidth="1"/>
    <col min="3192" max="3192" width="15.140625" style="109" customWidth="1"/>
    <col min="3193" max="3193" width="13.42578125" style="109" customWidth="1"/>
    <col min="3194" max="3202" width="11.7109375" style="109" customWidth="1"/>
    <col min="3203" max="3203" width="13.7109375" style="109" customWidth="1"/>
    <col min="3204" max="3204" width="12" style="109" customWidth="1"/>
    <col min="3205" max="3328" width="9.140625" style="109"/>
    <col min="3329" max="3330" width="2.140625" style="109" customWidth="1"/>
    <col min="3331" max="3331" width="63" style="109" customWidth="1"/>
    <col min="3332" max="3332" width="7.140625" style="109" customWidth="1"/>
    <col min="3333" max="3334" width="19" style="109" customWidth="1"/>
    <col min="3335" max="3336" width="19.7109375" style="109" customWidth="1"/>
    <col min="3337" max="3353" width="0" style="109" hidden="1" customWidth="1"/>
    <col min="3354" max="3354" width="1.28515625" style="109" customWidth="1"/>
    <col min="3355" max="3355" width="13.42578125" style="109" customWidth="1"/>
    <col min="3356" max="3356" width="13.28515625" style="109" customWidth="1"/>
    <col min="3357" max="3357" width="15.85546875" style="109" customWidth="1"/>
    <col min="3358" max="3363" width="11.7109375" style="109" customWidth="1"/>
    <col min="3364" max="3364" width="24.7109375" style="109" customWidth="1"/>
    <col min="3365" max="3367" width="11.7109375" style="109" customWidth="1"/>
    <col min="3368" max="3368" width="20" style="109" customWidth="1"/>
    <col min="3369" max="3369" width="25.85546875" style="109" customWidth="1"/>
    <col min="3370" max="3370" width="23.85546875" style="109" customWidth="1"/>
    <col min="3371" max="3371" width="14.140625" style="109" customWidth="1"/>
    <col min="3372" max="3397" width="11.7109375" style="109" customWidth="1"/>
    <col min="3398" max="3398" width="12.42578125" style="109" customWidth="1"/>
    <col min="3399" max="3402" width="11.7109375" style="109" customWidth="1"/>
    <col min="3403" max="3403" width="20.7109375" style="109" customWidth="1"/>
    <col min="3404" max="3404" width="11.7109375" style="109" customWidth="1"/>
    <col min="3405" max="3405" width="17.42578125" style="109" customWidth="1"/>
    <col min="3406" max="3419" width="11.7109375" style="109" customWidth="1"/>
    <col min="3420" max="3420" width="13.42578125" style="109" customWidth="1"/>
    <col min="3421" max="3435" width="11.7109375" style="109" customWidth="1"/>
    <col min="3436" max="3436" width="16.28515625" style="109" customWidth="1"/>
    <col min="3437" max="3445" width="11.7109375" style="109" customWidth="1"/>
    <col min="3446" max="3446" width="13.42578125" style="109" customWidth="1"/>
    <col min="3447" max="3447" width="11.7109375" style="109" customWidth="1"/>
    <col min="3448" max="3448" width="15.140625" style="109" customWidth="1"/>
    <col min="3449" max="3449" width="13.42578125" style="109" customWidth="1"/>
    <col min="3450" max="3458" width="11.7109375" style="109" customWidth="1"/>
    <col min="3459" max="3459" width="13.7109375" style="109" customWidth="1"/>
    <col min="3460" max="3460" width="12" style="109" customWidth="1"/>
    <col min="3461" max="3584" width="9.140625" style="109"/>
    <col min="3585" max="3586" width="2.140625" style="109" customWidth="1"/>
    <col min="3587" max="3587" width="63" style="109" customWidth="1"/>
    <col min="3588" max="3588" width="7.140625" style="109" customWidth="1"/>
    <col min="3589" max="3590" width="19" style="109" customWidth="1"/>
    <col min="3591" max="3592" width="19.7109375" style="109" customWidth="1"/>
    <col min="3593" max="3609" width="0" style="109" hidden="1" customWidth="1"/>
    <col min="3610" max="3610" width="1.28515625" style="109" customWidth="1"/>
    <col min="3611" max="3611" width="13.42578125" style="109" customWidth="1"/>
    <col min="3612" max="3612" width="13.28515625" style="109" customWidth="1"/>
    <col min="3613" max="3613" width="15.85546875" style="109" customWidth="1"/>
    <col min="3614" max="3619" width="11.7109375" style="109" customWidth="1"/>
    <col min="3620" max="3620" width="24.7109375" style="109" customWidth="1"/>
    <col min="3621" max="3623" width="11.7109375" style="109" customWidth="1"/>
    <col min="3624" max="3624" width="20" style="109" customWidth="1"/>
    <col min="3625" max="3625" width="25.85546875" style="109" customWidth="1"/>
    <col min="3626" max="3626" width="23.85546875" style="109" customWidth="1"/>
    <col min="3627" max="3627" width="14.140625" style="109" customWidth="1"/>
    <col min="3628" max="3653" width="11.7109375" style="109" customWidth="1"/>
    <col min="3654" max="3654" width="12.42578125" style="109" customWidth="1"/>
    <col min="3655" max="3658" width="11.7109375" style="109" customWidth="1"/>
    <col min="3659" max="3659" width="20.7109375" style="109" customWidth="1"/>
    <col min="3660" max="3660" width="11.7109375" style="109" customWidth="1"/>
    <col min="3661" max="3661" width="17.42578125" style="109" customWidth="1"/>
    <col min="3662" max="3675" width="11.7109375" style="109" customWidth="1"/>
    <col min="3676" max="3676" width="13.42578125" style="109" customWidth="1"/>
    <col min="3677" max="3691" width="11.7109375" style="109" customWidth="1"/>
    <col min="3692" max="3692" width="16.28515625" style="109" customWidth="1"/>
    <col min="3693" max="3701" width="11.7109375" style="109" customWidth="1"/>
    <col min="3702" max="3702" width="13.42578125" style="109" customWidth="1"/>
    <col min="3703" max="3703" width="11.7109375" style="109" customWidth="1"/>
    <col min="3704" max="3704" width="15.140625" style="109" customWidth="1"/>
    <col min="3705" max="3705" width="13.42578125" style="109" customWidth="1"/>
    <col min="3706" max="3714" width="11.7109375" style="109" customWidth="1"/>
    <col min="3715" max="3715" width="13.7109375" style="109" customWidth="1"/>
    <col min="3716" max="3716" width="12" style="109" customWidth="1"/>
    <col min="3717" max="3840" width="9.140625" style="109"/>
    <col min="3841" max="3842" width="2.140625" style="109" customWidth="1"/>
    <col min="3843" max="3843" width="63" style="109" customWidth="1"/>
    <col min="3844" max="3844" width="7.140625" style="109" customWidth="1"/>
    <col min="3845" max="3846" width="19" style="109" customWidth="1"/>
    <col min="3847" max="3848" width="19.7109375" style="109" customWidth="1"/>
    <col min="3849" max="3865" width="0" style="109" hidden="1" customWidth="1"/>
    <col min="3866" max="3866" width="1.28515625" style="109" customWidth="1"/>
    <col min="3867" max="3867" width="13.42578125" style="109" customWidth="1"/>
    <col min="3868" max="3868" width="13.28515625" style="109" customWidth="1"/>
    <col min="3869" max="3869" width="15.85546875" style="109" customWidth="1"/>
    <col min="3870" max="3875" width="11.7109375" style="109" customWidth="1"/>
    <col min="3876" max="3876" width="24.7109375" style="109" customWidth="1"/>
    <col min="3877" max="3879" width="11.7109375" style="109" customWidth="1"/>
    <col min="3880" max="3880" width="20" style="109" customWidth="1"/>
    <col min="3881" max="3881" width="25.85546875" style="109" customWidth="1"/>
    <col min="3882" max="3882" width="23.85546875" style="109" customWidth="1"/>
    <col min="3883" max="3883" width="14.140625" style="109" customWidth="1"/>
    <col min="3884" max="3909" width="11.7109375" style="109" customWidth="1"/>
    <col min="3910" max="3910" width="12.42578125" style="109" customWidth="1"/>
    <col min="3911" max="3914" width="11.7109375" style="109" customWidth="1"/>
    <col min="3915" max="3915" width="20.7109375" style="109" customWidth="1"/>
    <col min="3916" max="3916" width="11.7109375" style="109" customWidth="1"/>
    <col min="3917" max="3917" width="17.42578125" style="109" customWidth="1"/>
    <col min="3918" max="3931" width="11.7109375" style="109" customWidth="1"/>
    <col min="3932" max="3932" width="13.42578125" style="109" customWidth="1"/>
    <col min="3933" max="3947" width="11.7109375" style="109" customWidth="1"/>
    <col min="3948" max="3948" width="16.28515625" style="109" customWidth="1"/>
    <col min="3949" max="3957" width="11.7109375" style="109" customWidth="1"/>
    <col min="3958" max="3958" width="13.42578125" style="109" customWidth="1"/>
    <col min="3959" max="3959" width="11.7109375" style="109" customWidth="1"/>
    <col min="3960" max="3960" width="15.140625" style="109" customWidth="1"/>
    <col min="3961" max="3961" width="13.42578125" style="109" customWidth="1"/>
    <col min="3962" max="3970" width="11.7109375" style="109" customWidth="1"/>
    <col min="3971" max="3971" width="13.7109375" style="109" customWidth="1"/>
    <col min="3972" max="3972" width="12" style="109" customWidth="1"/>
    <col min="3973" max="4096" width="9.140625" style="109"/>
    <col min="4097" max="4098" width="2.140625" style="109" customWidth="1"/>
    <col min="4099" max="4099" width="63" style="109" customWidth="1"/>
    <col min="4100" max="4100" width="7.140625" style="109" customWidth="1"/>
    <col min="4101" max="4102" width="19" style="109" customWidth="1"/>
    <col min="4103" max="4104" width="19.7109375" style="109" customWidth="1"/>
    <col min="4105" max="4121" width="0" style="109" hidden="1" customWidth="1"/>
    <col min="4122" max="4122" width="1.28515625" style="109" customWidth="1"/>
    <col min="4123" max="4123" width="13.42578125" style="109" customWidth="1"/>
    <col min="4124" max="4124" width="13.28515625" style="109" customWidth="1"/>
    <col min="4125" max="4125" width="15.85546875" style="109" customWidth="1"/>
    <col min="4126" max="4131" width="11.7109375" style="109" customWidth="1"/>
    <col min="4132" max="4132" width="24.7109375" style="109" customWidth="1"/>
    <col min="4133" max="4135" width="11.7109375" style="109" customWidth="1"/>
    <col min="4136" max="4136" width="20" style="109" customWidth="1"/>
    <col min="4137" max="4137" width="25.85546875" style="109" customWidth="1"/>
    <col min="4138" max="4138" width="23.85546875" style="109" customWidth="1"/>
    <col min="4139" max="4139" width="14.140625" style="109" customWidth="1"/>
    <col min="4140" max="4165" width="11.7109375" style="109" customWidth="1"/>
    <col min="4166" max="4166" width="12.42578125" style="109" customWidth="1"/>
    <col min="4167" max="4170" width="11.7109375" style="109" customWidth="1"/>
    <col min="4171" max="4171" width="20.7109375" style="109" customWidth="1"/>
    <col min="4172" max="4172" width="11.7109375" style="109" customWidth="1"/>
    <col min="4173" max="4173" width="17.42578125" style="109" customWidth="1"/>
    <col min="4174" max="4187" width="11.7109375" style="109" customWidth="1"/>
    <col min="4188" max="4188" width="13.42578125" style="109" customWidth="1"/>
    <col min="4189" max="4203" width="11.7109375" style="109" customWidth="1"/>
    <col min="4204" max="4204" width="16.28515625" style="109" customWidth="1"/>
    <col min="4205" max="4213" width="11.7109375" style="109" customWidth="1"/>
    <col min="4214" max="4214" width="13.42578125" style="109" customWidth="1"/>
    <col min="4215" max="4215" width="11.7109375" style="109" customWidth="1"/>
    <col min="4216" max="4216" width="15.140625" style="109" customWidth="1"/>
    <col min="4217" max="4217" width="13.42578125" style="109" customWidth="1"/>
    <col min="4218" max="4226" width="11.7109375" style="109" customWidth="1"/>
    <col min="4227" max="4227" width="13.7109375" style="109" customWidth="1"/>
    <col min="4228" max="4228" width="12" style="109" customWidth="1"/>
    <col min="4229" max="4352" width="9.140625" style="109"/>
    <col min="4353" max="4354" width="2.140625" style="109" customWidth="1"/>
    <col min="4355" max="4355" width="63" style="109" customWidth="1"/>
    <col min="4356" max="4356" width="7.140625" style="109" customWidth="1"/>
    <col min="4357" max="4358" width="19" style="109" customWidth="1"/>
    <col min="4359" max="4360" width="19.7109375" style="109" customWidth="1"/>
    <col min="4361" max="4377" width="0" style="109" hidden="1" customWidth="1"/>
    <col min="4378" max="4378" width="1.28515625" style="109" customWidth="1"/>
    <col min="4379" max="4379" width="13.42578125" style="109" customWidth="1"/>
    <col min="4380" max="4380" width="13.28515625" style="109" customWidth="1"/>
    <col min="4381" max="4381" width="15.85546875" style="109" customWidth="1"/>
    <col min="4382" max="4387" width="11.7109375" style="109" customWidth="1"/>
    <col min="4388" max="4388" width="24.7109375" style="109" customWidth="1"/>
    <col min="4389" max="4391" width="11.7109375" style="109" customWidth="1"/>
    <col min="4392" max="4392" width="20" style="109" customWidth="1"/>
    <col min="4393" max="4393" width="25.85546875" style="109" customWidth="1"/>
    <col min="4394" max="4394" width="23.85546875" style="109" customWidth="1"/>
    <col min="4395" max="4395" width="14.140625" style="109" customWidth="1"/>
    <col min="4396" max="4421" width="11.7109375" style="109" customWidth="1"/>
    <col min="4422" max="4422" width="12.42578125" style="109" customWidth="1"/>
    <col min="4423" max="4426" width="11.7109375" style="109" customWidth="1"/>
    <col min="4427" max="4427" width="20.7109375" style="109" customWidth="1"/>
    <col min="4428" max="4428" width="11.7109375" style="109" customWidth="1"/>
    <col min="4429" max="4429" width="17.42578125" style="109" customWidth="1"/>
    <col min="4430" max="4443" width="11.7109375" style="109" customWidth="1"/>
    <col min="4444" max="4444" width="13.42578125" style="109" customWidth="1"/>
    <col min="4445" max="4459" width="11.7109375" style="109" customWidth="1"/>
    <col min="4460" max="4460" width="16.28515625" style="109" customWidth="1"/>
    <col min="4461" max="4469" width="11.7109375" style="109" customWidth="1"/>
    <col min="4470" max="4470" width="13.42578125" style="109" customWidth="1"/>
    <col min="4471" max="4471" width="11.7109375" style="109" customWidth="1"/>
    <col min="4472" max="4472" width="15.140625" style="109" customWidth="1"/>
    <col min="4473" max="4473" width="13.42578125" style="109" customWidth="1"/>
    <col min="4474" max="4482" width="11.7109375" style="109" customWidth="1"/>
    <col min="4483" max="4483" width="13.7109375" style="109" customWidth="1"/>
    <col min="4484" max="4484" width="12" style="109" customWidth="1"/>
    <col min="4485" max="4608" width="9.140625" style="109"/>
    <col min="4609" max="4610" width="2.140625" style="109" customWidth="1"/>
    <col min="4611" max="4611" width="63" style="109" customWidth="1"/>
    <col min="4612" max="4612" width="7.140625" style="109" customWidth="1"/>
    <col min="4613" max="4614" width="19" style="109" customWidth="1"/>
    <col min="4615" max="4616" width="19.7109375" style="109" customWidth="1"/>
    <col min="4617" max="4633" width="0" style="109" hidden="1" customWidth="1"/>
    <col min="4634" max="4634" width="1.28515625" style="109" customWidth="1"/>
    <col min="4635" max="4635" width="13.42578125" style="109" customWidth="1"/>
    <col min="4636" max="4636" width="13.28515625" style="109" customWidth="1"/>
    <col min="4637" max="4637" width="15.85546875" style="109" customWidth="1"/>
    <col min="4638" max="4643" width="11.7109375" style="109" customWidth="1"/>
    <col min="4644" max="4644" width="24.7109375" style="109" customWidth="1"/>
    <col min="4645" max="4647" width="11.7109375" style="109" customWidth="1"/>
    <col min="4648" max="4648" width="20" style="109" customWidth="1"/>
    <col min="4649" max="4649" width="25.85546875" style="109" customWidth="1"/>
    <col min="4650" max="4650" width="23.85546875" style="109" customWidth="1"/>
    <col min="4651" max="4651" width="14.140625" style="109" customWidth="1"/>
    <col min="4652" max="4677" width="11.7109375" style="109" customWidth="1"/>
    <col min="4678" max="4678" width="12.42578125" style="109" customWidth="1"/>
    <col min="4679" max="4682" width="11.7109375" style="109" customWidth="1"/>
    <col min="4683" max="4683" width="20.7109375" style="109" customWidth="1"/>
    <col min="4684" max="4684" width="11.7109375" style="109" customWidth="1"/>
    <col min="4685" max="4685" width="17.42578125" style="109" customWidth="1"/>
    <col min="4686" max="4699" width="11.7109375" style="109" customWidth="1"/>
    <col min="4700" max="4700" width="13.42578125" style="109" customWidth="1"/>
    <col min="4701" max="4715" width="11.7109375" style="109" customWidth="1"/>
    <col min="4716" max="4716" width="16.28515625" style="109" customWidth="1"/>
    <col min="4717" max="4725" width="11.7109375" style="109" customWidth="1"/>
    <col min="4726" max="4726" width="13.42578125" style="109" customWidth="1"/>
    <col min="4727" max="4727" width="11.7109375" style="109" customWidth="1"/>
    <col min="4728" max="4728" width="15.140625" style="109" customWidth="1"/>
    <col min="4729" max="4729" width="13.42578125" style="109" customWidth="1"/>
    <col min="4730" max="4738" width="11.7109375" style="109" customWidth="1"/>
    <col min="4739" max="4739" width="13.7109375" style="109" customWidth="1"/>
    <col min="4740" max="4740" width="12" style="109" customWidth="1"/>
    <col min="4741" max="4864" width="9.140625" style="109"/>
    <col min="4865" max="4866" width="2.140625" style="109" customWidth="1"/>
    <col min="4867" max="4867" width="63" style="109" customWidth="1"/>
    <col min="4868" max="4868" width="7.140625" style="109" customWidth="1"/>
    <col min="4869" max="4870" width="19" style="109" customWidth="1"/>
    <col min="4871" max="4872" width="19.7109375" style="109" customWidth="1"/>
    <col min="4873" max="4889" width="0" style="109" hidden="1" customWidth="1"/>
    <col min="4890" max="4890" width="1.28515625" style="109" customWidth="1"/>
    <col min="4891" max="4891" width="13.42578125" style="109" customWidth="1"/>
    <col min="4892" max="4892" width="13.28515625" style="109" customWidth="1"/>
    <col min="4893" max="4893" width="15.85546875" style="109" customWidth="1"/>
    <col min="4894" max="4899" width="11.7109375" style="109" customWidth="1"/>
    <col min="4900" max="4900" width="24.7109375" style="109" customWidth="1"/>
    <col min="4901" max="4903" width="11.7109375" style="109" customWidth="1"/>
    <col min="4904" max="4904" width="20" style="109" customWidth="1"/>
    <col min="4905" max="4905" width="25.85546875" style="109" customWidth="1"/>
    <col min="4906" max="4906" width="23.85546875" style="109" customWidth="1"/>
    <col min="4907" max="4907" width="14.140625" style="109" customWidth="1"/>
    <col min="4908" max="4933" width="11.7109375" style="109" customWidth="1"/>
    <col min="4934" max="4934" width="12.42578125" style="109" customWidth="1"/>
    <col min="4935" max="4938" width="11.7109375" style="109" customWidth="1"/>
    <col min="4939" max="4939" width="20.7109375" style="109" customWidth="1"/>
    <col min="4940" max="4940" width="11.7109375" style="109" customWidth="1"/>
    <col min="4941" max="4941" width="17.42578125" style="109" customWidth="1"/>
    <col min="4942" max="4955" width="11.7109375" style="109" customWidth="1"/>
    <col min="4956" max="4956" width="13.42578125" style="109" customWidth="1"/>
    <col min="4957" max="4971" width="11.7109375" style="109" customWidth="1"/>
    <col min="4972" max="4972" width="16.28515625" style="109" customWidth="1"/>
    <col min="4973" max="4981" width="11.7109375" style="109" customWidth="1"/>
    <col min="4982" max="4982" width="13.42578125" style="109" customWidth="1"/>
    <col min="4983" max="4983" width="11.7109375" style="109" customWidth="1"/>
    <col min="4984" max="4984" width="15.140625" style="109" customWidth="1"/>
    <col min="4985" max="4985" width="13.42578125" style="109" customWidth="1"/>
    <col min="4986" max="4994" width="11.7109375" style="109" customWidth="1"/>
    <col min="4995" max="4995" width="13.7109375" style="109" customWidth="1"/>
    <col min="4996" max="4996" width="12" style="109" customWidth="1"/>
    <col min="4997" max="5120" width="9.140625" style="109"/>
    <col min="5121" max="5122" width="2.140625" style="109" customWidth="1"/>
    <col min="5123" max="5123" width="63" style="109" customWidth="1"/>
    <col min="5124" max="5124" width="7.140625" style="109" customWidth="1"/>
    <col min="5125" max="5126" width="19" style="109" customWidth="1"/>
    <col min="5127" max="5128" width="19.7109375" style="109" customWidth="1"/>
    <col min="5129" max="5145" width="0" style="109" hidden="1" customWidth="1"/>
    <col min="5146" max="5146" width="1.28515625" style="109" customWidth="1"/>
    <col min="5147" max="5147" width="13.42578125" style="109" customWidth="1"/>
    <col min="5148" max="5148" width="13.28515625" style="109" customWidth="1"/>
    <col min="5149" max="5149" width="15.85546875" style="109" customWidth="1"/>
    <col min="5150" max="5155" width="11.7109375" style="109" customWidth="1"/>
    <col min="5156" max="5156" width="24.7109375" style="109" customWidth="1"/>
    <col min="5157" max="5159" width="11.7109375" style="109" customWidth="1"/>
    <col min="5160" max="5160" width="20" style="109" customWidth="1"/>
    <col min="5161" max="5161" width="25.85546875" style="109" customWidth="1"/>
    <col min="5162" max="5162" width="23.85546875" style="109" customWidth="1"/>
    <col min="5163" max="5163" width="14.140625" style="109" customWidth="1"/>
    <col min="5164" max="5189" width="11.7109375" style="109" customWidth="1"/>
    <col min="5190" max="5190" width="12.42578125" style="109" customWidth="1"/>
    <col min="5191" max="5194" width="11.7109375" style="109" customWidth="1"/>
    <col min="5195" max="5195" width="20.7109375" style="109" customWidth="1"/>
    <col min="5196" max="5196" width="11.7109375" style="109" customWidth="1"/>
    <col min="5197" max="5197" width="17.42578125" style="109" customWidth="1"/>
    <col min="5198" max="5211" width="11.7109375" style="109" customWidth="1"/>
    <col min="5212" max="5212" width="13.42578125" style="109" customWidth="1"/>
    <col min="5213" max="5227" width="11.7109375" style="109" customWidth="1"/>
    <col min="5228" max="5228" width="16.28515625" style="109" customWidth="1"/>
    <col min="5229" max="5237" width="11.7109375" style="109" customWidth="1"/>
    <col min="5238" max="5238" width="13.42578125" style="109" customWidth="1"/>
    <col min="5239" max="5239" width="11.7109375" style="109" customWidth="1"/>
    <col min="5240" max="5240" width="15.140625" style="109" customWidth="1"/>
    <col min="5241" max="5241" width="13.42578125" style="109" customWidth="1"/>
    <col min="5242" max="5250" width="11.7109375" style="109" customWidth="1"/>
    <col min="5251" max="5251" width="13.7109375" style="109" customWidth="1"/>
    <col min="5252" max="5252" width="12" style="109" customWidth="1"/>
    <col min="5253" max="5376" width="9.140625" style="109"/>
    <col min="5377" max="5378" width="2.140625" style="109" customWidth="1"/>
    <col min="5379" max="5379" width="63" style="109" customWidth="1"/>
    <col min="5380" max="5380" width="7.140625" style="109" customWidth="1"/>
    <col min="5381" max="5382" width="19" style="109" customWidth="1"/>
    <col min="5383" max="5384" width="19.7109375" style="109" customWidth="1"/>
    <col min="5385" max="5401" width="0" style="109" hidden="1" customWidth="1"/>
    <col min="5402" max="5402" width="1.28515625" style="109" customWidth="1"/>
    <col min="5403" max="5403" width="13.42578125" style="109" customWidth="1"/>
    <col min="5404" max="5404" width="13.28515625" style="109" customWidth="1"/>
    <col min="5405" max="5405" width="15.85546875" style="109" customWidth="1"/>
    <col min="5406" max="5411" width="11.7109375" style="109" customWidth="1"/>
    <col min="5412" max="5412" width="24.7109375" style="109" customWidth="1"/>
    <col min="5413" max="5415" width="11.7109375" style="109" customWidth="1"/>
    <col min="5416" max="5416" width="20" style="109" customWidth="1"/>
    <col min="5417" max="5417" width="25.85546875" style="109" customWidth="1"/>
    <col min="5418" max="5418" width="23.85546875" style="109" customWidth="1"/>
    <col min="5419" max="5419" width="14.140625" style="109" customWidth="1"/>
    <col min="5420" max="5445" width="11.7109375" style="109" customWidth="1"/>
    <col min="5446" max="5446" width="12.42578125" style="109" customWidth="1"/>
    <col min="5447" max="5450" width="11.7109375" style="109" customWidth="1"/>
    <col min="5451" max="5451" width="20.7109375" style="109" customWidth="1"/>
    <col min="5452" max="5452" width="11.7109375" style="109" customWidth="1"/>
    <col min="5453" max="5453" width="17.42578125" style="109" customWidth="1"/>
    <col min="5454" max="5467" width="11.7109375" style="109" customWidth="1"/>
    <col min="5468" max="5468" width="13.42578125" style="109" customWidth="1"/>
    <col min="5469" max="5483" width="11.7109375" style="109" customWidth="1"/>
    <col min="5484" max="5484" width="16.28515625" style="109" customWidth="1"/>
    <col min="5485" max="5493" width="11.7109375" style="109" customWidth="1"/>
    <col min="5494" max="5494" width="13.42578125" style="109" customWidth="1"/>
    <col min="5495" max="5495" width="11.7109375" style="109" customWidth="1"/>
    <col min="5496" max="5496" width="15.140625" style="109" customWidth="1"/>
    <col min="5497" max="5497" width="13.42578125" style="109" customWidth="1"/>
    <col min="5498" max="5506" width="11.7109375" style="109" customWidth="1"/>
    <col min="5507" max="5507" width="13.7109375" style="109" customWidth="1"/>
    <col min="5508" max="5508" width="12" style="109" customWidth="1"/>
    <col min="5509" max="5632" width="9.140625" style="109"/>
    <col min="5633" max="5634" width="2.140625" style="109" customWidth="1"/>
    <col min="5635" max="5635" width="63" style="109" customWidth="1"/>
    <col min="5636" max="5636" width="7.140625" style="109" customWidth="1"/>
    <col min="5637" max="5638" width="19" style="109" customWidth="1"/>
    <col min="5639" max="5640" width="19.7109375" style="109" customWidth="1"/>
    <col min="5641" max="5657" width="0" style="109" hidden="1" customWidth="1"/>
    <col min="5658" max="5658" width="1.28515625" style="109" customWidth="1"/>
    <col min="5659" max="5659" width="13.42578125" style="109" customWidth="1"/>
    <col min="5660" max="5660" width="13.28515625" style="109" customWidth="1"/>
    <col min="5661" max="5661" width="15.85546875" style="109" customWidth="1"/>
    <col min="5662" max="5667" width="11.7109375" style="109" customWidth="1"/>
    <col min="5668" max="5668" width="24.7109375" style="109" customWidth="1"/>
    <col min="5669" max="5671" width="11.7109375" style="109" customWidth="1"/>
    <col min="5672" max="5672" width="20" style="109" customWidth="1"/>
    <col min="5673" max="5673" width="25.85546875" style="109" customWidth="1"/>
    <col min="5674" max="5674" width="23.85546875" style="109" customWidth="1"/>
    <col min="5675" max="5675" width="14.140625" style="109" customWidth="1"/>
    <col min="5676" max="5701" width="11.7109375" style="109" customWidth="1"/>
    <col min="5702" max="5702" width="12.42578125" style="109" customWidth="1"/>
    <col min="5703" max="5706" width="11.7109375" style="109" customWidth="1"/>
    <col min="5707" max="5707" width="20.7109375" style="109" customWidth="1"/>
    <col min="5708" max="5708" width="11.7109375" style="109" customWidth="1"/>
    <col min="5709" max="5709" width="17.42578125" style="109" customWidth="1"/>
    <col min="5710" max="5723" width="11.7109375" style="109" customWidth="1"/>
    <col min="5724" max="5724" width="13.42578125" style="109" customWidth="1"/>
    <col min="5725" max="5739" width="11.7109375" style="109" customWidth="1"/>
    <col min="5740" max="5740" width="16.28515625" style="109" customWidth="1"/>
    <col min="5741" max="5749" width="11.7109375" style="109" customWidth="1"/>
    <col min="5750" max="5750" width="13.42578125" style="109" customWidth="1"/>
    <col min="5751" max="5751" width="11.7109375" style="109" customWidth="1"/>
    <col min="5752" max="5752" width="15.140625" style="109" customWidth="1"/>
    <col min="5753" max="5753" width="13.42578125" style="109" customWidth="1"/>
    <col min="5754" max="5762" width="11.7109375" style="109" customWidth="1"/>
    <col min="5763" max="5763" width="13.7109375" style="109" customWidth="1"/>
    <col min="5764" max="5764" width="12" style="109" customWidth="1"/>
    <col min="5765" max="5888" width="9.140625" style="109"/>
    <col min="5889" max="5890" width="2.140625" style="109" customWidth="1"/>
    <col min="5891" max="5891" width="63" style="109" customWidth="1"/>
    <col min="5892" max="5892" width="7.140625" style="109" customWidth="1"/>
    <col min="5893" max="5894" width="19" style="109" customWidth="1"/>
    <col min="5895" max="5896" width="19.7109375" style="109" customWidth="1"/>
    <col min="5897" max="5913" width="0" style="109" hidden="1" customWidth="1"/>
    <col min="5914" max="5914" width="1.28515625" style="109" customWidth="1"/>
    <col min="5915" max="5915" width="13.42578125" style="109" customWidth="1"/>
    <col min="5916" max="5916" width="13.28515625" style="109" customWidth="1"/>
    <col min="5917" max="5917" width="15.85546875" style="109" customWidth="1"/>
    <col min="5918" max="5923" width="11.7109375" style="109" customWidth="1"/>
    <col min="5924" max="5924" width="24.7109375" style="109" customWidth="1"/>
    <col min="5925" max="5927" width="11.7109375" style="109" customWidth="1"/>
    <col min="5928" max="5928" width="20" style="109" customWidth="1"/>
    <col min="5929" max="5929" width="25.85546875" style="109" customWidth="1"/>
    <col min="5930" max="5930" width="23.85546875" style="109" customWidth="1"/>
    <col min="5931" max="5931" width="14.140625" style="109" customWidth="1"/>
    <col min="5932" max="5957" width="11.7109375" style="109" customWidth="1"/>
    <col min="5958" max="5958" width="12.42578125" style="109" customWidth="1"/>
    <col min="5959" max="5962" width="11.7109375" style="109" customWidth="1"/>
    <col min="5963" max="5963" width="20.7109375" style="109" customWidth="1"/>
    <col min="5964" max="5964" width="11.7109375" style="109" customWidth="1"/>
    <col min="5965" max="5965" width="17.42578125" style="109" customWidth="1"/>
    <col min="5966" max="5979" width="11.7109375" style="109" customWidth="1"/>
    <col min="5980" max="5980" width="13.42578125" style="109" customWidth="1"/>
    <col min="5981" max="5995" width="11.7109375" style="109" customWidth="1"/>
    <col min="5996" max="5996" width="16.28515625" style="109" customWidth="1"/>
    <col min="5997" max="6005" width="11.7109375" style="109" customWidth="1"/>
    <col min="6006" max="6006" width="13.42578125" style="109" customWidth="1"/>
    <col min="6007" max="6007" width="11.7109375" style="109" customWidth="1"/>
    <col min="6008" max="6008" width="15.140625" style="109" customWidth="1"/>
    <col min="6009" max="6009" width="13.42578125" style="109" customWidth="1"/>
    <col min="6010" max="6018" width="11.7109375" style="109" customWidth="1"/>
    <col min="6019" max="6019" width="13.7109375" style="109" customWidth="1"/>
    <col min="6020" max="6020" width="12" style="109" customWidth="1"/>
    <col min="6021" max="6144" width="9.140625" style="109"/>
    <col min="6145" max="6146" width="2.140625" style="109" customWidth="1"/>
    <col min="6147" max="6147" width="63" style="109" customWidth="1"/>
    <col min="6148" max="6148" width="7.140625" style="109" customWidth="1"/>
    <col min="6149" max="6150" width="19" style="109" customWidth="1"/>
    <col min="6151" max="6152" width="19.7109375" style="109" customWidth="1"/>
    <col min="6153" max="6169" width="0" style="109" hidden="1" customWidth="1"/>
    <col min="6170" max="6170" width="1.28515625" style="109" customWidth="1"/>
    <col min="6171" max="6171" width="13.42578125" style="109" customWidth="1"/>
    <col min="6172" max="6172" width="13.28515625" style="109" customWidth="1"/>
    <col min="6173" max="6173" width="15.85546875" style="109" customWidth="1"/>
    <col min="6174" max="6179" width="11.7109375" style="109" customWidth="1"/>
    <col min="6180" max="6180" width="24.7109375" style="109" customWidth="1"/>
    <col min="6181" max="6183" width="11.7109375" style="109" customWidth="1"/>
    <col min="6184" max="6184" width="20" style="109" customWidth="1"/>
    <col min="6185" max="6185" width="25.85546875" style="109" customWidth="1"/>
    <col min="6186" max="6186" width="23.85546875" style="109" customWidth="1"/>
    <col min="6187" max="6187" width="14.140625" style="109" customWidth="1"/>
    <col min="6188" max="6213" width="11.7109375" style="109" customWidth="1"/>
    <col min="6214" max="6214" width="12.42578125" style="109" customWidth="1"/>
    <col min="6215" max="6218" width="11.7109375" style="109" customWidth="1"/>
    <col min="6219" max="6219" width="20.7109375" style="109" customWidth="1"/>
    <col min="6220" max="6220" width="11.7109375" style="109" customWidth="1"/>
    <col min="6221" max="6221" width="17.42578125" style="109" customWidth="1"/>
    <col min="6222" max="6235" width="11.7109375" style="109" customWidth="1"/>
    <col min="6236" max="6236" width="13.42578125" style="109" customWidth="1"/>
    <col min="6237" max="6251" width="11.7109375" style="109" customWidth="1"/>
    <col min="6252" max="6252" width="16.28515625" style="109" customWidth="1"/>
    <col min="6253" max="6261" width="11.7109375" style="109" customWidth="1"/>
    <col min="6262" max="6262" width="13.42578125" style="109" customWidth="1"/>
    <col min="6263" max="6263" width="11.7109375" style="109" customWidth="1"/>
    <col min="6264" max="6264" width="15.140625" style="109" customWidth="1"/>
    <col min="6265" max="6265" width="13.42578125" style="109" customWidth="1"/>
    <col min="6266" max="6274" width="11.7109375" style="109" customWidth="1"/>
    <col min="6275" max="6275" width="13.7109375" style="109" customWidth="1"/>
    <col min="6276" max="6276" width="12" style="109" customWidth="1"/>
    <col min="6277" max="6400" width="9.140625" style="109"/>
    <col min="6401" max="6402" width="2.140625" style="109" customWidth="1"/>
    <col min="6403" max="6403" width="63" style="109" customWidth="1"/>
    <col min="6404" max="6404" width="7.140625" style="109" customWidth="1"/>
    <col min="6405" max="6406" width="19" style="109" customWidth="1"/>
    <col min="6407" max="6408" width="19.7109375" style="109" customWidth="1"/>
    <col min="6409" max="6425" width="0" style="109" hidden="1" customWidth="1"/>
    <col min="6426" max="6426" width="1.28515625" style="109" customWidth="1"/>
    <col min="6427" max="6427" width="13.42578125" style="109" customWidth="1"/>
    <col min="6428" max="6428" width="13.28515625" style="109" customWidth="1"/>
    <col min="6429" max="6429" width="15.85546875" style="109" customWidth="1"/>
    <col min="6430" max="6435" width="11.7109375" style="109" customWidth="1"/>
    <col min="6436" max="6436" width="24.7109375" style="109" customWidth="1"/>
    <col min="6437" max="6439" width="11.7109375" style="109" customWidth="1"/>
    <col min="6440" max="6440" width="20" style="109" customWidth="1"/>
    <col min="6441" max="6441" width="25.85546875" style="109" customWidth="1"/>
    <col min="6442" max="6442" width="23.85546875" style="109" customWidth="1"/>
    <col min="6443" max="6443" width="14.140625" style="109" customWidth="1"/>
    <col min="6444" max="6469" width="11.7109375" style="109" customWidth="1"/>
    <col min="6470" max="6470" width="12.42578125" style="109" customWidth="1"/>
    <col min="6471" max="6474" width="11.7109375" style="109" customWidth="1"/>
    <col min="6475" max="6475" width="20.7109375" style="109" customWidth="1"/>
    <col min="6476" max="6476" width="11.7109375" style="109" customWidth="1"/>
    <col min="6477" max="6477" width="17.42578125" style="109" customWidth="1"/>
    <col min="6478" max="6491" width="11.7109375" style="109" customWidth="1"/>
    <col min="6492" max="6492" width="13.42578125" style="109" customWidth="1"/>
    <col min="6493" max="6507" width="11.7109375" style="109" customWidth="1"/>
    <col min="6508" max="6508" width="16.28515625" style="109" customWidth="1"/>
    <col min="6509" max="6517" width="11.7109375" style="109" customWidth="1"/>
    <col min="6518" max="6518" width="13.42578125" style="109" customWidth="1"/>
    <col min="6519" max="6519" width="11.7109375" style="109" customWidth="1"/>
    <col min="6520" max="6520" width="15.140625" style="109" customWidth="1"/>
    <col min="6521" max="6521" width="13.42578125" style="109" customWidth="1"/>
    <col min="6522" max="6530" width="11.7109375" style="109" customWidth="1"/>
    <col min="6531" max="6531" width="13.7109375" style="109" customWidth="1"/>
    <col min="6532" max="6532" width="12" style="109" customWidth="1"/>
    <col min="6533" max="6656" width="9.140625" style="109"/>
    <col min="6657" max="6658" width="2.140625" style="109" customWidth="1"/>
    <col min="6659" max="6659" width="63" style="109" customWidth="1"/>
    <col min="6660" max="6660" width="7.140625" style="109" customWidth="1"/>
    <col min="6661" max="6662" width="19" style="109" customWidth="1"/>
    <col min="6663" max="6664" width="19.7109375" style="109" customWidth="1"/>
    <col min="6665" max="6681" width="0" style="109" hidden="1" customWidth="1"/>
    <col min="6682" max="6682" width="1.28515625" style="109" customWidth="1"/>
    <col min="6683" max="6683" width="13.42578125" style="109" customWidth="1"/>
    <col min="6684" max="6684" width="13.28515625" style="109" customWidth="1"/>
    <col min="6685" max="6685" width="15.85546875" style="109" customWidth="1"/>
    <col min="6686" max="6691" width="11.7109375" style="109" customWidth="1"/>
    <col min="6692" max="6692" width="24.7109375" style="109" customWidth="1"/>
    <col min="6693" max="6695" width="11.7109375" style="109" customWidth="1"/>
    <col min="6696" max="6696" width="20" style="109" customWidth="1"/>
    <col min="6697" max="6697" width="25.85546875" style="109" customWidth="1"/>
    <col min="6698" max="6698" width="23.85546875" style="109" customWidth="1"/>
    <col min="6699" max="6699" width="14.140625" style="109" customWidth="1"/>
    <col min="6700" max="6725" width="11.7109375" style="109" customWidth="1"/>
    <col min="6726" max="6726" width="12.42578125" style="109" customWidth="1"/>
    <col min="6727" max="6730" width="11.7109375" style="109" customWidth="1"/>
    <col min="6731" max="6731" width="20.7109375" style="109" customWidth="1"/>
    <col min="6732" max="6732" width="11.7109375" style="109" customWidth="1"/>
    <col min="6733" max="6733" width="17.42578125" style="109" customWidth="1"/>
    <col min="6734" max="6747" width="11.7109375" style="109" customWidth="1"/>
    <col min="6748" max="6748" width="13.42578125" style="109" customWidth="1"/>
    <col min="6749" max="6763" width="11.7109375" style="109" customWidth="1"/>
    <col min="6764" max="6764" width="16.28515625" style="109" customWidth="1"/>
    <col min="6765" max="6773" width="11.7109375" style="109" customWidth="1"/>
    <col min="6774" max="6774" width="13.42578125" style="109" customWidth="1"/>
    <col min="6775" max="6775" width="11.7109375" style="109" customWidth="1"/>
    <col min="6776" max="6776" width="15.140625" style="109" customWidth="1"/>
    <col min="6777" max="6777" width="13.42578125" style="109" customWidth="1"/>
    <col min="6778" max="6786" width="11.7109375" style="109" customWidth="1"/>
    <col min="6787" max="6787" width="13.7109375" style="109" customWidth="1"/>
    <col min="6788" max="6788" width="12" style="109" customWidth="1"/>
    <col min="6789" max="6912" width="9.140625" style="109"/>
    <col min="6913" max="6914" width="2.140625" style="109" customWidth="1"/>
    <col min="6915" max="6915" width="63" style="109" customWidth="1"/>
    <col min="6916" max="6916" width="7.140625" style="109" customWidth="1"/>
    <col min="6917" max="6918" width="19" style="109" customWidth="1"/>
    <col min="6919" max="6920" width="19.7109375" style="109" customWidth="1"/>
    <col min="6921" max="6937" width="0" style="109" hidden="1" customWidth="1"/>
    <col min="6938" max="6938" width="1.28515625" style="109" customWidth="1"/>
    <col min="6939" max="6939" width="13.42578125" style="109" customWidth="1"/>
    <col min="6940" max="6940" width="13.28515625" style="109" customWidth="1"/>
    <col min="6941" max="6941" width="15.85546875" style="109" customWidth="1"/>
    <col min="6942" max="6947" width="11.7109375" style="109" customWidth="1"/>
    <col min="6948" max="6948" width="24.7109375" style="109" customWidth="1"/>
    <col min="6949" max="6951" width="11.7109375" style="109" customWidth="1"/>
    <col min="6952" max="6952" width="20" style="109" customWidth="1"/>
    <col min="6953" max="6953" width="25.85546875" style="109" customWidth="1"/>
    <col min="6954" max="6954" width="23.85546875" style="109" customWidth="1"/>
    <col min="6955" max="6955" width="14.140625" style="109" customWidth="1"/>
    <col min="6956" max="6981" width="11.7109375" style="109" customWidth="1"/>
    <col min="6982" max="6982" width="12.42578125" style="109" customWidth="1"/>
    <col min="6983" max="6986" width="11.7109375" style="109" customWidth="1"/>
    <col min="6987" max="6987" width="20.7109375" style="109" customWidth="1"/>
    <col min="6988" max="6988" width="11.7109375" style="109" customWidth="1"/>
    <col min="6989" max="6989" width="17.42578125" style="109" customWidth="1"/>
    <col min="6990" max="7003" width="11.7109375" style="109" customWidth="1"/>
    <col min="7004" max="7004" width="13.42578125" style="109" customWidth="1"/>
    <col min="7005" max="7019" width="11.7109375" style="109" customWidth="1"/>
    <col min="7020" max="7020" width="16.28515625" style="109" customWidth="1"/>
    <col min="7021" max="7029" width="11.7109375" style="109" customWidth="1"/>
    <col min="7030" max="7030" width="13.42578125" style="109" customWidth="1"/>
    <col min="7031" max="7031" width="11.7109375" style="109" customWidth="1"/>
    <col min="7032" max="7032" width="15.140625" style="109" customWidth="1"/>
    <col min="7033" max="7033" width="13.42578125" style="109" customWidth="1"/>
    <col min="7034" max="7042" width="11.7109375" style="109" customWidth="1"/>
    <col min="7043" max="7043" width="13.7109375" style="109" customWidth="1"/>
    <col min="7044" max="7044" width="12" style="109" customWidth="1"/>
    <col min="7045" max="7168" width="9.140625" style="109"/>
    <col min="7169" max="7170" width="2.140625" style="109" customWidth="1"/>
    <col min="7171" max="7171" width="63" style="109" customWidth="1"/>
    <col min="7172" max="7172" width="7.140625" style="109" customWidth="1"/>
    <col min="7173" max="7174" width="19" style="109" customWidth="1"/>
    <col min="7175" max="7176" width="19.7109375" style="109" customWidth="1"/>
    <col min="7177" max="7193" width="0" style="109" hidden="1" customWidth="1"/>
    <col min="7194" max="7194" width="1.28515625" style="109" customWidth="1"/>
    <col min="7195" max="7195" width="13.42578125" style="109" customWidth="1"/>
    <col min="7196" max="7196" width="13.28515625" style="109" customWidth="1"/>
    <col min="7197" max="7197" width="15.85546875" style="109" customWidth="1"/>
    <col min="7198" max="7203" width="11.7109375" style="109" customWidth="1"/>
    <col min="7204" max="7204" width="24.7109375" style="109" customWidth="1"/>
    <col min="7205" max="7207" width="11.7109375" style="109" customWidth="1"/>
    <col min="7208" max="7208" width="20" style="109" customWidth="1"/>
    <col min="7209" max="7209" width="25.85546875" style="109" customWidth="1"/>
    <col min="7210" max="7210" width="23.85546875" style="109" customWidth="1"/>
    <col min="7211" max="7211" width="14.140625" style="109" customWidth="1"/>
    <col min="7212" max="7237" width="11.7109375" style="109" customWidth="1"/>
    <col min="7238" max="7238" width="12.42578125" style="109" customWidth="1"/>
    <col min="7239" max="7242" width="11.7109375" style="109" customWidth="1"/>
    <col min="7243" max="7243" width="20.7109375" style="109" customWidth="1"/>
    <col min="7244" max="7244" width="11.7109375" style="109" customWidth="1"/>
    <col min="7245" max="7245" width="17.42578125" style="109" customWidth="1"/>
    <col min="7246" max="7259" width="11.7109375" style="109" customWidth="1"/>
    <col min="7260" max="7260" width="13.42578125" style="109" customWidth="1"/>
    <col min="7261" max="7275" width="11.7109375" style="109" customWidth="1"/>
    <col min="7276" max="7276" width="16.28515625" style="109" customWidth="1"/>
    <col min="7277" max="7285" width="11.7109375" style="109" customWidth="1"/>
    <col min="7286" max="7286" width="13.42578125" style="109" customWidth="1"/>
    <col min="7287" max="7287" width="11.7109375" style="109" customWidth="1"/>
    <col min="7288" max="7288" width="15.140625" style="109" customWidth="1"/>
    <col min="7289" max="7289" width="13.42578125" style="109" customWidth="1"/>
    <col min="7290" max="7298" width="11.7109375" style="109" customWidth="1"/>
    <col min="7299" max="7299" width="13.7109375" style="109" customWidth="1"/>
    <col min="7300" max="7300" width="12" style="109" customWidth="1"/>
    <col min="7301" max="7424" width="9.140625" style="109"/>
    <col min="7425" max="7426" width="2.140625" style="109" customWidth="1"/>
    <col min="7427" max="7427" width="63" style="109" customWidth="1"/>
    <col min="7428" max="7428" width="7.140625" style="109" customWidth="1"/>
    <col min="7429" max="7430" width="19" style="109" customWidth="1"/>
    <col min="7431" max="7432" width="19.7109375" style="109" customWidth="1"/>
    <col min="7433" max="7449" width="0" style="109" hidden="1" customWidth="1"/>
    <col min="7450" max="7450" width="1.28515625" style="109" customWidth="1"/>
    <col min="7451" max="7451" width="13.42578125" style="109" customWidth="1"/>
    <col min="7452" max="7452" width="13.28515625" style="109" customWidth="1"/>
    <col min="7453" max="7453" width="15.85546875" style="109" customWidth="1"/>
    <col min="7454" max="7459" width="11.7109375" style="109" customWidth="1"/>
    <col min="7460" max="7460" width="24.7109375" style="109" customWidth="1"/>
    <col min="7461" max="7463" width="11.7109375" style="109" customWidth="1"/>
    <col min="7464" max="7464" width="20" style="109" customWidth="1"/>
    <col min="7465" max="7465" width="25.85546875" style="109" customWidth="1"/>
    <col min="7466" max="7466" width="23.85546875" style="109" customWidth="1"/>
    <col min="7467" max="7467" width="14.140625" style="109" customWidth="1"/>
    <col min="7468" max="7493" width="11.7109375" style="109" customWidth="1"/>
    <col min="7494" max="7494" width="12.42578125" style="109" customWidth="1"/>
    <col min="7495" max="7498" width="11.7109375" style="109" customWidth="1"/>
    <col min="7499" max="7499" width="20.7109375" style="109" customWidth="1"/>
    <col min="7500" max="7500" width="11.7109375" style="109" customWidth="1"/>
    <col min="7501" max="7501" width="17.42578125" style="109" customWidth="1"/>
    <col min="7502" max="7515" width="11.7109375" style="109" customWidth="1"/>
    <col min="7516" max="7516" width="13.42578125" style="109" customWidth="1"/>
    <col min="7517" max="7531" width="11.7109375" style="109" customWidth="1"/>
    <col min="7532" max="7532" width="16.28515625" style="109" customWidth="1"/>
    <col min="7533" max="7541" width="11.7109375" style="109" customWidth="1"/>
    <col min="7542" max="7542" width="13.42578125" style="109" customWidth="1"/>
    <col min="7543" max="7543" width="11.7109375" style="109" customWidth="1"/>
    <col min="7544" max="7544" width="15.140625" style="109" customWidth="1"/>
    <col min="7545" max="7545" width="13.42578125" style="109" customWidth="1"/>
    <col min="7546" max="7554" width="11.7109375" style="109" customWidth="1"/>
    <col min="7555" max="7555" width="13.7109375" style="109" customWidth="1"/>
    <col min="7556" max="7556" width="12" style="109" customWidth="1"/>
    <col min="7557" max="7680" width="9.140625" style="109"/>
    <col min="7681" max="7682" width="2.140625" style="109" customWidth="1"/>
    <col min="7683" max="7683" width="63" style="109" customWidth="1"/>
    <col min="7684" max="7684" width="7.140625" style="109" customWidth="1"/>
    <col min="7685" max="7686" width="19" style="109" customWidth="1"/>
    <col min="7687" max="7688" width="19.7109375" style="109" customWidth="1"/>
    <col min="7689" max="7705" width="0" style="109" hidden="1" customWidth="1"/>
    <col min="7706" max="7706" width="1.28515625" style="109" customWidth="1"/>
    <col min="7707" max="7707" width="13.42578125" style="109" customWidth="1"/>
    <col min="7708" max="7708" width="13.28515625" style="109" customWidth="1"/>
    <col min="7709" max="7709" width="15.85546875" style="109" customWidth="1"/>
    <col min="7710" max="7715" width="11.7109375" style="109" customWidth="1"/>
    <col min="7716" max="7716" width="24.7109375" style="109" customWidth="1"/>
    <col min="7717" max="7719" width="11.7109375" style="109" customWidth="1"/>
    <col min="7720" max="7720" width="20" style="109" customWidth="1"/>
    <col min="7721" max="7721" width="25.85546875" style="109" customWidth="1"/>
    <col min="7722" max="7722" width="23.85546875" style="109" customWidth="1"/>
    <col min="7723" max="7723" width="14.140625" style="109" customWidth="1"/>
    <col min="7724" max="7749" width="11.7109375" style="109" customWidth="1"/>
    <col min="7750" max="7750" width="12.42578125" style="109" customWidth="1"/>
    <col min="7751" max="7754" width="11.7109375" style="109" customWidth="1"/>
    <col min="7755" max="7755" width="20.7109375" style="109" customWidth="1"/>
    <col min="7756" max="7756" width="11.7109375" style="109" customWidth="1"/>
    <col min="7757" max="7757" width="17.42578125" style="109" customWidth="1"/>
    <col min="7758" max="7771" width="11.7109375" style="109" customWidth="1"/>
    <col min="7772" max="7772" width="13.42578125" style="109" customWidth="1"/>
    <col min="7773" max="7787" width="11.7109375" style="109" customWidth="1"/>
    <col min="7788" max="7788" width="16.28515625" style="109" customWidth="1"/>
    <col min="7789" max="7797" width="11.7109375" style="109" customWidth="1"/>
    <col min="7798" max="7798" width="13.42578125" style="109" customWidth="1"/>
    <col min="7799" max="7799" width="11.7109375" style="109" customWidth="1"/>
    <col min="7800" max="7800" width="15.140625" style="109" customWidth="1"/>
    <col min="7801" max="7801" width="13.42578125" style="109" customWidth="1"/>
    <col min="7802" max="7810" width="11.7109375" style="109" customWidth="1"/>
    <col min="7811" max="7811" width="13.7109375" style="109" customWidth="1"/>
    <col min="7812" max="7812" width="12" style="109" customWidth="1"/>
    <col min="7813" max="7936" width="9.140625" style="109"/>
    <col min="7937" max="7938" width="2.140625" style="109" customWidth="1"/>
    <col min="7939" max="7939" width="63" style="109" customWidth="1"/>
    <col min="7940" max="7940" width="7.140625" style="109" customWidth="1"/>
    <col min="7941" max="7942" width="19" style="109" customWidth="1"/>
    <col min="7943" max="7944" width="19.7109375" style="109" customWidth="1"/>
    <col min="7945" max="7961" width="0" style="109" hidden="1" customWidth="1"/>
    <col min="7962" max="7962" width="1.28515625" style="109" customWidth="1"/>
    <col min="7963" max="7963" width="13.42578125" style="109" customWidth="1"/>
    <col min="7964" max="7964" width="13.28515625" style="109" customWidth="1"/>
    <col min="7965" max="7965" width="15.85546875" style="109" customWidth="1"/>
    <col min="7966" max="7971" width="11.7109375" style="109" customWidth="1"/>
    <col min="7972" max="7972" width="24.7109375" style="109" customWidth="1"/>
    <col min="7973" max="7975" width="11.7109375" style="109" customWidth="1"/>
    <col min="7976" max="7976" width="20" style="109" customWidth="1"/>
    <col min="7977" max="7977" width="25.85546875" style="109" customWidth="1"/>
    <col min="7978" max="7978" width="23.85546875" style="109" customWidth="1"/>
    <col min="7979" max="7979" width="14.140625" style="109" customWidth="1"/>
    <col min="7980" max="8005" width="11.7109375" style="109" customWidth="1"/>
    <col min="8006" max="8006" width="12.42578125" style="109" customWidth="1"/>
    <col min="8007" max="8010" width="11.7109375" style="109" customWidth="1"/>
    <col min="8011" max="8011" width="20.7109375" style="109" customWidth="1"/>
    <col min="8012" max="8012" width="11.7109375" style="109" customWidth="1"/>
    <col min="8013" max="8013" width="17.42578125" style="109" customWidth="1"/>
    <col min="8014" max="8027" width="11.7109375" style="109" customWidth="1"/>
    <col min="8028" max="8028" width="13.42578125" style="109" customWidth="1"/>
    <col min="8029" max="8043" width="11.7109375" style="109" customWidth="1"/>
    <col min="8044" max="8044" width="16.28515625" style="109" customWidth="1"/>
    <col min="8045" max="8053" width="11.7109375" style="109" customWidth="1"/>
    <col min="8054" max="8054" width="13.42578125" style="109" customWidth="1"/>
    <col min="8055" max="8055" width="11.7109375" style="109" customWidth="1"/>
    <col min="8056" max="8056" width="15.140625" style="109" customWidth="1"/>
    <col min="8057" max="8057" width="13.42578125" style="109" customWidth="1"/>
    <col min="8058" max="8066" width="11.7109375" style="109" customWidth="1"/>
    <col min="8067" max="8067" width="13.7109375" style="109" customWidth="1"/>
    <col min="8068" max="8068" width="12" style="109" customWidth="1"/>
    <col min="8069" max="8192" width="9.140625" style="109"/>
    <col min="8193" max="8194" width="2.140625" style="109" customWidth="1"/>
    <col min="8195" max="8195" width="63" style="109" customWidth="1"/>
    <col min="8196" max="8196" width="7.140625" style="109" customWidth="1"/>
    <col min="8197" max="8198" width="19" style="109" customWidth="1"/>
    <col min="8199" max="8200" width="19.7109375" style="109" customWidth="1"/>
    <col min="8201" max="8217" width="0" style="109" hidden="1" customWidth="1"/>
    <col min="8218" max="8218" width="1.28515625" style="109" customWidth="1"/>
    <col min="8219" max="8219" width="13.42578125" style="109" customWidth="1"/>
    <col min="8220" max="8220" width="13.28515625" style="109" customWidth="1"/>
    <col min="8221" max="8221" width="15.85546875" style="109" customWidth="1"/>
    <col min="8222" max="8227" width="11.7109375" style="109" customWidth="1"/>
    <col min="8228" max="8228" width="24.7109375" style="109" customWidth="1"/>
    <col min="8229" max="8231" width="11.7109375" style="109" customWidth="1"/>
    <col min="8232" max="8232" width="20" style="109" customWidth="1"/>
    <col min="8233" max="8233" width="25.85546875" style="109" customWidth="1"/>
    <col min="8234" max="8234" width="23.85546875" style="109" customWidth="1"/>
    <col min="8235" max="8235" width="14.140625" style="109" customWidth="1"/>
    <col min="8236" max="8261" width="11.7109375" style="109" customWidth="1"/>
    <col min="8262" max="8262" width="12.42578125" style="109" customWidth="1"/>
    <col min="8263" max="8266" width="11.7109375" style="109" customWidth="1"/>
    <col min="8267" max="8267" width="20.7109375" style="109" customWidth="1"/>
    <col min="8268" max="8268" width="11.7109375" style="109" customWidth="1"/>
    <col min="8269" max="8269" width="17.42578125" style="109" customWidth="1"/>
    <col min="8270" max="8283" width="11.7109375" style="109" customWidth="1"/>
    <col min="8284" max="8284" width="13.42578125" style="109" customWidth="1"/>
    <col min="8285" max="8299" width="11.7109375" style="109" customWidth="1"/>
    <col min="8300" max="8300" width="16.28515625" style="109" customWidth="1"/>
    <col min="8301" max="8309" width="11.7109375" style="109" customWidth="1"/>
    <col min="8310" max="8310" width="13.42578125" style="109" customWidth="1"/>
    <col min="8311" max="8311" width="11.7109375" style="109" customWidth="1"/>
    <col min="8312" max="8312" width="15.140625" style="109" customWidth="1"/>
    <col min="8313" max="8313" width="13.42578125" style="109" customWidth="1"/>
    <col min="8314" max="8322" width="11.7109375" style="109" customWidth="1"/>
    <col min="8323" max="8323" width="13.7109375" style="109" customWidth="1"/>
    <col min="8324" max="8324" width="12" style="109" customWidth="1"/>
    <col min="8325" max="8448" width="9.140625" style="109"/>
    <col min="8449" max="8450" width="2.140625" style="109" customWidth="1"/>
    <col min="8451" max="8451" width="63" style="109" customWidth="1"/>
    <col min="8452" max="8452" width="7.140625" style="109" customWidth="1"/>
    <col min="8453" max="8454" width="19" style="109" customWidth="1"/>
    <col min="8455" max="8456" width="19.7109375" style="109" customWidth="1"/>
    <col min="8457" max="8473" width="0" style="109" hidden="1" customWidth="1"/>
    <col min="8474" max="8474" width="1.28515625" style="109" customWidth="1"/>
    <col min="8475" max="8475" width="13.42578125" style="109" customWidth="1"/>
    <col min="8476" max="8476" width="13.28515625" style="109" customWidth="1"/>
    <col min="8477" max="8477" width="15.85546875" style="109" customWidth="1"/>
    <col min="8478" max="8483" width="11.7109375" style="109" customWidth="1"/>
    <col min="8484" max="8484" width="24.7109375" style="109" customWidth="1"/>
    <col min="8485" max="8487" width="11.7109375" style="109" customWidth="1"/>
    <col min="8488" max="8488" width="20" style="109" customWidth="1"/>
    <col min="8489" max="8489" width="25.85546875" style="109" customWidth="1"/>
    <col min="8490" max="8490" width="23.85546875" style="109" customWidth="1"/>
    <col min="8491" max="8491" width="14.140625" style="109" customWidth="1"/>
    <col min="8492" max="8517" width="11.7109375" style="109" customWidth="1"/>
    <col min="8518" max="8518" width="12.42578125" style="109" customWidth="1"/>
    <col min="8519" max="8522" width="11.7109375" style="109" customWidth="1"/>
    <col min="8523" max="8523" width="20.7109375" style="109" customWidth="1"/>
    <col min="8524" max="8524" width="11.7109375" style="109" customWidth="1"/>
    <col min="8525" max="8525" width="17.42578125" style="109" customWidth="1"/>
    <col min="8526" max="8539" width="11.7109375" style="109" customWidth="1"/>
    <col min="8540" max="8540" width="13.42578125" style="109" customWidth="1"/>
    <col min="8541" max="8555" width="11.7109375" style="109" customWidth="1"/>
    <col min="8556" max="8556" width="16.28515625" style="109" customWidth="1"/>
    <col min="8557" max="8565" width="11.7109375" style="109" customWidth="1"/>
    <col min="8566" max="8566" width="13.42578125" style="109" customWidth="1"/>
    <col min="8567" max="8567" width="11.7109375" style="109" customWidth="1"/>
    <col min="8568" max="8568" width="15.140625" style="109" customWidth="1"/>
    <col min="8569" max="8569" width="13.42578125" style="109" customWidth="1"/>
    <col min="8570" max="8578" width="11.7109375" style="109" customWidth="1"/>
    <col min="8579" max="8579" width="13.7109375" style="109" customWidth="1"/>
    <col min="8580" max="8580" width="12" style="109" customWidth="1"/>
    <col min="8581" max="8704" width="9.140625" style="109"/>
    <col min="8705" max="8706" width="2.140625" style="109" customWidth="1"/>
    <col min="8707" max="8707" width="63" style="109" customWidth="1"/>
    <col min="8708" max="8708" width="7.140625" style="109" customWidth="1"/>
    <col min="8709" max="8710" width="19" style="109" customWidth="1"/>
    <col min="8711" max="8712" width="19.7109375" style="109" customWidth="1"/>
    <col min="8713" max="8729" width="0" style="109" hidden="1" customWidth="1"/>
    <col min="8730" max="8730" width="1.28515625" style="109" customWidth="1"/>
    <col min="8731" max="8731" width="13.42578125" style="109" customWidth="1"/>
    <col min="8732" max="8732" width="13.28515625" style="109" customWidth="1"/>
    <col min="8733" max="8733" width="15.85546875" style="109" customWidth="1"/>
    <col min="8734" max="8739" width="11.7109375" style="109" customWidth="1"/>
    <col min="8740" max="8740" width="24.7109375" style="109" customWidth="1"/>
    <col min="8741" max="8743" width="11.7109375" style="109" customWidth="1"/>
    <col min="8744" max="8744" width="20" style="109" customWidth="1"/>
    <col min="8745" max="8745" width="25.85546875" style="109" customWidth="1"/>
    <col min="8746" max="8746" width="23.85546875" style="109" customWidth="1"/>
    <col min="8747" max="8747" width="14.140625" style="109" customWidth="1"/>
    <col min="8748" max="8773" width="11.7109375" style="109" customWidth="1"/>
    <col min="8774" max="8774" width="12.42578125" style="109" customWidth="1"/>
    <col min="8775" max="8778" width="11.7109375" style="109" customWidth="1"/>
    <col min="8779" max="8779" width="20.7109375" style="109" customWidth="1"/>
    <col min="8780" max="8780" width="11.7109375" style="109" customWidth="1"/>
    <col min="8781" max="8781" width="17.42578125" style="109" customWidth="1"/>
    <col min="8782" max="8795" width="11.7109375" style="109" customWidth="1"/>
    <col min="8796" max="8796" width="13.42578125" style="109" customWidth="1"/>
    <col min="8797" max="8811" width="11.7109375" style="109" customWidth="1"/>
    <col min="8812" max="8812" width="16.28515625" style="109" customWidth="1"/>
    <col min="8813" max="8821" width="11.7109375" style="109" customWidth="1"/>
    <col min="8822" max="8822" width="13.42578125" style="109" customWidth="1"/>
    <col min="8823" max="8823" width="11.7109375" style="109" customWidth="1"/>
    <col min="8824" max="8824" width="15.140625" style="109" customWidth="1"/>
    <col min="8825" max="8825" width="13.42578125" style="109" customWidth="1"/>
    <col min="8826" max="8834" width="11.7109375" style="109" customWidth="1"/>
    <col min="8835" max="8835" width="13.7109375" style="109" customWidth="1"/>
    <col min="8836" max="8836" width="12" style="109" customWidth="1"/>
    <col min="8837" max="8960" width="9.140625" style="109"/>
    <col min="8961" max="8962" width="2.140625" style="109" customWidth="1"/>
    <col min="8963" max="8963" width="63" style="109" customWidth="1"/>
    <col min="8964" max="8964" width="7.140625" style="109" customWidth="1"/>
    <col min="8965" max="8966" width="19" style="109" customWidth="1"/>
    <col min="8967" max="8968" width="19.7109375" style="109" customWidth="1"/>
    <col min="8969" max="8985" width="0" style="109" hidden="1" customWidth="1"/>
    <col min="8986" max="8986" width="1.28515625" style="109" customWidth="1"/>
    <col min="8987" max="8987" width="13.42578125" style="109" customWidth="1"/>
    <col min="8988" max="8988" width="13.28515625" style="109" customWidth="1"/>
    <col min="8989" max="8989" width="15.85546875" style="109" customWidth="1"/>
    <col min="8990" max="8995" width="11.7109375" style="109" customWidth="1"/>
    <col min="8996" max="8996" width="24.7109375" style="109" customWidth="1"/>
    <col min="8997" max="8999" width="11.7109375" style="109" customWidth="1"/>
    <col min="9000" max="9000" width="20" style="109" customWidth="1"/>
    <col min="9001" max="9001" width="25.85546875" style="109" customWidth="1"/>
    <col min="9002" max="9002" width="23.85546875" style="109" customWidth="1"/>
    <col min="9003" max="9003" width="14.140625" style="109" customWidth="1"/>
    <col min="9004" max="9029" width="11.7109375" style="109" customWidth="1"/>
    <col min="9030" max="9030" width="12.42578125" style="109" customWidth="1"/>
    <col min="9031" max="9034" width="11.7109375" style="109" customWidth="1"/>
    <col min="9035" max="9035" width="20.7109375" style="109" customWidth="1"/>
    <col min="9036" max="9036" width="11.7109375" style="109" customWidth="1"/>
    <col min="9037" max="9037" width="17.42578125" style="109" customWidth="1"/>
    <col min="9038" max="9051" width="11.7109375" style="109" customWidth="1"/>
    <col min="9052" max="9052" width="13.42578125" style="109" customWidth="1"/>
    <col min="9053" max="9067" width="11.7109375" style="109" customWidth="1"/>
    <col min="9068" max="9068" width="16.28515625" style="109" customWidth="1"/>
    <col min="9069" max="9077" width="11.7109375" style="109" customWidth="1"/>
    <col min="9078" max="9078" width="13.42578125" style="109" customWidth="1"/>
    <col min="9079" max="9079" width="11.7109375" style="109" customWidth="1"/>
    <col min="9080" max="9080" width="15.140625" style="109" customWidth="1"/>
    <col min="9081" max="9081" width="13.42578125" style="109" customWidth="1"/>
    <col min="9082" max="9090" width="11.7109375" style="109" customWidth="1"/>
    <col min="9091" max="9091" width="13.7109375" style="109" customWidth="1"/>
    <col min="9092" max="9092" width="12" style="109" customWidth="1"/>
    <col min="9093" max="9216" width="9.140625" style="109"/>
    <col min="9217" max="9218" width="2.140625" style="109" customWidth="1"/>
    <col min="9219" max="9219" width="63" style="109" customWidth="1"/>
    <col min="9220" max="9220" width="7.140625" style="109" customWidth="1"/>
    <col min="9221" max="9222" width="19" style="109" customWidth="1"/>
    <col min="9223" max="9224" width="19.7109375" style="109" customWidth="1"/>
    <col min="9225" max="9241" width="0" style="109" hidden="1" customWidth="1"/>
    <col min="9242" max="9242" width="1.28515625" style="109" customWidth="1"/>
    <col min="9243" max="9243" width="13.42578125" style="109" customWidth="1"/>
    <col min="9244" max="9244" width="13.28515625" style="109" customWidth="1"/>
    <col min="9245" max="9245" width="15.85546875" style="109" customWidth="1"/>
    <col min="9246" max="9251" width="11.7109375" style="109" customWidth="1"/>
    <col min="9252" max="9252" width="24.7109375" style="109" customWidth="1"/>
    <col min="9253" max="9255" width="11.7109375" style="109" customWidth="1"/>
    <col min="9256" max="9256" width="20" style="109" customWidth="1"/>
    <col min="9257" max="9257" width="25.85546875" style="109" customWidth="1"/>
    <col min="9258" max="9258" width="23.85546875" style="109" customWidth="1"/>
    <col min="9259" max="9259" width="14.140625" style="109" customWidth="1"/>
    <col min="9260" max="9285" width="11.7109375" style="109" customWidth="1"/>
    <col min="9286" max="9286" width="12.42578125" style="109" customWidth="1"/>
    <col min="9287" max="9290" width="11.7109375" style="109" customWidth="1"/>
    <col min="9291" max="9291" width="20.7109375" style="109" customWidth="1"/>
    <col min="9292" max="9292" width="11.7109375" style="109" customWidth="1"/>
    <col min="9293" max="9293" width="17.42578125" style="109" customWidth="1"/>
    <col min="9294" max="9307" width="11.7109375" style="109" customWidth="1"/>
    <col min="9308" max="9308" width="13.42578125" style="109" customWidth="1"/>
    <col min="9309" max="9323" width="11.7109375" style="109" customWidth="1"/>
    <col min="9324" max="9324" width="16.28515625" style="109" customWidth="1"/>
    <col min="9325" max="9333" width="11.7109375" style="109" customWidth="1"/>
    <col min="9334" max="9334" width="13.42578125" style="109" customWidth="1"/>
    <col min="9335" max="9335" width="11.7109375" style="109" customWidth="1"/>
    <col min="9336" max="9336" width="15.140625" style="109" customWidth="1"/>
    <col min="9337" max="9337" width="13.42578125" style="109" customWidth="1"/>
    <col min="9338" max="9346" width="11.7109375" style="109" customWidth="1"/>
    <col min="9347" max="9347" width="13.7109375" style="109" customWidth="1"/>
    <col min="9348" max="9348" width="12" style="109" customWidth="1"/>
    <col min="9349" max="9472" width="9.140625" style="109"/>
    <col min="9473" max="9474" width="2.140625" style="109" customWidth="1"/>
    <col min="9475" max="9475" width="63" style="109" customWidth="1"/>
    <col min="9476" max="9476" width="7.140625" style="109" customWidth="1"/>
    <col min="9477" max="9478" width="19" style="109" customWidth="1"/>
    <col min="9479" max="9480" width="19.7109375" style="109" customWidth="1"/>
    <col min="9481" max="9497" width="0" style="109" hidden="1" customWidth="1"/>
    <col min="9498" max="9498" width="1.28515625" style="109" customWidth="1"/>
    <col min="9499" max="9499" width="13.42578125" style="109" customWidth="1"/>
    <col min="9500" max="9500" width="13.28515625" style="109" customWidth="1"/>
    <col min="9501" max="9501" width="15.85546875" style="109" customWidth="1"/>
    <col min="9502" max="9507" width="11.7109375" style="109" customWidth="1"/>
    <col min="9508" max="9508" width="24.7109375" style="109" customWidth="1"/>
    <col min="9509" max="9511" width="11.7109375" style="109" customWidth="1"/>
    <col min="9512" max="9512" width="20" style="109" customWidth="1"/>
    <col min="9513" max="9513" width="25.85546875" style="109" customWidth="1"/>
    <col min="9514" max="9514" width="23.85546875" style="109" customWidth="1"/>
    <col min="9515" max="9515" width="14.140625" style="109" customWidth="1"/>
    <col min="9516" max="9541" width="11.7109375" style="109" customWidth="1"/>
    <col min="9542" max="9542" width="12.42578125" style="109" customWidth="1"/>
    <col min="9543" max="9546" width="11.7109375" style="109" customWidth="1"/>
    <col min="9547" max="9547" width="20.7109375" style="109" customWidth="1"/>
    <col min="9548" max="9548" width="11.7109375" style="109" customWidth="1"/>
    <col min="9549" max="9549" width="17.42578125" style="109" customWidth="1"/>
    <col min="9550" max="9563" width="11.7109375" style="109" customWidth="1"/>
    <col min="9564" max="9564" width="13.42578125" style="109" customWidth="1"/>
    <col min="9565" max="9579" width="11.7109375" style="109" customWidth="1"/>
    <col min="9580" max="9580" width="16.28515625" style="109" customWidth="1"/>
    <col min="9581" max="9589" width="11.7109375" style="109" customWidth="1"/>
    <col min="9590" max="9590" width="13.42578125" style="109" customWidth="1"/>
    <col min="9591" max="9591" width="11.7109375" style="109" customWidth="1"/>
    <col min="9592" max="9592" width="15.140625" style="109" customWidth="1"/>
    <col min="9593" max="9593" width="13.42578125" style="109" customWidth="1"/>
    <col min="9594" max="9602" width="11.7109375" style="109" customWidth="1"/>
    <col min="9603" max="9603" width="13.7109375" style="109" customWidth="1"/>
    <col min="9604" max="9604" width="12" style="109" customWidth="1"/>
    <col min="9605" max="9728" width="9.140625" style="109"/>
    <col min="9729" max="9730" width="2.140625" style="109" customWidth="1"/>
    <col min="9731" max="9731" width="63" style="109" customWidth="1"/>
    <col min="9732" max="9732" width="7.140625" style="109" customWidth="1"/>
    <col min="9733" max="9734" width="19" style="109" customWidth="1"/>
    <col min="9735" max="9736" width="19.7109375" style="109" customWidth="1"/>
    <col min="9737" max="9753" width="0" style="109" hidden="1" customWidth="1"/>
    <col min="9754" max="9754" width="1.28515625" style="109" customWidth="1"/>
    <col min="9755" max="9755" width="13.42578125" style="109" customWidth="1"/>
    <col min="9756" max="9756" width="13.28515625" style="109" customWidth="1"/>
    <col min="9757" max="9757" width="15.85546875" style="109" customWidth="1"/>
    <col min="9758" max="9763" width="11.7109375" style="109" customWidth="1"/>
    <col min="9764" max="9764" width="24.7109375" style="109" customWidth="1"/>
    <col min="9765" max="9767" width="11.7109375" style="109" customWidth="1"/>
    <col min="9768" max="9768" width="20" style="109" customWidth="1"/>
    <col min="9769" max="9769" width="25.85546875" style="109" customWidth="1"/>
    <col min="9770" max="9770" width="23.85546875" style="109" customWidth="1"/>
    <col min="9771" max="9771" width="14.140625" style="109" customWidth="1"/>
    <col min="9772" max="9797" width="11.7109375" style="109" customWidth="1"/>
    <col min="9798" max="9798" width="12.42578125" style="109" customWidth="1"/>
    <col min="9799" max="9802" width="11.7109375" style="109" customWidth="1"/>
    <col min="9803" max="9803" width="20.7109375" style="109" customWidth="1"/>
    <col min="9804" max="9804" width="11.7109375" style="109" customWidth="1"/>
    <col min="9805" max="9805" width="17.42578125" style="109" customWidth="1"/>
    <col min="9806" max="9819" width="11.7109375" style="109" customWidth="1"/>
    <col min="9820" max="9820" width="13.42578125" style="109" customWidth="1"/>
    <col min="9821" max="9835" width="11.7109375" style="109" customWidth="1"/>
    <col min="9836" max="9836" width="16.28515625" style="109" customWidth="1"/>
    <col min="9837" max="9845" width="11.7109375" style="109" customWidth="1"/>
    <col min="9846" max="9846" width="13.42578125" style="109" customWidth="1"/>
    <col min="9847" max="9847" width="11.7109375" style="109" customWidth="1"/>
    <col min="9848" max="9848" width="15.140625" style="109" customWidth="1"/>
    <col min="9849" max="9849" width="13.42578125" style="109" customWidth="1"/>
    <col min="9850" max="9858" width="11.7109375" style="109" customWidth="1"/>
    <col min="9859" max="9859" width="13.7109375" style="109" customWidth="1"/>
    <col min="9860" max="9860" width="12" style="109" customWidth="1"/>
    <col min="9861" max="9984" width="9.140625" style="109"/>
    <col min="9985" max="9986" width="2.140625" style="109" customWidth="1"/>
    <col min="9987" max="9987" width="63" style="109" customWidth="1"/>
    <col min="9988" max="9988" width="7.140625" style="109" customWidth="1"/>
    <col min="9989" max="9990" width="19" style="109" customWidth="1"/>
    <col min="9991" max="9992" width="19.7109375" style="109" customWidth="1"/>
    <col min="9993" max="10009" width="0" style="109" hidden="1" customWidth="1"/>
    <col min="10010" max="10010" width="1.28515625" style="109" customWidth="1"/>
    <col min="10011" max="10011" width="13.42578125" style="109" customWidth="1"/>
    <col min="10012" max="10012" width="13.28515625" style="109" customWidth="1"/>
    <col min="10013" max="10013" width="15.85546875" style="109" customWidth="1"/>
    <col min="10014" max="10019" width="11.7109375" style="109" customWidth="1"/>
    <col min="10020" max="10020" width="24.7109375" style="109" customWidth="1"/>
    <col min="10021" max="10023" width="11.7109375" style="109" customWidth="1"/>
    <col min="10024" max="10024" width="20" style="109" customWidth="1"/>
    <col min="10025" max="10025" width="25.85546875" style="109" customWidth="1"/>
    <col min="10026" max="10026" width="23.85546875" style="109" customWidth="1"/>
    <col min="10027" max="10027" width="14.140625" style="109" customWidth="1"/>
    <col min="10028" max="10053" width="11.7109375" style="109" customWidth="1"/>
    <col min="10054" max="10054" width="12.42578125" style="109" customWidth="1"/>
    <col min="10055" max="10058" width="11.7109375" style="109" customWidth="1"/>
    <col min="10059" max="10059" width="20.7109375" style="109" customWidth="1"/>
    <col min="10060" max="10060" width="11.7109375" style="109" customWidth="1"/>
    <col min="10061" max="10061" width="17.42578125" style="109" customWidth="1"/>
    <col min="10062" max="10075" width="11.7109375" style="109" customWidth="1"/>
    <col min="10076" max="10076" width="13.42578125" style="109" customWidth="1"/>
    <col min="10077" max="10091" width="11.7109375" style="109" customWidth="1"/>
    <col min="10092" max="10092" width="16.28515625" style="109" customWidth="1"/>
    <col min="10093" max="10101" width="11.7109375" style="109" customWidth="1"/>
    <col min="10102" max="10102" width="13.42578125" style="109" customWidth="1"/>
    <col min="10103" max="10103" width="11.7109375" style="109" customWidth="1"/>
    <col min="10104" max="10104" width="15.140625" style="109" customWidth="1"/>
    <col min="10105" max="10105" width="13.42578125" style="109" customWidth="1"/>
    <col min="10106" max="10114" width="11.7109375" style="109" customWidth="1"/>
    <col min="10115" max="10115" width="13.7109375" style="109" customWidth="1"/>
    <col min="10116" max="10116" width="12" style="109" customWidth="1"/>
    <col min="10117" max="10240" width="9.140625" style="109"/>
    <col min="10241" max="10242" width="2.140625" style="109" customWidth="1"/>
    <col min="10243" max="10243" width="63" style="109" customWidth="1"/>
    <col min="10244" max="10244" width="7.140625" style="109" customWidth="1"/>
    <col min="10245" max="10246" width="19" style="109" customWidth="1"/>
    <col min="10247" max="10248" width="19.7109375" style="109" customWidth="1"/>
    <col min="10249" max="10265" width="0" style="109" hidden="1" customWidth="1"/>
    <col min="10266" max="10266" width="1.28515625" style="109" customWidth="1"/>
    <col min="10267" max="10267" width="13.42578125" style="109" customWidth="1"/>
    <col min="10268" max="10268" width="13.28515625" style="109" customWidth="1"/>
    <col min="10269" max="10269" width="15.85546875" style="109" customWidth="1"/>
    <col min="10270" max="10275" width="11.7109375" style="109" customWidth="1"/>
    <col min="10276" max="10276" width="24.7109375" style="109" customWidth="1"/>
    <col min="10277" max="10279" width="11.7109375" style="109" customWidth="1"/>
    <col min="10280" max="10280" width="20" style="109" customWidth="1"/>
    <col min="10281" max="10281" width="25.85546875" style="109" customWidth="1"/>
    <col min="10282" max="10282" width="23.85546875" style="109" customWidth="1"/>
    <col min="10283" max="10283" width="14.140625" style="109" customWidth="1"/>
    <col min="10284" max="10309" width="11.7109375" style="109" customWidth="1"/>
    <col min="10310" max="10310" width="12.42578125" style="109" customWidth="1"/>
    <col min="10311" max="10314" width="11.7109375" style="109" customWidth="1"/>
    <col min="10315" max="10315" width="20.7109375" style="109" customWidth="1"/>
    <col min="10316" max="10316" width="11.7109375" style="109" customWidth="1"/>
    <col min="10317" max="10317" width="17.42578125" style="109" customWidth="1"/>
    <col min="10318" max="10331" width="11.7109375" style="109" customWidth="1"/>
    <col min="10332" max="10332" width="13.42578125" style="109" customWidth="1"/>
    <col min="10333" max="10347" width="11.7109375" style="109" customWidth="1"/>
    <col min="10348" max="10348" width="16.28515625" style="109" customWidth="1"/>
    <col min="10349" max="10357" width="11.7109375" style="109" customWidth="1"/>
    <col min="10358" max="10358" width="13.42578125" style="109" customWidth="1"/>
    <col min="10359" max="10359" width="11.7109375" style="109" customWidth="1"/>
    <col min="10360" max="10360" width="15.140625" style="109" customWidth="1"/>
    <col min="10361" max="10361" width="13.42578125" style="109" customWidth="1"/>
    <col min="10362" max="10370" width="11.7109375" style="109" customWidth="1"/>
    <col min="10371" max="10371" width="13.7109375" style="109" customWidth="1"/>
    <col min="10372" max="10372" width="12" style="109" customWidth="1"/>
    <col min="10373" max="10496" width="9.140625" style="109"/>
    <col min="10497" max="10498" width="2.140625" style="109" customWidth="1"/>
    <col min="10499" max="10499" width="63" style="109" customWidth="1"/>
    <col min="10500" max="10500" width="7.140625" style="109" customWidth="1"/>
    <col min="10501" max="10502" width="19" style="109" customWidth="1"/>
    <col min="10503" max="10504" width="19.7109375" style="109" customWidth="1"/>
    <col min="10505" max="10521" width="0" style="109" hidden="1" customWidth="1"/>
    <col min="10522" max="10522" width="1.28515625" style="109" customWidth="1"/>
    <col min="10523" max="10523" width="13.42578125" style="109" customWidth="1"/>
    <col min="10524" max="10524" width="13.28515625" style="109" customWidth="1"/>
    <col min="10525" max="10525" width="15.85546875" style="109" customWidth="1"/>
    <col min="10526" max="10531" width="11.7109375" style="109" customWidth="1"/>
    <col min="10532" max="10532" width="24.7109375" style="109" customWidth="1"/>
    <col min="10533" max="10535" width="11.7109375" style="109" customWidth="1"/>
    <col min="10536" max="10536" width="20" style="109" customWidth="1"/>
    <col min="10537" max="10537" width="25.85546875" style="109" customWidth="1"/>
    <col min="10538" max="10538" width="23.85546875" style="109" customWidth="1"/>
    <col min="10539" max="10539" width="14.140625" style="109" customWidth="1"/>
    <col min="10540" max="10565" width="11.7109375" style="109" customWidth="1"/>
    <col min="10566" max="10566" width="12.42578125" style="109" customWidth="1"/>
    <col min="10567" max="10570" width="11.7109375" style="109" customWidth="1"/>
    <col min="10571" max="10571" width="20.7109375" style="109" customWidth="1"/>
    <col min="10572" max="10572" width="11.7109375" style="109" customWidth="1"/>
    <col min="10573" max="10573" width="17.42578125" style="109" customWidth="1"/>
    <col min="10574" max="10587" width="11.7109375" style="109" customWidth="1"/>
    <col min="10588" max="10588" width="13.42578125" style="109" customWidth="1"/>
    <col min="10589" max="10603" width="11.7109375" style="109" customWidth="1"/>
    <col min="10604" max="10604" width="16.28515625" style="109" customWidth="1"/>
    <col min="10605" max="10613" width="11.7109375" style="109" customWidth="1"/>
    <col min="10614" max="10614" width="13.42578125" style="109" customWidth="1"/>
    <col min="10615" max="10615" width="11.7109375" style="109" customWidth="1"/>
    <col min="10616" max="10616" width="15.140625" style="109" customWidth="1"/>
    <col min="10617" max="10617" width="13.42578125" style="109" customWidth="1"/>
    <col min="10618" max="10626" width="11.7109375" style="109" customWidth="1"/>
    <col min="10627" max="10627" width="13.7109375" style="109" customWidth="1"/>
    <col min="10628" max="10628" width="12" style="109" customWidth="1"/>
    <col min="10629" max="10752" width="9.140625" style="109"/>
    <col min="10753" max="10754" width="2.140625" style="109" customWidth="1"/>
    <col min="10755" max="10755" width="63" style="109" customWidth="1"/>
    <col min="10756" max="10756" width="7.140625" style="109" customWidth="1"/>
    <col min="10757" max="10758" width="19" style="109" customWidth="1"/>
    <col min="10759" max="10760" width="19.7109375" style="109" customWidth="1"/>
    <col min="10761" max="10777" width="0" style="109" hidden="1" customWidth="1"/>
    <col min="10778" max="10778" width="1.28515625" style="109" customWidth="1"/>
    <col min="10779" max="10779" width="13.42578125" style="109" customWidth="1"/>
    <col min="10780" max="10780" width="13.28515625" style="109" customWidth="1"/>
    <col min="10781" max="10781" width="15.85546875" style="109" customWidth="1"/>
    <col min="10782" max="10787" width="11.7109375" style="109" customWidth="1"/>
    <col min="10788" max="10788" width="24.7109375" style="109" customWidth="1"/>
    <col min="10789" max="10791" width="11.7109375" style="109" customWidth="1"/>
    <col min="10792" max="10792" width="20" style="109" customWidth="1"/>
    <col min="10793" max="10793" width="25.85546875" style="109" customWidth="1"/>
    <col min="10794" max="10794" width="23.85546875" style="109" customWidth="1"/>
    <col min="10795" max="10795" width="14.140625" style="109" customWidth="1"/>
    <col min="10796" max="10821" width="11.7109375" style="109" customWidth="1"/>
    <col min="10822" max="10822" width="12.42578125" style="109" customWidth="1"/>
    <col min="10823" max="10826" width="11.7109375" style="109" customWidth="1"/>
    <col min="10827" max="10827" width="20.7109375" style="109" customWidth="1"/>
    <col min="10828" max="10828" width="11.7109375" style="109" customWidth="1"/>
    <col min="10829" max="10829" width="17.42578125" style="109" customWidth="1"/>
    <col min="10830" max="10843" width="11.7109375" style="109" customWidth="1"/>
    <col min="10844" max="10844" width="13.42578125" style="109" customWidth="1"/>
    <col min="10845" max="10859" width="11.7109375" style="109" customWidth="1"/>
    <col min="10860" max="10860" width="16.28515625" style="109" customWidth="1"/>
    <col min="10861" max="10869" width="11.7109375" style="109" customWidth="1"/>
    <col min="10870" max="10870" width="13.42578125" style="109" customWidth="1"/>
    <col min="10871" max="10871" width="11.7109375" style="109" customWidth="1"/>
    <col min="10872" max="10872" width="15.140625" style="109" customWidth="1"/>
    <col min="10873" max="10873" width="13.42578125" style="109" customWidth="1"/>
    <col min="10874" max="10882" width="11.7109375" style="109" customWidth="1"/>
    <col min="10883" max="10883" width="13.7109375" style="109" customWidth="1"/>
    <col min="10884" max="10884" width="12" style="109" customWidth="1"/>
    <col min="10885" max="11008" width="9.140625" style="109"/>
    <col min="11009" max="11010" width="2.140625" style="109" customWidth="1"/>
    <col min="11011" max="11011" width="63" style="109" customWidth="1"/>
    <col min="11012" max="11012" width="7.140625" style="109" customWidth="1"/>
    <col min="11013" max="11014" width="19" style="109" customWidth="1"/>
    <col min="11015" max="11016" width="19.7109375" style="109" customWidth="1"/>
    <col min="11017" max="11033" width="0" style="109" hidden="1" customWidth="1"/>
    <col min="11034" max="11034" width="1.28515625" style="109" customWidth="1"/>
    <col min="11035" max="11035" width="13.42578125" style="109" customWidth="1"/>
    <col min="11036" max="11036" width="13.28515625" style="109" customWidth="1"/>
    <col min="11037" max="11037" width="15.85546875" style="109" customWidth="1"/>
    <col min="11038" max="11043" width="11.7109375" style="109" customWidth="1"/>
    <col min="11044" max="11044" width="24.7109375" style="109" customWidth="1"/>
    <col min="11045" max="11047" width="11.7109375" style="109" customWidth="1"/>
    <col min="11048" max="11048" width="20" style="109" customWidth="1"/>
    <col min="11049" max="11049" width="25.85546875" style="109" customWidth="1"/>
    <col min="11050" max="11050" width="23.85546875" style="109" customWidth="1"/>
    <col min="11051" max="11051" width="14.140625" style="109" customWidth="1"/>
    <col min="11052" max="11077" width="11.7109375" style="109" customWidth="1"/>
    <col min="11078" max="11078" width="12.42578125" style="109" customWidth="1"/>
    <col min="11079" max="11082" width="11.7109375" style="109" customWidth="1"/>
    <col min="11083" max="11083" width="20.7109375" style="109" customWidth="1"/>
    <col min="11084" max="11084" width="11.7109375" style="109" customWidth="1"/>
    <col min="11085" max="11085" width="17.42578125" style="109" customWidth="1"/>
    <col min="11086" max="11099" width="11.7109375" style="109" customWidth="1"/>
    <col min="11100" max="11100" width="13.42578125" style="109" customWidth="1"/>
    <col min="11101" max="11115" width="11.7109375" style="109" customWidth="1"/>
    <col min="11116" max="11116" width="16.28515625" style="109" customWidth="1"/>
    <col min="11117" max="11125" width="11.7109375" style="109" customWidth="1"/>
    <col min="11126" max="11126" width="13.42578125" style="109" customWidth="1"/>
    <col min="11127" max="11127" width="11.7109375" style="109" customWidth="1"/>
    <col min="11128" max="11128" width="15.140625" style="109" customWidth="1"/>
    <col min="11129" max="11129" width="13.42578125" style="109" customWidth="1"/>
    <col min="11130" max="11138" width="11.7109375" style="109" customWidth="1"/>
    <col min="11139" max="11139" width="13.7109375" style="109" customWidth="1"/>
    <col min="11140" max="11140" width="12" style="109" customWidth="1"/>
    <col min="11141" max="11264" width="9.140625" style="109"/>
    <col min="11265" max="11266" width="2.140625" style="109" customWidth="1"/>
    <col min="11267" max="11267" width="63" style="109" customWidth="1"/>
    <col min="11268" max="11268" width="7.140625" style="109" customWidth="1"/>
    <col min="11269" max="11270" width="19" style="109" customWidth="1"/>
    <col min="11271" max="11272" width="19.7109375" style="109" customWidth="1"/>
    <col min="11273" max="11289" width="0" style="109" hidden="1" customWidth="1"/>
    <col min="11290" max="11290" width="1.28515625" style="109" customWidth="1"/>
    <col min="11291" max="11291" width="13.42578125" style="109" customWidth="1"/>
    <col min="11292" max="11292" width="13.28515625" style="109" customWidth="1"/>
    <col min="11293" max="11293" width="15.85546875" style="109" customWidth="1"/>
    <col min="11294" max="11299" width="11.7109375" style="109" customWidth="1"/>
    <col min="11300" max="11300" width="24.7109375" style="109" customWidth="1"/>
    <col min="11301" max="11303" width="11.7109375" style="109" customWidth="1"/>
    <col min="11304" max="11304" width="20" style="109" customWidth="1"/>
    <col min="11305" max="11305" width="25.85546875" style="109" customWidth="1"/>
    <col min="11306" max="11306" width="23.85546875" style="109" customWidth="1"/>
    <col min="11307" max="11307" width="14.140625" style="109" customWidth="1"/>
    <col min="11308" max="11333" width="11.7109375" style="109" customWidth="1"/>
    <col min="11334" max="11334" width="12.42578125" style="109" customWidth="1"/>
    <col min="11335" max="11338" width="11.7109375" style="109" customWidth="1"/>
    <col min="11339" max="11339" width="20.7109375" style="109" customWidth="1"/>
    <col min="11340" max="11340" width="11.7109375" style="109" customWidth="1"/>
    <col min="11341" max="11341" width="17.42578125" style="109" customWidth="1"/>
    <col min="11342" max="11355" width="11.7109375" style="109" customWidth="1"/>
    <col min="11356" max="11356" width="13.42578125" style="109" customWidth="1"/>
    <col min="11357" max="11371" width="11.7109375" style="109" customWidth="1"/>
    <col min="11372" max="11372" width="16.28515625" style="109" customWidth="1"/>
    <col min="11373" max="11381" width="11.7109375" style="109" customWidth="1"/>
    <col min="11382" max="11382" width="13.42578125" style="109" customWidth="1"/>
    <col min="11383" max="11383" width="11.7109375" style="109" customWidth="1"/>
    <col min="11384" max="11384" width="15.140625" style="109" customWidth="1"/>
    <col min="11385" max="11385" width="13.42578125" style="109" customWidth="1"/>
    <col min="11386" max="11394" width="11.7109375" style="109" customWidth="1"/>
    <col min="11395" max="11395" width="13.7109375" style="109" customWidth="1"/>
    <col min="11396" max="11396" width="12" style="109" customWidth="1"/>
    <col min="11397" max="11520" width="9.140625" style="109"/>
    <col min="11521" max="11522" width="2.140625" style="109" customWidth="1"/>
    <col min="11523" max="11523" width="63" style="109" customWidth="1"/>
    <col min="11524" max="11524" width="7.140625" style="109" customWidth="1"/>
    <col min="11525" max="11526" width="19" style="109" customWidth="1"/>
    <col min="11527" max="11528" width="19.7109375" style="109" customWidth="1"/>
    <col min="11529" max="11545" width="0" style="109" hidden="1" customWidth="1"/>
    <col min="11546" max="11546" width="1.28515625" style="109" customWidth="1"/>
    <col min="11547" max="11547" width="13.42578125" style="109" customWidth="1"/>
    <col min="11548" max="11548" width="13.28515625" style="109" customWidth="1"/>
    <col min="11549" max="11549" width="15.85546875" style="109" customWidth="1"/>
    <col min="11550" max="11555" width="11.7109375" style="109" customWidth="1"/>
    <col min="11556" max="11556" width="24.7109375" style="109" customWidth="1"/>
    <col min="11557" max="11559" width="11.7109375" style="109" customWidth="1"/>
    <col min="11560" max="11560" width="20" style="109" customWidth="1"/>
    <col min="11561" max="11561" width="25.85546875" style="109" customWidth="1"/>
    <col min="11562" max="11562" width="23.85546875" style="109" customWidth="1"/>
    <col min="11563" max="11563" width="14.140625" style="109" customWidth="1"/>
    <col min="11564" max="11589" width="11.7109375" style="109" customWidth="1"/>
    <col min="11590" max="11590" width="12.42578125" style="109" customWidth="1"/>
    <col min="11591" max="11594" width="11.7109375" style="109" customWidth="1"/>
    <col min="11595" max="11595" width="20.7109375" style="109" customWidth="1"/>
    <col min="11596" max="11596" width="11.7109375" style="109" customWidth="1"/>
    <col min="11597" max="11597" width="17.42578125" style="109" customWidth="1"/>
    <col min="11598" max="11611" width="11.7109375" style="109" customWidth="1"/>
    <col min="11612" max="11612" width="13.42578125" style="109" customWidth="1"/>
    <col min="11613" max="11627" width="11.7109375" style="109" customWidth="1"/>
    <col min="11628" max="11628" width="16.28515625" style="109" customWidth="1"/>
    <col min="11629" max="11637" width="11.7109375" style="109" customWidth="1"/>
    <col min="11638" max="11638" width="13.42578125" style="109" customWidth="1"/>
    <col min="11639" max="11639" width="11.7109375" style="109" customWidth="1"/>
    <col min="11640" max="11640" width="15.140625" style="109" customWidth="1"/>
    <col min="11641" max="11641" width="13.42578125" style="109" customWidth="1"/>
    <col min="11642" max="11650" width="11.7109375" style="109" customWidth="1"/>
    <col min="11651" max="11651" width="13.7109375" style="109" customWidth="1"/>
    <col min="11652" max="11652" width="12" style="109" customWidth="1"/>
    <col min="11653" max="11776" width="9.140625" style="109"/>
    <col min="11777" max="11778" width="2.140625" style="109" customWidth="1"/>
    <col min="11779" max="11779" width="63" style="109" customWidth="1"/>
    <col min="11780" max="11780" width="7.140625" style="109" customWidth="1"/>
    <col min="11781" max="11782" width="19" style="109" customWidth="1"/>
    <col min="11783" max="11784" width="19.7109375" style="109" customWidth="1"/>
    <col min="11785" max="11801" width="0" style="109" hidden="1" customWidth="1"/>
    <col min="11802" max="11802" width="1.28515625" style="109" customWidth="1"/>
    <col min="11803" max="11803" width="13.42578125" style="109" customWidth="1"/>
    <col min="11804" max="11804" width="13.28515625" style="109" customWidth="1"/>
    <col min="11805" max="11805" width="15.85546875" style="109" customWidth="1"/>
    <col min="11806" max="11811" width="11.7109375" style="109" customWidth="1"/>
    <col min="11812" max="11812" width="24.7109375" style="109" customWidth="1"/>
    <col min="11813" max="11815" width="11.7109375" style="109" customWidth="1"/>
    <col min="11816" max="11816" width="20" style="109" customWidth="1"/>
    <col min="11817" max="11817" width="25.85546875" style="109" customWidth="1"/>
    <col min="11818" max="11818" width="23.85546875" style="109" customWidth="1"/>
    <col min="11819" max="11819" width="14.140625" style="109" customWidth="1"/>
    <col min="11820" max="11845" width="11.7109375" style="109" customWidth="1"/>
    <col min="11846" max="11846" width="12.42578125" style="109" customWidth="1"/>
    <col min="11847" max="11850" width="11.7109375" style="109" customWidth="1"/>
    <col min="11851" max="11851" width="20.7109375" style="109" customWidth="1"/>
    <col min="11852" max="11852" width="11.7109375" style="109" customWidth="1"/>
    <col min="11853" max="11853" width="17.42578125" style="109" customWidth="1"/>
    <col min="11854" max="11867" width="11.7109375" style="109" customWidth="1"/>
    <col min="11868" max="11868" width="13.42578125" style="109" customWidth="1"/>
    <col min="11869" max="11883" width="11.7109375" style="109" customWidth="1"/>
    <col min="11884" max="11884" width="16.28515625" style="109" customWidth="1"/>
    <col min="11885" max="11893" width="11.7109375" style="109" customWidth="1"/>
    <col min="11894" max="11894" width="13.42578125" style="109" customWidth="1"/>
    <col min="11895" max="11895" width="11.7109375" style="109" customWidth="1"/>
    <col min="11896" max="11896" width="15.140625" style="109" customWidth="1"/>
    <col min="11897" max="11897" width="13.42578125" style="109" customWidth="1"/>
    <col min="11898" max="11906" width="11.7109375" style="109" customWidth="1"/>
    <col min="11907" max="11907" width="13.7109375" style="109" customWidth="1"/>
    <col min="11908" max="11908" width="12" style="109" customWidth="1"/>
    <col min="11909" max="12032" width="9.140625" style="109"/>
    <col min="12033" max="12034" width="2.140625" style="109" customWidth="1"/>
    <col min="12035" max="12035" width="63" style="109" customWidth="1"/>
    <col min="12036" max="12036" width="7.140625" style="109" customWidth="1"/>
    <col min="12037" max="12038" width="19" style="109" customWidth="1"/>
    <col min="12039" max="12040" width="19.7109375" style="109" customWidth="1"/>
    <col min="12041" max="12057" width="0" style="109" hidden="1" customWidth="1"/>
    <col min="12058" max="12058" width="1.28515625" style="109" customWidth="1"/>
    <col min="12059" max="12059" width="13.42578125" style="109" customWidth="1"/>
    <col min="12060" max="12060" width="13.28515625" style="109" customWidth="1"/>
    <col min="12061" max="12061" width="15.85546875" style="109" customWidth="1"/>
    <col min="12062" max="12067" width="11.7109375" style="109" customWidth="1"/>
    <col min="12068" max="12068" width="24.7109375" style="109" customWidth="1"/>
    <col min="12069" max="12071" width="11.7109375" style="109" customWidth="1"/>
    <col min="12072" max="12072" width="20" style="109" customWidth="1"/>
    <col min="12073" max="12073" width="25.85546875" style="109" customWidth="1"/>
    <col min="12074" max="12074" width="23.85546875" style="109" customWidth="1"/>
    <col min="12075" max="12075" width="14.140625" style="109" customWidth="1"/>
    <col min="12076" max="12101" width="11.7109375" style="109" customWidth="1"/>
    <col min="12102" max="12102" width="12.42578125" style="109" customWidth="1"/>
    <col min="12103" max="12106" width="11.7109375" style="109" customWidth="1"/>
    <col min="12107" max="12107" width="20.7109375" style="109" customWidth="1"/>
    <col min="12108" max="12108" width="11.7109375" style="109" customWidth="1"/>
    <col min="12109" max="12109" width="17.42578125" style="109" customWidth="1"/>
    <col min="12110" max="12123" width="11.7109375" style="109" customWidth="1"/>
    <col min="12124" max="12124" width="13.42578125" style="109" customWidth="1"/>
    <col min="12125" max="12139" width="11.7109375" style="109" customWidth="1"/>
    <col min="12140" max="12140" width="16.28515625" style="109" customWidth="1"/>
    <col min="12141" max="12149" width="11.7109375" style="109" customWidth="1"/>
    <col min="12150" max="12150" width="13.42578125" style="109" customWidth="1"/>
    <col min="12151" max="12151" width="11.7109375" style="109" customWidth="1"/>
    <col min="12152" max="12152" width="15.140625" style="109" customWidth="1"/>
    <col min="12153" max="12153" width="13.42578125" style="109" customWidth="1"/>
    <col min="12154" max="12162" width="11.7109375" style="109" customWidth="1"/>
    <col min="12163" max="12163" width="13.7109375" style="109" customWidth="1"/>
    <col min="12164" max="12164" width="12" style="109" customWidth="1"/>
    <col min="12165" max="12288" width="9.140625" style="109"/>
    <col min="12289" max="12290" width="2.140625" style="109" customWidth="1"/>
    <col min="12291" max="12291" width="63" style="109" customWidth="1"/>
    <col min="12292" max="12292" width="7.140625" style="109" customWidth="1"/>
    <col min="12293" max="12294" width="19" style="109" customWidth="1"/>
    <col min="12295" max="12296" width="19.7109375" style="109" customWidth="1"/>
    <col min="12297" max="12313" width="0" style="109" hidden="1" customWidth="1"/>
    <col min="12314" max="12314" width="1.28515625" style="109" customWidth="1"/>
    <col min="12315" max="12315" width="13.42578125" style="109" customWidth="1"/>
    <col min="12316" max="12316" width="13.28515625" style="109" customWidth="1"/>
    <col min="12317" max="12317" width="15.85546875" style="109" customWidth="1"/>
    <col min="12318" max="12323" width="11.7109375" style="109" customWidth="1"/>
    <col min="12324" max="12324" width="24.7109375" style="109" customWidth="1"/>
    <col min="12325" max="12327" width="11.7109375" style="109" customWidth="1"/>
    <col min="12328" max="12328" width="20" style="109" customWidth="1"/>
    <col min="12329" max="12329" width="25.85546875" style="109" customWidth="1"/>
    <col min="12330" max="12330" width="23.85546875" style="109" customWidth="1"/>
    <col min="12331" max="12331" width="14.140625" style="109" customWidth="1"/>
    <col min="12332" max="12357" width="11.7109375" style="109" customWidth="1"/>
    <col min="12358" max="12358" width="12.42578125" style="109" customWidth="1"/>
    <col min="12359" max="12362" width="11.7109375" style="109" customWidth="1"/>
    <col min="12363" max="12363" width="20.7109375" style="109" customWidth="1"/>
    <col min="12364" max="12364" width="11.7109375" style="109" customWidth="1"/>
    <col min="12365" max="12365" width="17.42578125" style="109" customWidth="1"/>
    <col min="12366" max="12379" width="11.7109375" style="109" customWidth="1"/>
    <col min="12380" max="12380" width="13.42578125" style="109" customWidth="1"/>
    <col min="12381" max="12395" width="11.7109375" style="109" customWidth="1"/>
    <col min="12396" max="12396" width="16.28515625" style="109" customWidth="1"/>
    <col min="12397" max="12405" width="11.7109375" style="109" customWidth="1"/>
    <col min="12406" max="12406" width="13.42578125" style="109" customWidth="1"/>
    <col min="12407" max="12407" width="11.7109375" style="109" customWidth="1"/>
    <col min="12408" max="12408" width="15.140625" style="109" customWidth="1"/>
    <col min="12409" max="12409" width="13.42578125" style="109" customWidth="1"/>
    <col min="12410" max="12418" width="11.7109375" style="109" customWidth="1"/>
    <col min="12419" max="12419" width="13.7109375" style="109" customWidth="1"/>
    <col min="12420" max="12420" width="12" style="109" customWidth="1"/>
    <col min="12421" max="12544" width="9.140625" style="109"/>
    <col min="12545" max="12546" width="2.140625" style="109" customWidth="1"/>
    <col min="12547" max="12547" width="63" style="109" customWidth="1"/>
    <col min="12548" max="12548" width="7.140625" style="109" customWidth="1"/>
    <col min="12549" max="12550" width="19" style="109" customWidth="1"/>
    <col min="12551" max="12552" width="19.7109375" style="109" customWidth="1"/>
    <col min="12553" max="12569" width="0" style="109" hidden="1" customWidth="1"/>
    <col min="12570" max="12570" width="1.28515625" style="109" customWidth="1"/>
    <col min="12571" max="12571" width="13.42578125" style="109" customWidth="1"/>
    <col min="12572" max="12572" width="13.28515625" style="109" customWidth="1"/>
    <col min="12573" max="12573" width="15.85546875" style="109" customWidth="1"/>
    <col min="12574" max="12579" width="11.7109375" style="109" customWidth="1"/>
    <col min="12580" max="12580" width="24.7109375" style="109" customWidth="1"/>
    <col min="12581" max="12583" width="11.7109375" style="109" customWidth="1"/>
    <col min="12584" max="12584" width="20" style="109" customWidth="1"/>
    <col min="12585" max="12585" width="25.85546875" style="109" customWidth="1"/>
    <col min="12586" max="12586" width="23.85546875" style="109" customWidth="1"/>
    <col min="12587" max="12587" width="14.140625" style="109" customWidth="1"/>
    <col min="12588" max="12613" width="11.7109375" style="109" customWidth="1"/>
    <col min="12614" max="12614" width="12.42578125" style="109" customWidth="1"/>
    <col min="12615" max="12618" width="11.7109375" style="109" customWidth="1"/>
    <col min="12619" max="12619" width="20.7109375" style="109" customWidth="1"/>
    <col min="12620" max="12620" width="11.7109375" style="109" customWidth="1"/>
    <col min="12621" max="12621" width="17.42578125" style="109" customWidth="1"/>
    <col min="12622" max="12635" width="11.7109375" style="109" customWidth="1"/>
    <col min="12636" max="12636" width="13.42578125" style="109" customWidth="1"/>
    <col min="12637" max="12651" width="11.7109375" style="109" customWidth="1"/>
    <col min="12652" max="12652" width="16.28515625" style="109" customWidth="1"/>
    <col min="12653" max="12661" width="11.7109375" style="109" customWidth="1"/>
    <col min="12662" max="12662" width="13.42578125" style="109" customWidth="1"/>
    <col min="12663" max="12663" width="11.7109375" style="109" customWidth="1"/>
    <col min="12664" max="12664" width="15.140625" style="109" customWidth="1"/>
    <col min="12665" max="12665" width="13.42578125" style="109" customWidth="1"/>
    <col min="12666" max="12674" width="11.7109375" style="109" customWidth="1"/>
    <col min="12675" max="12675" width="13.7109375" style="109" customWidth="1"/>
    <col min="12676" max="12676" width="12" style="109" customWidth="1"/>
    <col min="12677" max="12800" width="9.140625" style="109"/>
    <col min="12801" max="12802" width="2.140625" style="109" customWidth="1"/>
    <col min="12803" max="12803" width="63" style="109" customWidth="1"/>
    <col min="12804" max="12804" width="7.140625" style="109" customWidth="1"/>
    <col min="12805" max="12806" width="19" style="109" customWidth="1"/>
    <col min="12807" max="12808" width="19.7109375" style="109" customWidth="1"/>
    <col min="12809" max="12825" width="0" style="109" hidden="1" customWidth="1"/>
    <col min="12826" max="12826" width="1.28515625" style="109" customWidth="1"/>
    <col min="12827" max="12827" width="13.42578125" style="109" customWidth="1"/>
    <col min="12828" max="12828" width="13.28515625" style="109" customWidth="1"/>
    <col min="12829" max="12829" width="15.85546875" style="109" customWidth="1"/>
    <col min="12830" max="12835" width="11.7109375" style="109" customWidth="1"/>
    <col min="12836" max="12836" width="24.7109375" style="109" customWidth="1"/>
    <col min="12837" max="12839" width="11.7109375" style="109" customWidth="1"/>
    <col min="12840" max="12840" width="20" style="109" customWidth="1"/>
    <col min="12841" max="12841" width="25.85546875" style="109" customWidth="1"/>
    <col min="12842" max="12842" width="23.85546875" style="109" customWidth="1"/>
    <col min="12843" max="12843" width="14.140625" style="109" customWidth="1"/>
    <col min="12844" max="12869" width="11.7109375" style="109" customWidth="1"/>
    <col min="12870" max="12870" width="12.42578125" style="109" customWidth="1"/>
    <col min="12871" max="12874" width="11.7109375" style="109" customWidth="1"/>
    <col min="12875" max="12875" width="20.7109375" style="109" customWidth="1"/>
    <col min="12876" max="12876" width="11.7109375" style="109" customWidth="1"/>
    <col min="12877" max="12877" width="17.42578125" style="109" customWidth="1"/>
    <col min="12878" max="12891" width="11.7109375" style="109" customWidth="1"/>
    <col min="12892" max="12892" width="13.42578125" style="109" customWidth="1"/>
    <col min="12893" max="12907" width="11.7109375" style="109" customWidth="1"/>
    <col min="12908" max="12908" width="16.28515625" style="109" customWidth="1"/>
    <col min="12909" max="12917" width="11.7109375" style="109" customWidth="1"/>
    <col min="12918" max="12918" width="13.42578125" style="109" customWidth="1"/>
    <col min="12919" max="12919" width="11.7109375" style="109" customWidth="1"/>
    <col min="12920" max="12920" width="15.140625" style="109" customWidth="1"/>
    <col min="12921" max="12921" width="13.42578125" style="109" customWidth="1"/>
    <col min="12922" max="12930" width="11.7109375" style="109" customWidth="1"/>
    <col min="12931" max="12931" width="13.7109375" style="109" customWidth="1"/>
    <col min="12932" max="12932" width="12" style="109" customWidth="1"/>
    <col min="12933" max="13056" width="9.140625" style="109"/>
    <col min="13057" max="13058" width="2.140625" style="109" customWidth="1"/>
    <col min="13059" max="13059" width="63" style="109" customWidth="1"/>
    <col min="13060" max="13060" width="7.140625" style="109" customWidth="1"/>
    <col min="13061" max="13062" width="19" style="109" customWidth="1"/>
    <col min="13063" max="13064" width="19.7109375" style="109" customWidth="1"/>
    <col min="13065" max="13081" width="0" style="109" hidden="1" customWidth="1"/>
    <col min="13082" max="13082" width="1.28515625" style="109" customWidth="1"/>
    <col min="13083" max="13083" width="13.42578125" style="109" customWidth="1"/>
    <col min="13084" max="13084" width="13.28515625" style="109" customWidth="1"/>
    <col min="13085" max="13085" width="15.85546875" style="109" customWidth="1"/>
    <col min="13086" max="13091" width="11.7109375" style="109" customWidth="1"/>
    <col min="13092" max="13092" width="24.7109375" style="109" customWidth="1"/>
    <col min="13093" max="13095" width="11.7109375" style="109" customWidth="1"/>
    <col min="13096" max="13096" width="20" style="109" customWidth="1"/>
    <col min="13097" max="13097" width="25.85546875" style="109" customWidth="1"/>
    <col min="13098" max="13098" width="23.85546875" style="109" customWidth="1"/>
    <col min="13099" max="13099" width="14.140625" style="109" customWidth="1"/>
    <col min="13100" max="13125" width="11.7109375" style="109" customWidth="1"/>
    <col min="13126" max="13126" width="12.42578125" style="109" customWidth="1"/>
    <col min="13127" max="13130" width="11.7109375" style="109" customWidth="1"/>
    <col min="13131" max="13131" width="20.7109375" style="109" customWidth="1"/>
    <col min="13132" max="13132" width="11.7109375" style="109" customWidth="1"/>
    <col min="13133" max="13133" width="17.42578125" style="109" customWidth="1"/>
    <col min="13134" max="13147" width="11.7109375" style="109" customWidth="1"/>
    <col min="13148" max="13148" width="13.42578125" style="109" customWidth="1"/>
    <col min="13149" max="13163" width="11.7109375" style="109" customWidth="1"/>
    <col min="13164" max="13164" width="16.28515625" style="109" customWidth="1"/>
    <col min="13165" max="13173" width="11.7109375" style="109" customWidth="1"/>
    <col min="13174" max="13174" width="13.42578125" style="109" customWidth="1"/>
    <col min="13175" max="13175" width="11.7109375" style="109" customWidth="1"/>
    <col min="13176" max="13176" width="15.140625" style="109" customWidth="1"/>
    <col min="13177" max="13177" width="13.42578125" style="109" customWidth="1"/>
    <col min="13178" max="13186" width="11.7109375" style="109" customWidth="1"/>
    <col min="13187" max="13187" width="13.7109375" style="109" customWidth="1"/>
    <col min="13188" max="13188" width="12" style="109" customWidth="1"/>
    <col min="13189" max="13312" width="9.140625" style="109"/>
    <col min="13313" max="13314" width="2.140625" style="109" customWidth="1"/>
    <col min="13315" max="13315" width="63" style="109" customWidth="1"/>
    <col min="13316" max="13316" width="7.140625" style="109" customWidth="1"/>
    <col min="13317" max="13318" width="19" style="109" customWidth="1"/>
    <col min="13319" max="13320" width="19.7109375" style="109" customWidth="1"/>
    <col min="13321" max="13337" width="0" style="109" hidden="1" customWidth="1"/>
    <col min="13338" max="13338" width="1.28515625" style="109" customWidth="1"/>
    <col min="13339" max="13339" width="13.42578125" style="109" customWidth="1"/>
    <col min="13340" max="13340" width="13.28515625" style="109" customWidth="1"/>
    <col min="13341" max="13341" width="15.85546875" style="109" customWidth="1"/>
    <col min="13342" max="13347" width="11.7109375" style="109" customWidth="1"/>
    <col min="13348" max="13348" width="24.7109375" style="109" customWidth="1"/>
    <col min="13349" max="13351" width="11.7109375" style="109" customWidth="1"/>
    <col min="13352" max="13352" width="20" style="109" customWidth="1"/>
    <col min="13353" max="13353" width="25.85546875" style="109" customWidth="1"/>
    <col min="13354" max="13354" width="23.85546875" style="109" customWidth="1"/>
    <col min="13355" max="13355" width="14.140625" style="109" customWidth="1"/>
    <col min="13356" max="13381" width="11.7109375" style="109" customWidth="1"/>
    <col min="13382" max="13382" width="12.42578125" style="109" customWidth="1"/>
    <col min="13383" max="13386" width="11.7109375" style="109" customWidth="1"/>
    <col min="13387" max="13387" width="20.7109375" style="109" customWidth="1"/>
    <col min="13388" max="13388" width="11.7109375" style="109" customWidth="1"/>
    <col min="13389" max="13389" width="17.42578125" style="109" customWidth="1"/>
    <col min="13390" max="13403" width="11.7109375" style="109" customWidth="1"/>
    <col min="13404" max="13404" width="13.42578125" style="109" customWidth="1"/>
    <col min="13405" max="13419" width="11.7109375" style="109" customWidth="1"/>
    <col min="13420" max="13420" width="16.28515625" style="109" customWidth="1"/>
    <col min="13421" max="13429" width="11.7109375" style="109" customWidth="1"/>
    <col min="13430" max="13430" width="13.42578125" style="109" customWidth="1"/>
    <col min="13431" max="13431" width="11.7109375" style="109" customWidth="1"/>
    <col min="13432" max="13432" width="15.140625" style="109" customWidth="1"/>
    <col min="13433" max="13433" width="13.42578125" style="109" customWidth="1"/>
    <col min="13434" max="13442" width="11.7109375" style="109" customWidth="1"/>
    <col min="13443" max="13443" width="13.7109375" style="109" customWidth="1"/>
    <col min="13444" max="13444" width="12" style="109" customWidth="1"/>
    <col min="13445" max="13568" width="9.140625" style="109"/>
    <col min="13569" max="13570" width="2.140625" style="109" customWidth="1"/>
    <col min="13571" max="13571" width="63" style="109" customWidth="1"/>
    <col min="13572" max="13572" width="7.140625" style="109" customWidth="1"/>
    <col min="13573" max="13574" width="19" style="109" customWidth="1"/>
    <col min="13575" max="13576" width="19.7109375" style="109" customWidth="1"/>
    <col min="13577" max="13593" width="0" style="109" hidden="1" customWidth="1"/>
    <col min="13594" max="13594" width="1.28515625" style="109" customWidth="1"/>
    <col min="13595" max="13595" width="13.42578125" style="109" customWidth="1"/>
    <col min="13596" max="13596" width="13.28515625" style="109" customWidth="1"/>
    <col min="13597" max="13597" width="15.85546875" style="109" customWidth="1"/>
    <col min="13598" max="13603" width="11.7109375" style="109" customWidth="1"/>
    <col min="13604" max="13604" width="24.7109375" style="109" customWidth="1"/>
    <col min="13605" max="13607" width="11.7109375" style="109" customWidth="1"/>
    <col min="13608" max="13608" width="20" style="109" customWidth="1"/>
    <col min="13609" max="13609" width="25.85546875" style="109" customWidth="1"/>
    <col min="13610" max="13610" width="23.85546875" style="109" customWidth="1"/>
    <col min="13611" max="13611" width="14.140625" style="109" customWidth="1"/>
    <col min="13612" max="13637" width="11.7109375" style="109" customWidth="1"/>
    <col min="13638" max="13638" width="12.42578125" style="109" customWidth="1"/>
    <col min="13639" max="13642" width="11.7109375" style="109" customWidth="1"/>
    <col min="13643" max="13643" width="20.7109375" style="109" customWidth="1"/>
    <col min="13644" max="13644" width="11.7109375" style="109" customWidth="1"/>
    <col min="13645" max="13645" width="17.42578125" style="109" customWidth="1"/>
    <col min="13646" max="13659" width="11.7109375" style="109" customWidth="1"/>
    <col min="13660" max="13660" width="13.42578125" style="109" customWidth="1"/>
    <col min="13661" max="13675" width="11.7109375" style="109" customWidth="1"/>
    <col min="13676" max="13676" width="16.28515625" style="109" customWidth="1"/>
    <col min="13677" max="13685" width="11.7109375" style="109" customWidth="1"/>
    <col min="13686" max="13686" width="13.42578125" style="109" customWidth="1"/>
    <col min="13687" max="13687" width="11.7109375" style="109" customWidth="1"/>
    <col min="13688" max="13688" width="15.140625" style="109" customWidth="1"/>
    <col min="13689" max="13689" width="13.42578125" style="109" customWidth="1"/>
    <col min="13690" max="13698" width="11.7109375" style="109" customWidth="1"/>
    <col min="13699" max="13699" width="13.7109375" style="109" customWidth="1"/>
    <col min="13700" max="13700" width="12" style="109" customWidth="1"/>
    <col min="13701" max="13824" width="9.140625" style="109"/>
    <col min="13825" max="13826" width="2.140625" style="109" customWidth="1"/>
    <col min="13827" max="13827" width="63" style="109" customWidth="1"/>
    <col min="13828" max="13828" width="7.140625" style="109" customWidth="1"/>
    <col min="13829" max="13830" width="19" style="109" customWidth="1"/>
    <col min="13831" max="13832" width="19.7109375" style="109" customWidth="1"/>
    <col min="13833" max="13849" width="0" style="109" hidden="1" customWidth="1"/>
    <col min="13850" max="13850" width="1.28515625" style="109" customWidth="1"/>
    <col min="13851" max="13851" width="13.42578125" style="109" customWidth="1"/>
    <col min="13852" max="13852" width="13.28515625" style="109" customWidth="1"/>
    <col min="13853" max="13853" width="15.85546875" style="109" customWidth="1"/>
    <col min="13854" max="13859" width="11.7109375" style="109" customWidth="1"/>
    <col min="13860" max="13860" width="24.7109375" style="109" customWidth="1"/>
    <col min="13861" max="13863" width="11.7109375" style="109" customWidth="1"/>
    <col min="13864" max="13864" width="20" style="109" customWidth="1"/>
    <col min="13865" max="13865" width="25.85546875" style="109" customWidth="1"/>
    <col min="13866" max="13866" width="23.85546875" style="109" customWidth="1"/>
    <col min="13867" max="13867" width="14.140625" style="109" customWidth="1"/>
    <col min="13868" max="13893" width="11.7109375" style="109" customWidth="1"/>
    <col min="13894" max="13894" width="12.42578125" style="109" customWidth="1"/>
    <col min="13895" max="13898" width="11.7109375" style="109" customWidth="1"/>
    <col min="13899" max="13899" width="20.7109375" style="109" customWidth="1"/>
    <col min="13900" max="13900" width="11.7109375" style="109" customWidth="1"/>
    <col min="13901" max="13901" width="17.42578125" style="109" customWidth="1"/>
    <col min="13902" max="13915" width="11.7109375" style="109" customWidth="1"/>
    <col min="13916" max="13916" width="13.42578125" style="109" customWidth="1"/>
    <col min="13917" max="13931" width="11.7109375" style="109" customWidth="1"/>
    <col min="13932" max="13932" width="16.28515625" style="109" customWidth="1"/>
    <col min="13933" max="13941" width="11.7109375" style="109" customWidth="1"/>
    <col min="13942" max="13942" width="13.42578125" style="109" customWidth="1"/>
    <col min="13943" max="13943" width="11.7109375" style="109" customWidth="1"/>
    <col min="13944" max="13944" width="15.140625" style="109" customWidth="1"/>
    <col min="13945" max="13945" width="13.42578125" style="109" customWidth="1"/>
    <col min="13946" max="13954" width="11.7109375" style="109" customWidth="1"/>
    <col min="13955" max="13955" width="13.7109375" style="109" customWidth="1"/>
    <col min="13956" max="13956" width="12" style="109" customWidth="1"/>
    <col min="13957" max="14080" width="9.140625" style="109"/>
    <col min="14081" max="14082" width="2.140625" style="109" customWidth="1"/>
    <col min="14083" max="14083" width="63" style="109" customWidth="1"/>
    <col min="14084" max="14084" width="7.140625" style="109" customWidth="1"/>
    <col min="14085" max="14086" width="19" style="109" customWidth="1"/>
    <col min="14087" max="14088" width="19.7109375" style="109" customWidth="1"/>
    <col min="14089" max="14105" width="0" style="109" hidden="1" customWidth="1"/>
    <col min="14106" max="14106" width="1.28515625" style="109" customWidth="1"/>
    <col min="14107" max="14107" width="13.42578125" style="109" customWidth="1"/>
    <col min="14108" max="14108" width="13.28515625" style="109" customWidth="1"/>
    <col min="14109" max="14109" width="15.85546875" style="109" customWidth="1"/>
    <col min="14110" max="14115" width="11.7109375" style="109" customWidth="1"/>
    <col min="14116" max="14116" width="24.7109375" style="109" customWidth="1"/>
    <col min="14117" max="14119" width="11.7109375" style="109" customWidth="1"/>
    <col min="14120" max="14120" width="20" style="109" customWidth="1"/>
    <col min="14121" max="14121" width="25.85546875" style="109" customWidth="1"/>
    <col min="14122" max="14122" width="23.85546875" style="109" customWidth="1"/>
    <col min="14123" max="14123" width="14.140625" style="109" customWidth="1"/>
    <col min="14124" max="14149" width="11.7109375" style="109" customWidth="1"/>
    <col min="14150" max="14150" width="12.42578125" style="109" customWidth="1"/>
    <col min="14151" max="14154" width="11.7109375" style="109" customWidth="1"/>
    <col min="14155" max="14155" width="20.7109375" style="109" customWidth="1"/>
    <col min="14156" max="14156" width="11.7109375" style="109" customWidth="1"/>
    <col min="14157" max="14157" width="17.42578125" style="109" customWidth="1"/>
    <col min="14158" max="14171" width="11.7109375" style="109" customWidth="1"/>
    <col min="14172" max="14172" width="13.42578125" style="109" customWidth="1"/>
    <col min="14173" max="14187" width="11.7109375" style="109" customWidth="1"/>
    <col min="14188" max="14188" width="16.28515625" style="109" customWidth="1"/>
    <col min="14189" max="14197" width="11.7109375" style="109" customWidth="1"/>
    <col min="14198" max="14198" width="13.42578125" style="109" customWidth="1"/>
    <col min="14199" max="14199" width="11.7109375" style="109" customWidth="1"/>
    <col min="14200" max="14200" width="15.140625" style="109" customWidth="1"/>
    <col min="14201" max="14201" width="13.42578125" style="109" customWidth="1"/>
    <col min="14202" max="14210" width="11.7109375" style="109" customWidth="1"/>
    <col min="14211" max="14211" width="13.7109375" style="109" customWidth="1"/>
    <col min="14212" max="14212" width="12" style="109" customWidth="1"/>
    <col min="14213" max="14336" width="9.140625" style="109"/>
    <col min="14337" max="14338" width="2.140625" style="109" customWidth="1"/>
    <col min="14339" max="14339" width="63" style="109" customWidth="1"/>
    <col min="14340" max="14340" width="7.140625" style="109" customWidth="1"/>
    <col min="14341" max="14342" width="19" style="109" customWidth="1"/>
    <col min="14343" max="14344" width="19.7109375" style="109" customWidth="1"/>
    <col min="14345" max="14361" width="0" style="109" hidden="1" customWidth="1"/>
    <col min="14362" max="14362" width="1.28515625" style="109" customWidth="1"/>
    <col min="14363" max="14363" width="13.42578125" style="109" customWidth="1"/>
    <col min="14364" max="14364" width="13.28515625" style="109" customWidth="1"/>
    <col min="14365" max="14365" width="15.85546875" style="109" customWidth="1"/>
    <col min="14366" max="14371" width="11.7109375" style="109" customWidth="1"/>
    <col min="14372" max="14372" width="24.7109375" style="109" customWidth="1"/>
    <col min="14373" max="14375" width="11.7109375" style="109" customWidth="1"/>
    <col min="14376" max="14376" width="20" style="109" customWidth="1"/>
    <col min="14377" max="14377" width="25.85546875" style="109" customWidth="1"/>
    <col min="14378" max="14378" width="23.85546875" style="109" customWidth="1"/>
    <col min="14379" max="14379" width="14.140625" style="109" customWidth="1"/>
    <col min="14380" max="14405" width="11.7109375" style="109" customWidth="1"/>
    <col min="14406" max="14406" width="12.42578125" style="109" customWidth="1"/>
    <col min="14407" max="14410" width="11.7109375" style="109" customWidth="1"/>
    <col min="14411" max="14411" width="20.7109375" style="109" customWidth="1"/>
    <col min="14412" max="14412" width="11.7109375" style="109" customWidth="1"/>
    <col min="14413" max="14413" width="17.42578125" style="109" customWidth="1"/>
    <col min="14414" max="14427" width="11.7109375" style="109" customWidth="1"/>
    <col min="14428" max="14428" width="13.42578125" style="109" customWidth="1"/>
    <col min="14429" max="14443" width="11.7109375" style="109" customWidth="1"/>
    <col min="14444" max="14444" width="16.28515625" style="109" customWidth="1"/>
    <col min="14445" max="14453" width="11.7109375" style="109" customWidth="1"/>
    <col min="14454" max="14454" width="13.42578125" style="109" customWidth="1"/>
    <col min="14455" max="14455" width="11.7109375" style="109" customWidth="1"/>
    <col min="14456" max="14456" width="15.140625" style="109" customWidth="1"/>
    <col min="14457" max="14457" width="13.42578125" style="109" customWidth="1"/>
    <col min="14458" max="14466" width="11.7109375" style="109" customWidth="1"/>
    <col min="14467" max="14467" width="13.7109375" style="109" customWidth="1"/>
    <col min="14468" max="14468" width="12" style="109" customWidth="1"/>
    <col min="14469" max="14592" width="9.140625" style="109"/>
    <col min="14593" max="14594" width="2.140625" style="109" customWidth="1"/>
    <col min="14595" max="14595" width="63" style="109" customWidth="1"/>
    <col min="14596" max="14596" width="7.140625" style="109" customWidth="1"/>
    <col min="14597" max="14598" width="19" style="109" customWidth="1"/>
    <col min="14599" max="14600" width="19.7109375" style="109" customWidth="1"/>
    <col min="14601" max="14617" width="0" style="109" hidden="1" customWidth="1"/>
    <col min="14618" max="14618" width="1.28515625" style="109" customWidth="1"/>
    <col min="14619" max="14619" width="13.42578125" style="109" customWidth="1"/>
    <col min="14620" max="14620" width="13.28515625" style="109" customWidth="1"/>
    <col min="14621" max="14621" width="15.85546875" style="109" customWidth="1"/>
    <col min="14622" max="14627" width="11.7109375" style="109" customWidth="1"/>
    <col min="14628" max="14628" width="24.7109375" style="109" customWidth="1"/>
    <col min="14629" max="14631" width="11.7109375" style="109" customWidth="1"/>
    <col min="14632" max="14632" width="20" style="109" customWidth="1"/>
    <col min="14633" max="14633" width="25.85546875" style="109" customWidth="1"/>
    <col min="14634" max="14634" width="23.85546875" style="109" customWidth="1"/>
    <col min="14635" max="14635" width="14.140625" style="109" customWidth="1"/>
    <col min="14636" max="14661" width="11.7109375" style="109" customWidth="1"/>
    <col min="14662" max="14662" width="12.42578125" style="109" customWidth="1"/>
    <col min="14663" max="14666" width="11.7109375" style="109" customWidth="1"/>
    <col min="14667" max="14667" width="20.7109375" style="109" customWidth="1"/>
    <col min="14668" max="14668" width="11.7109375" style="109" customWidth="1"/>
    <col min="14669" max="14669" width="17.42578125" style="109" customWidth="1"/>
    <col min="14670" max="14683" width="11.7109375" style="109" customWidth="1"/>
    <col min="14684" max="14684" width="13.42578125" style="109" customWidth="1"/>
    <col min="14685" max="14699" width="11.7109375" style="109" customWidth="1"/>
    <col min="14700" max="14700" width="16.28515625" style="109" customWidth="1"/>
    <col min="14701" max="14709" width="11.7109375" style="109" customWidth="1"/>
    <col min="14710" max="14710" width="13.42578125" style="109" customWidth="1"/>
    <col min="14711" max="14711" width="11.7109375" style="109" customWidth="1"/>
    <col min="14712" max="14712" width="15.140625" style="109" customWidth="1"/>
    <col min="14713" max="14713" width="13.42578125" style="109" customWidth="1"/>
    <col min="14714" max="14722" width="11.7109375" style="109" customWidth="1"/>
    <col min="14723" max="14723" width="13.7109375" style="109" customWidth="1"/>
    <col min="14724" max="14724" width="12" style="109" customWidth="1"/>
    <col min="14725" max="14848" width="9.140625" style="109"/>
    <col min="14849" max="14850" width="2.140625" style="109" customWidth="1"/>
    <col min="14851" max="14851" width="63" style="109" customWidth="1"/>
    <col min="14852" max="14852" width="7.140625" style="109" customWidth="1"/>
    <col min="14853" max="14854" width="19" style="109" customWidth="1"/>
    <col min="14855" max="14856" width="19.7109375" style="109" customWidth="1"/>
    <col min="14857" max="14873" width="0" style="109" hidden="1" customWidth="1"/>
    <col min="14874" max="14874" width="1.28515625" style="109" customWidth="1"/>
    <col min="14875" max="14875" width="13.42578125" style="109" customWidth="1"/>
    <col min="14876" max="14876" width="13.28515625" style="109" customWidth="1"/>
    <col min="14877" max="14877" width="15.85546875" style="109" customWidth="1"/>
    <col min="14878" max="14883" width="11.7109375" style="109" customWidth="1"/>
    <col min="14884" max="14884" width="24.7109375" style="109" customWidth="1"/>
    <col min="14885" max="14887" width="11.7109375" style="109" customWidth="1"/>
    <col min="14888" max="14888" width="20" style="109" customWidth="1"/>
    <col min="14889" max="14889" width="25.85546875" style="109" customWidth="1"/>
    <col min="14890" max="14890" width="23.85546875" style="109" customWidth="1"/>
    <col min="14891" max="14891" width="14.140625" style="109" customWidth="1"/>
    <col min="14892" max="14917" width="11.7109375" style="109" customWidth="1"/>
    <col min="14918" max="14918" width="12.42578125" style="109" customWidth="1"/>
    <col min="14919" max="14922" width="11.7109375" style="109" customWidth="1"/>
    <col min="14923" max="14923" width="20.7109375" style="109" customWidth="1"/>
    <col min="14924" max="14924" width="11.7109375" style="109" customWidth="1"/>
    <col min="14925" max="14925" width="17.42578125" style="109" customWidth="1"/>
    <col min="14926" max="14939" width="11.7109375" style="109" customWidth="1"/>
    <col min="14940" max="14940" width="13.42578125" style="109" customWidth="1"/>
    <col min="14941" max="14955" width="11.7109375" style="109" customWidth="1"/>
    <col min="14956" max="14956" width="16.28515625" style="109" customWidth="1"/>
    <col min="14957" max="14965" width="11.7109375" style="109" customWidth="1"/>
    <col min="14966" max="14966" width="13.42578125" style="109" customWidth="1"/>
    <col min="14967" max="14967" width="11.7109375" style="109" customWidth="1"/>
    <col min="14968" max="14968" width="15.140625" style="109" customWidth="1"/>
    <col min="14969" max="14969" width="13.42578125" style="109" customWidth="1"/>
    <col min="14970" max="14978" width="11.7109375" style="109" customWidth="1"/>
    <col min="14979" max="14979" width="13.7109375" style="109" customWidth="1"/>
    <col min="14980" max="14980" width="12" style="109" customWidth="1"/>
    <col min="14981" max="15104" width="9.140625" style="109"/>
    <col min="15105" max="15106" width="2.140625" style="109" customWidth="1"/>
    <col min="15107" max="15107" width="63" style="109" customWidth="1"/>
    <col min="15108" max="15108" width="7.140625" style="109" customWidth="1"/>
    <col min="15109" max="15110" width="19" style="109" customWidth="1"/>
    <col min="15111" max="15112" width="19.7109375" style="109" customWidth="1"/>
    <col min="15113" max="15129" width="0" style="109" hidden="1" customWidth="1"/>
    <col min="15130" max="15130" width="1.28515625" style="109" customWidth="1"/>
    <col min="15131" max="15131" width="13.42578125" style="109" customWidth="1"/>
    <col min="15132" max="15132" width="13.28515625" style="109" customWidth="1"/>
    <col min="15133" max="15133" width="15.85546875" style="109" customWidth="1"/>
    <col min="15134" max="15139" width="11.7109375" style="109" customWidth="1"/>
    <col min="15140" max="15140" width="24.7109375" style="109" customWidth="1"/>
    <col min="15141" max="15143" width="11.7109375" style="109" customWidth="1"/>
    <col min="15144" max="15144" width="20" style="109" customWidth="1"/>
    <col min="15145" max="15145" width="25.85546875" style="109" customWidth="1"/>
    <col min="15146" max="15146" width="23.85546875" style="109" customWidth="1"/>
    <col min="15147" max="15147" width="14.140625" style="109" customWidth="1"/>
    <col min="15148" max="15173" width="11.7109375" style="109" customWidth="1"/>
    <col min="15174" max="15174" width="12.42578125" style="109" customWidth="1"/>
    <col min="15175" max="15178" width="11.7109375" style="109" customWidth="1"/>
    <col min="15179" max="15179" width="20.7109375" style="109" customWidth="1"/>
    <col min="15180" max="15180" width="11.7109375" style="109" customWidth="1"/>
    <col min="15181" max="15181" width="17.42578125" style="109" customWidth="1"/>
    <col min="15182" max="15195" width="11.7109375" style="109" customWidth="1"/>
    <col min="15196" max="15196" width="13.42578125" style="109" customWidth="1"/>
    <col min="15197" max="15211" width="11.7109375" style="109" customWidth="1"/>
    <col min="15212" max="15212" width="16.28515625" style="109" customWidth="1"/>
    <col min="15213" max="15221" width="11.7109375" style="109" customWidth="1"/>
    <col min="15222" max="15222" width="13.42578125" style="109" customWidth="1"/>
    <col min="15223" max="15223" width="11.7109375" style="109" customWidth="1"/>
    <col min="15224" max="15224" width="15.140625" style="109" customWidth="1"/>
    <col min="15225" max="15225" width="13.42578125" style="109" customWidth="1"/>
    <col min="15226" max="15234" width="11.7109375" style="109" customWidth="1"/>
    <col min="15235" max="15235" width="13.7109375" style="109" customWidth="1"/>
    <col min="15236" max="15236" width="12" style="109" customWidth="1"/>
    <col min="15237" max="15360" width="9.140625" style="109"/>
    <col min="15361" max="15362" width="2.140625" style="109" customWidth="1"/>
    <col min="15363" max="15363" width="63" style="109" customWidth="1"/>
    <col min="15364" max="15364" width="7.140625" style="109" customWidth="1"/>
    <col min="15365" max="15366" width="19" style="109" customWidth="1"/>
    <col min="15367" max="15368" width="19.7109375" style="109" customWidth="1"/>
    <col min="15369" max="15385" width="0" style="109" hidden="1" customWidth="1"/>
    <col min="15386" max="15386" width="1.28515625" style="109" customWidth="1"/>
    <col min="15387" max="15387" width="13.42578125" style="109" customWidth="1"/>
    <col min="15388" max="15388" width="13.28515625" style="109" customWidth="1"/>
    <col min="15389" max="15389" width="15.85546875" style="109" customWidth="1"/>
    <col min="15390" max="15395" width="11.7109375" style="109" customWidth="1"/>
    <col min="15396" max="15396" width="24.7109375" style="109" customWidth="1"/>
    <col min="15397" max="15399" width="11.7109375" style="109" customWidth="1"/>
    <col min="15400" max="15400" width="20" style="109" customWidth="1"/>
    <col min="15401" max="15401" width="25.85546875" style="109" customWidth="1"/>
    <col min="15402" max="15402" width="23.85546875" style="109" customWidth="1"/>
    <col min="15403" max="15403" width="14.140625" style="109" customWidth="1"/>
    <col min="15404" max="15429" width="11.7109375" style="109" customWidth="1"/>
    <col min="15430" max="15430" width="12.42578125" style="109" customWidth="1"/>
    <col min="15431" max="15434" width="11.7109375" style="109" customWidth="1"/>
    <col min="15435" max="15435" width="20.7109375" style="109" customWidth="1"/>
    <col min="15436" max="15436" width="11.7109375" style="109" customWidth="1"/>
    <col min="15437" max="15437" width="17.42578125" style="109" customWidth="1"/>
    <col min="15438" max="15451" width="11.7109375" style="109" customWidth="1"/>
    <col min="15452" max="15452" width="13.42578125" style="109" customWidth="1"/>
    <col min="15453" max="15467" width="11.7109375" style="109" customWidth="1"/>
    <col min="15468" max="15468" width="16.28515625" style="109" customWidth="1"/>
    <col min="15469" max="15477" width="11.7109375" style="109" customWidth="1"/>
    <col min="15478" max="15478" width="13.42578125" style="109" customWidth="1"/>
    <col min="15479" max="15479" width="11.7109375" style="109" customWidth="1"/>
    <col min="15480" max="15480" width="15.140625" style="109" customWidth="1"/>
    <col min="15481" max="15481" width="13.42578125" style="109" customWidth="1"/>
    <col min="15482" max="15490" width="11.7109375" style="109" customWidth="1"/>
    <col min="15491" max="15491" width="13.7109375" style="109" customWidth="1"/>
    <col min="15492" max="15492" width="12" style="109" customWidth="1"/>
    <col min="15493" max="15616" width="9.140625" style="109"/>
    <col min="15617" max="15618" width="2.140625" style="109" customWidth="1"/>
    <col min="15619" max="15619" width="63" style="109" customWidth="1"/>
    <col min="15620" max="15620" width="7.140625" style="109" customWidth="1"/>
    <col min="15621" max="15622" width="19" style="109" customWidth="1"/>
    <col min="15623" max="15624" width="19.7109375" style="109" customWidth="1"/>
    <col min="15625" max="15641" width="0" style="109" hidden="1" customWidth="1"/>
    <col min="15642" max="15642" width="1.28515625" style="109" customWidth="1"/>
    <col min="15643" max="15643" width="13.42578125" style="109" customWidth="1"/>
    <col min="15644" max="15644" width="13.28515625" style="109" customWidth="1"/>
    <col min="15645" max="15645" width="15.85546875" style="109" customWidth="1"/>
    <col min="15646" max="15651" width="11.7109375" style="109" customWidth="1"/>
    <col min="15652" max="15652" width="24.7109375" style="109" customWidth="1"/>
    <col min="15653" max="15655" width="11.7109375" style="109" customWidth="1"/>
    <col min="15656" max="15656" width="20" style="109" customWidth="1"/>
    <col min="15657" max="15657" width="25.85546875" style="109" customWidth="1"/>
    <col min="15658" max="15658" width="23.85546875" style="109" customWidth="1"/>
    <col min="15659" max="15659" width="14.140625" style="109" customWidth="1"/>
    <col min="15660" max="15685" width="11.7109375" style="109" customWidth="1"/>
    <col min="15686" max="15686" width="12.42578125" style="109" customWidth="1"/>
    <col min="15687" max="15690" width="11.7109375" style="109" customWidth="1"/>
    <col min="15691" max="15691" width="20.7109375" style="109" customWidth="1"/>
    <col min="15692" max="15692" width="11.7109375" style="109" customWidth="1"/>
    <col min="15693" max="15693" width="17.42578125" style="109" customWidth="1"/>
    <col min="15694" max="15707" width="11.7109375" style="109" customWidth="1"/>
    <col min="15708" max="15708" width="13.42578125" style="109" customWidth="1"/>
    <col min="15709" max="15723" width="11.7109375" style="109" customWidth="1"/>
    <col min="15724" max="15724" width="16.28515625" style="109" customWidth="1"/>
    <col min="15725" max="15733" width="11.7109375" style="109" customWidth="1"/>
    <col min="15734" max="15734" width="13.42578125" style="109" customWidth="1"/>
    <col min="15735" max="15735" width="11.7109375" style="109" customWidth="1"/>
    <col min="15736" max="15736" width="15.140625" style="109" customWidth="1"/>
    <col min="15737" max="15737" width="13.42578125" style="109" customWidth="1"/>
    <col min="15738" max="15746" width="11.7109375" style="109" customWidth="1"/>
    <col min="15747" max="15747" width="13.7109375" style="109" customWidth="1"/>
    <col min="15748" max="15748" width="12" style="109" customWidth="1"/>
    <col min="15749" max="15872" width="9.140625" style="109"/>
    <col min="15873" max="15874" width="2.140625" style="109" customWidth="1"/>
    <col min="15875" max="15875" width="63" style="109" customWidth="1"/>
    <col min="15876" max="15876" width="7.140625" style="109" customWidth="1"/>
    <col min="15877" max="15878" width="19" style="109" customWidth="1"/>
    <col min="15879" max="15880" width="19.7109375" style="109" customWidth="1"/>
    <col min="15881" max="15897" width="0" style="109" hidden="1" customWidth="1"/>
    <col min="15898" max="15898" width="1.28515625" style="109" customWidth="1"/>
    <col min="15899" max="15899" width="13.42578125" style="109" customWidth="1"/>
    <col min="15900" max="15900" width="13.28515625" style="109" customWidth="1"/>
    <col min="15901" max="15901" width="15.85546875" style="109" customWidth="1"/>
    <col min="15902" max="15907" width="11.7109375" style="109" customWidth="1"/>
    <col min="15908" max="15908" width="24.7109375" style="109" customWidth="1"/>
    <col min="15909" max="15911" width="11.7109375" style="109" customWidth="1"/>
    <col min="15912" max="15912" width="20" style="109" customWidth="1"/>
    <col min="15913" max="15913" width="25.85546875" style="109" customWidth="1"/>
    <col min="15914" max="15914" width="23.85546875" style="109" customWidth="1"/>
    <col min="15915" max="15915" width="14.140625" style="109" customWidth="1"/>
    <col min="15916" max="15941" width="11.7109375" style="109" customWidth="1"/>
    <col min="15942" max="15942" width="12.42578125" style="109" customWidth="1"/>
    <col min="15943" max="15946" width="11.7109375" style="109" customWidth="1"/>
    <col min="15947" max="15947" width="20.7109375" style="109" customWidth="1"/>
    <col min="15948" max="15948" width="11.7109375" style="109" customWidth="1"/>
    <col min="15949" max="15949" width="17.42578125" style="109" customWidth="1"/>
    <col min="15950" max="15963" width="11.7109375" style="109" customWidth="1"/>
    <col min="15964" max="15964" width="13.42578125" style="109" customWidth="1"/>
    <col min="15965" max="15979" width="11.7109375" style="109" customWidth="1"/>
    <col min="15980" max="15980" width="16.28515625" style="109" customWidth="1"/>
    <col min="15981" max="15989" width="11.7109375" style="109" customWidth="1"/>
    <col min="15990" max="15990" width="13.42578125" style="109" customWidth="1"/>
    <col min="15991" max="15991" width="11.7109375" style="109" customWidth="1"/>
    <col min="15992" max="15992" width="15.140625" style="109" customWidth="1"/>
    <col min="15993" max="15993" width="13.42578125" style="109" customWidth="1"/>
    <col min="15994" max="16002" width="11.7109375" style="109" customWidth="1"/>
    <col min="16003" max="16003" width="13.7109375" style="109" customWidth="1"/>
    <col min="16004" max="16004" width="12" style="109" customWidth="1"/>
    <col min="16005" max="16128" width="9.140625" style="109"/>
    <col min="16129" max="16130" width="2.140625" style="109" customWidth="1"/>
    <col min="16131" max="16131" width="63" style="109" customWidth="1"/>
    <col min="16132" max="16132" width="7.140625" style="109" customWidth="1"/>
    <col min="16133" max="16134" width="19" style="109" customWidth="1"/>
    <col min="16135" max="16136" width="19.7109375" style="109" customWidth="1"/>
    <col min="16137" max="16153" width="0" style="109" hidden="1" customWidth="1"/>
    <col min="16154" max="16154" width="1.28515625" style="109" customWidth="1"/>
    <col min="16155" max="16155" width="13.42578125" style="109" customWidth="1"/>
    <col min="16156" max="16156" width="13.28515625" style="109" customWidth="1"/>
    <col min="16157" max="16157" width="15.85546875" style="109" customWidth="1"/>
    <col min="16158" max="16163" width="11.7109375" style="109" customWidth="1"/>
    <col min="16164" max="16164" width="24.7109375" style="109" customWidth="1"/>
    <col min="16165" max="16167" width="11.7109375" style="109" customWidth="1"/>
    <col min="16168" max="16168" width="20" style="109" customWidth="1"/>
    <col min="16169" max="16169" width="25.85546875" style="109" customWidth="1"/>
    <col min="16170" max="16170" width="23.85546875" style="109" customWidth="1"/>
    <col min="16171" max="16171" width="14.140625" style="109" customWidth="1"/>
    <col min="16172" max="16197" width="11.7109375" style="109" customWidth="1"/>
    <col min="16198" max="16198" width="12.42578125" style="109" customWidth="1"/>
    <col min="16199" max="16202" width="11.7109375" style="109" customWidth="1"/>
    <col min="16203" max="16203" width="20.7109375" style="109" customWidth="1"/>
    <col min="16204" max="16204" width="11.7109375" style="109" customWidth="1"/>
    <col min="16205" max="16205" width="17.42578125" style="109" customWidth="1"/>
    <col min="16206" max="16219" width="11.7109375" style="109" customWidth="1"/>
    <col min="16220" max="16220" width="13.42578125" style="109" customWidth="1"/>
    <col min="16221" max="16235" width="11.7109375" style="109" customWidth="1"/>
    <col min="16236" max="16236" width="16.28515625" style="109" customWidth="1"/>
    <col min="16237" max="16245" width="11.7109375" style="109" customWidth="1"/>
    <col min="16246" max="16246" width="13.42578125" style="109" customWidth="1"/>
    <col min="16247" max="16247" width="11.7109375" style="109" customWidth="1"/>
    <col min="16248" max="16248" width="15.140625" style="109" customWidth="1"/>
    <col min="16249" max="16249" width="13.42578125" style="109" customWidth="1"/>
    <col min="16250" max="16258" width="11.7109375" style="109" customWidth="1"/>
    <col min="16259" max="16259" width="13.7109375" style="109" customWidth="1"/>
    <col min="16260" max="16260" width="12" style="109" customWidth="1"/>
    <col min="16261"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1454</v>
      </c>
      <c r="B7" s="1655"/>
      <c r="C7" s="1655"/>
      <c r="D7" s="916"/>
      <c r="E7" s="916"/>
      <c r="F7" s="916"/>
      <c r="G7" s="917"/>
      <c r="H7" s="918"/>
      <c r="I7" s="906"/>
      <c r="J7" s="907"/>
      <c r="K7" s="908" t="str">
        <f>A7</f>
        <v>Country: Togo</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255</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48.75" customHeight="1">
      <c r="A13" s="149"/>
      <c r="B13" s="1473" t="s">
        <v>13</v>
      </c>
      <c r="C13" s="1474"/>
      <c r="D13" s="1579" t="s">
        <v>1386</v>
      </c>
      <c r="E13" s="1647"/>
      <c r="F13" s="1647"/>
      <c r="G13" s="1647"/>
      <c r="H13" s="1580"/>
      <c r="I13" s="6"/>
      <c r="J13" s="23"/>
      <c r="K13" s="7" t="str">
        <f>B13</f>
        <v>a. What is the name of the committee?</v>
      </c>
      <c r="L13" s="29" t="str">
        <f>D13</f>
        <v>Comité National de Sécurisation de l’Approvisionnement en Produit Contraceptifs (CNSAPC) (National Contraceptive Security Committee). This committee is not functional at this time. There is also a newly formed Condom Management group that functions.</v>
      </c>
      <c r="M13" s="19"/>
      <c r="N13" s="19"/>
      <c r="O13" s="22" t="str">
        <f>D13</f>
        <v>Comité National de Sécurisation de l’Approvisionnement en Produit Contraceptifs (CNSAPC) (National Contraceptive Security Committee). This committee is not functional at this time. There is also a newly formed Condom Management group that functions.</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806" t="s">
        <v>61</v>
      </c>
      <c r="E15" s="151" t="s">
        <v>55</v>
      </c>
      <c r="F15" s="1658" t="s">
        <v>359</v>
      </c>
      <c r="G15" s="1659"/>
      <c r="H15" s="1660"/>
      <c r="I15" s="6"/>
      <c r="J15" s="23"/>
      <c r="K15" s="7" t="str">
        <f t="shared" ref="K15:K23" si="0">B15</f>
        <v>a. Social marketing</v>
      </c>
      <c r="L15" s="19"/>
      <c r="M15" s="19"/>
      <c r="N15" s="19"/>
      <c r="O15" s="7"/>
      <c r="P15" s="19"/>
      <c r="Q15" s="7" t="str">
        <f t="shared" ref="Q15:Q23" si="1">F15</f>
        <v>Population Services International (PSI)</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73" t="s">
        <v>258</v>
      </c>
      <c r="C16" s="1474"/>
      <c r="D16" s="806" t="s">
        <v>61</v>
      </c>
      <c r="E16" s="153" t="s">
        <v>55</v>
      </c>
      <c r="F16" s="1658" t="s">
        <v>1387</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Association Togolaise pour le Bien-Etre Familial (ATBEF, the IPPF Member Association), Plan Togo</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259</v>
      </c>
      <c r="C17" s="1474"/>
      <c r="D17" s="806" t="s">
        <v>61</v>
      </c>
      <c r="E17" s="153" t="s">
        <v>55</v>
      </c>
      <c r="F17" s="1658" t="s">
        <v>1388</v>
      </c>
      <c r="G17" s="1659"/>
      <c r="H17" s="1660"/>
      <c r="I17" s="6"/>
      <c r="J17" s="23"/>
      <c r="K17" s="7" t="str">
        <f t="shared" si="0"/>
        <v>c. Commercial sector (for example: pharmacy associations, manufacturers, etc.)</v>
      </c>
      <c r="L17" s="19"/>
      <c r="M17" s="19"/>
      <c r="N17" s="19"/>
      <c r="O17" s="7"/>
      <c r="P17" s="19"/>
      <c r="Q17" s="7" t="str">
        <f t="shared" si="1"/>
        <v>Order of Pharmacists and Order of Doctors</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75">
      <c r="A18" s="152"/>
      <c r="B18" s="1473" t="s">
        <v>15</v>
      </c>
      <c r="C18" s="1474"/>
      <c r="D18" s="806" t="s">
        <v>61</v>
      </c>
      <c r="E18" s="153" t="s">
        <v>56</v>
      </c>
      <c r="F18" s="1658" t="s">
        <v>1649</v>
      </c>
      <c r="G18" s="1659"/>
      <c r="H18" s="1660"/>
      <c r="I18" s="6"/>
      <c r="J18" s="23"/>
      <c r="K18" s="7" t="str">
        <f t="shared" si="0"/>
        <v>d. Donors</v>
      </c>
      <c r="L18" s="19"/>
      <c r="M18" s="19"/>
      <c r="N18" s="19"/>
      <c r="O18" s="7"/>
      <c r="P18" s="19"/>
      <c r="Q18" s="7" t="str">
        <f t="shared" si="1"/>
        <v>United Nations Population Fund (UNFPA), French Cooperation, European Union, USAID, and the Gesellschaft für Internationale Zusammenarbeit (GIZ) (but the EU and USAID don’t participate in meetings, and the GIZ is no longer represented in Togo)</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806" t="s">
        <v>61</v>
      </c>
      <c r="E19" s="153" t="s">
        <v>57</v>
      </c>
      <c r="F19" s="1658" t="s">
        <v>220</v>
      </c>
      <c r="G19" s="1659"/>
      <c r="H19" s="1660"/>
      <c r="I19" s="6"/>
      <c r="J19" s="23"/>
      <c r="K19" s="7" t="str">
        <f t="shared" si="0"/>
        <v>e. UN agencies</v>
      </c>
      <c r="L19" s="19"/>
      <c r="M19" s="19"/>
      <c r="N19" s="19"/>
      <c r="O19" s="7"/>
      <c r="P19" s="19"/>
      <c r="Q19" s="7" t="str">
        <f t="shared" si="1"/>
        <v>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75">
      <c r="A20" s="152"/>
      <c r="B20" s="1473" t="s">
        <v>262</v>
      </c>
      <c r="C20" s="1474"/>
      <c r="D20" s="806" t="s">
        <v>61</v>
      </c>
      <c r="E20" s="153" t="s">
        <v>58</v>
      </c>
      <c r="F20" s="1658" t="s">
        <v>1389</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The Director General of Health, Director of Community Affairs, Director of Primary Health Care, representative from the Directorate of Pharmacy, Labs and Technical Equipment, The Head of the Family Health Division, Director of School for Midwives</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ht="30">
      <c r="A21" s="152"/>
      <c r="B21" s="1491" t="s">
        <v>17</v>
      </c>
      <c r="C21" s="1491"/>
      <c r="D21" s="806" t="s">
        <v>61</v>
      </c>
      <c r="E21" s="153" t="s">
        <v>59</v>
      </c>
      <c r="F21" s="1658" t="s">
        <v>1390</v>
      </c>
      <c r="G21" s="1659"/>
      <c r="H21" s="1660"/>
      <c r="I21" s="6"/>
      <c r="J21" s="23"/>
      <c r="K21" s="7" t="str">
        <f t="shared" si="0"/>
        <v>g. Central Medical Store or Central Warehouse</v>
      </c>
      <c r="L21" s="19"/>
      <c r="M21" s="19"/>
      <c r="N21" s="19"/>
      <c r="O21" s="7"/>
      <c r="P21" s="19"/>
      <c r="Q21" s="7" t="str">
        <f t="shared" si="1"/>
        <v>Contraceptive warehouse (managed by the Family Health Division) - the Warehouse Manager participates</v>
      </c>
      <c r="R21" s="19"/>
      <c r="S21" s="19"/>
      <c r="T21" s="14"/>
      <c r="U21" s="14"/>
      <c r="V21" s="14"/>
      <c r="W21" s="41"/>
      <c r="X21" s="41"/>
      <c r="Y21" s="42"/>
      <c r="Z21" s="49"/>
      <c r="AA21"/>
    </row>
    <row r="22" spans="1:134" s="111" customFormat="1">
      <c r="A22" s="152"/>
      <c r="B22" s="1491" t="s">
        <v>39</v>
      </c>
      <c r="C22" s="1491"/>
      <c r="D22" s="806" t="s">
        <v>61</v>
      </c>
      <c r="E22" s="153" t="s">
        <v>59</v>
      </c>
      <c r="F22" s="1658" t="s">
        <v>1391</v>
      </c>
      <c r="G22" s="1659"/>
      <c r="H22" s="1660"/>
      <c r="I22" s="6"/>
      <c r="J22" s="23"/>
      <c r="K22" s="7" t="str">
        <f t="shared" si="0"/>
        <v xml:space="preserve">h. Ministry of Finance or Ministry of Planning </v>
      </c>
      <c r="L22" s="19"/>
      <c r="M22" s="19"/>
      <c r="N22" s="19"/>
      <c r="O22" s="7"/>
      <c r="P22" s="19"/>
      <c r="Q22" s="7" t="str">
        <f t="shared" si="1"/>
        <v>Ministry of Economy and Finance (two representatives)</v>
      </c>
      <c r="R22" s="19"/>
      <c r="S22" s="19"/>
      <c r="T22" s="14"/>
      <c r="U22" s="14"/>
      <c r="V22" s="14"/>
      <c r="W22" s="41"/>
      <c r="X22" s="41"/>
      <c r="Y22" s="42"/>
      <c r="Z22" s="49"/>
      <c r="AA22"/>
    </row>
    <row r="23" spans="1:134" s="114" customFormat="1" ht="30">
      <c r="A23" s="152"/>
      <c r="B23" s="1491" t="s">
        <v>265</v>
      </c>
      <c r="C23" s="1491"/>
      <c r="D23" s="806" t="s">
        <v>61</v>
      </c>
      <c r="E23" s="153" t="s">
        <v>59</v>
      </c>
      <c r="F23" s="1658" t="s">
        <v>1392</v>
      </c>
      <c r="G23" s="1659"/>
      <c r="H23" s="1660"/>
      <c r="I23" s="6"/>
      <c r="J23" s="23"/>
      <c r="K23" s="36" t="str">
        <f t="shared" si="0"/>
        <v>i. Other (for example: partners)</v>
      </c>
      <c r="L23" s="23"/>
      <c r="M23" s="23"/>
      <c r="N23" s="23"/>
      <c r="O23" s="36"/>
      <c r="P23" s="23"/>
      <c r="Q23" s="36" t="str">
        <f t="shared" si="1"/>
        <v>National Assembly (one representative), Ministry of Social Action (one representative)</v>
      </c>
      <c r="R23" s="23"/>
      <c r="S23" s="23"/>
      <c r="T23" s="23"/>
      <c r="U23" s="23"/>
      <c r="V23" s="23"/>
      <c r="W23" s="60"/>
      <c r="X23" s="60"/>
      <c r="Y23" s="59"/>
      <c r="Z23" s="59"/>
      <c r="AA23"/>
    </row>
    <row r="24" spans="1:134" s="111" customFormat="1">
      <c r="A24" s="1493" t="s">
        <v>266</v>
      </c>
      <c r="B24" s="1473"/>
      <c r="C24" s="1473"/>
      <c r="D24" s="1473"/>
      <c r="E24" s="1473"/>
      <c r="F24" s="1473"/>
      <c r="G24" s="1473"/>
      <c r="H24" s="163" t="s">
        <v>9</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267</v>
      </c>
      <c r="B25" s="1495"/>
      <c r="C25" s="1495"/>
      <c r="D25" s="1491"/>
      <c r="E25" s="1491"/>
      <c r="F25" s="1491"/>
      <c r="G25" s="1496"/>
      <c r="H25" s="163" t="s">
        <v>61</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268</v>
      </c>
      <c r="B26" s="1498"/>
      <c r="C26" s="1499"/>
      <c r="D26" s="154" t="s">
        <v>62</v>
      </c>
      <c r="E26" s="155" t="s">
        <v>53</v>
      </c>
      <c r="F26" s="156" t="s">
        <v>205</v>
      </c>
      <c r="G26" s="157" t="s">
        <v>34</v>
      </c>
      <c r="H26" s="228"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ht="16.5">
      <c r="A28" s="1504" t="s">
        <v>116</v>
      </c>
      <c r="B28" s="1491"/>
      <c r="C28" s="1496"/>
      <c r="D28" s="1505" t="s">
        <v>97</v>
      </c>
      <c r="E28" s="1506"/>
      <c r="F28" s="158" t="s">
        <v>85</v>
      </c>
      <c r="G28" s="159" t="s">
        <v>98</v>
      </c>
      <c r="H28" s="160" t="s">
        <v>96</v>
      </c>
      <c r="I28" s="26"/>
      <c r="J28" s="24"/>
      <c r="K28" s="7">
        <f>B28</f>
        <v>0</v>
      </c>
      <c r="L28" s="19"/>
      <c r="M28" s="19"/>
      <c r="N28" s="19"/>
      <c r="O28" s="19"/>
      <c r="P28" s="19"/>
      <c r="Q28" s="19"/>
      <c r="R28" s="19"/>
      <c r="S28" s="19"/>
      <c r="T28" s="14"/>
      <c r="U28" s="14"/>
      <c r="V28" s="14"/>
      <c r="W28" s="41"/>
      <c r="X28" s="41"/>
      <c r="Y28" s="42"/>
      <c r="Z28" s="49"/>
      <c r="AA28" s="827"/>
    </row>
    <row r="29" spans="1:134" s="111" customFormat="1" ht="75">
      <c r="A29" s="1493" t="s">
        <v>675</v>
      </c>
      <c r="B29" s="1473"/>
      <c r="C29" s="1473"/>
      <c r="D29" s="1473"/>
      <c r="E29" s="1473"/>
      <c r="F29" s="1474"/>
      <c r="G29" s="1507">
        <v>1516576</v>
      </c>
      <c r="H29" s="1508"/>
      <c r="I29" s="10"/>
      <c r="J29" s="36">
        <f>G29</f>
        <v>1516576</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61" t="s">
        <v>538</v>
      </c>
      <c r="F30" s="162" t="s">
        <v>271</v>
      </c>
      <c r="G30" s="1509" t="s">
        <v>1393</v>
      </c>
      <c r="H30" s="1510"/>
      <c r="I30" s="10"/>
      <c r="J30" s="36" t="str">
        <f>G30</f>
        <v>National contraceptives quantification team with technical assistance from the USAID | DELIVER PROJECT</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272</v>
      </c>
      <c r="B31" s="1473"/>
      <c r="C31" s="1473"/>
      <c r="D31" s="1473"/>
      <c r="E31" s="1473"/>
      <c r="F31" s="1473"/>
      <c r="G31" s="1474"/>
      <c r="H31" s="163" t="s">
        <v>62</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105">
      <c r="A32" s="1500" t="s">
        <v>677</v>
      </c>
      <c r="B32" s="1501"/>
      <c r="C32" s="1501"/>
      <c r="D32" s="1501"/>
      <c r="E32" s="1501"/>
      <c r="F32" s="1501"/>
      <c r="G32" s="1502"/>
      <c r="H32" s="163" t="s">
        <v>62</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c r="A33" s="1493" t="s">
        <v>273</v>
      </c>
      <c r="B33" s="1473"/>
      <c r="C33" s="1473"/>
      <c r="D33" s="1473"/>
      <c r="E33" s="1473"/>
      <c r="F33" s="1473"/>
      <c r="G33" s="1473"/>
      <c r="H33" s="151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274</v>
      </c>
      <c r="F34" s="165" t="s">
        <v>275</v>
      </c>
      <c r="G34" s="166" t="s">
        <v>276</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501" t="s">
        <v>208</v>
      </c>
      <c r="C35" s="1501"/>
      <c r="D35" s="1502"/>
      <c r="E35" s="168">
        <v>0</v>
      </c>
      <c r="F35" s="169" t="s">
        <v>538</v>
      </c>
      <c r="G35" s="170" t="s">
        <v>1394</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v>0</v>
      </c>
      <c r="F36" s="169" t="s">
        <v>538</v>
      </c>
      <c r="G36" s="170" t="s">
        <v>1394</v>
      </c>
      <c r="H36" s="171"/>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 r="A37" s="172"/>
      <c r="B37" s="1498" t="s">
        <v>278</v>
      </c>
      <c r="C37" s="1498"/>
      <c r="D37" s="1499"/>
      <c r="E37" s="562">
        <f>E35+E36</f>
        <v>0</v>
      </c>
      <c r="F37" s="174"/>
      <c r="G37" s="174"/>
      <c r="H37" s="373"/>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90">
      <c r="A38" s="1493" t="s">
        <v>279</v>
      </c>
      <c r="B38" s="1473"/>
      <c r="C38" s="1473"/>
      <c r="D38" s="1473"/>
      <c r="E38" s="1473"/>
      <c r="F38" s="1473"/>
      <c r="G38" s="1474"/>
      <c r="H38" s="163" t="s">
        <v>62</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60.75"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281</v>
      </c>
      <c r="C40" s="1513"/>
      <c r="D40" s="176" t="s">
        <v>282</v>
      </c>
      <c r="E40" s="165" t="s">
        <v>283</v>
      </c>
      <c r="F40" s="165" t="s">
        <v>284</v>
      </c>
      <c r="G40" s="166" t="s">
        <v>285</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73" t="s">
        <v>286</v>
      </c>
      <c r="C41" s="1474"/>
      <c r="D41" s="811" t="s">
        <v>62</v>
      </c>
      <c r="E41" s="168">
        <v>0</v>
      </c>
      <c r="F41" s="169" t="s">
        <v>538</v>
      </c>
      <c r="G41" s="178" t="s">
        <v>1394</v>
      </c>
      <c r="H41" s="192"/>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287</v>
      </c>
      <c r="D42" s="1475"/>
      <c r="E42" s="1476"/>
      <c r="F42" s="1476"/>
      <c r="G42" s="1476"/>
      <c r="H42" s="1477"/>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5">
      <c r="A43" s="164"/>
      <c r="B43" s="1473" t="s">
        <v>288</v>
      </c>
      <c r="C43" s="1474"/>
      <c r="D43" s="811" t="s">
        <v>62</v>
      </c>
      <c r="E43" s="168">
        <v>0</v>
      </c>
      <c r="F43" s="169" t="s">
        <v>538</v>
      </c>
      <c r="G43" s="178" t="s">
        <v>1394</v>
      </c>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289</v>
      </c>
      <c r="D44" s="1475"/>
      <c r="E44" s="1476"/>
      <c r="F44" s="1476"/>
      <c r="G44" s="1476"/>
      <c r="H44" s="1477"/>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73" t="s">
        <v>290</v>
      </c>
      <c r="C45" s="1474"/>
      <c r="D45" s="181"/>
      <c r="E45" s="565">
        <v>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45">
      <c r="A47" s="1758" t="s">
        <v>291</v>
      </c>
      <c r="B47" s="1756"/>
      <c r="C47" s="1756"/>
      <c r="D47" s="1756"/>
      <c r="E47" s="1756"/>
      <c r="F47" s="1756"/>
      <c r="G47" s="1756"/>
      <c r="H47" s="1759"/>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292</v>
      </c>
      <c r="C48" s="1474"/>
      <c r="D48" s="176" t="s">
        <v>293</v>
      </c>
      <c r="E48" s="165" t="s">
        <v>294</v>
      </c>
      <c r="F48" s="165" t="s">
        <v>295</v>
      </c>
      <c r="G48" s="166" t="s">
        <v>296</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ht="51">
      <c r="A49" s="164"/>
      <c r="B49" s="1473" t="s">
        <v>99</v>
      </c>
      <c r="C49" s="1474"/>
      <c r="D49" s="811" t="s">
        <v>61</v>
      </c>
      <c r="E49" s="168">
        <v>1838254</v>
      </c>
      <c r="F49" s="169" t="s">
        <v>538</v>
      </c>
      <c r="G49" s="177" t="s">
        <v>352</v>
      </c>
      <c r="H49" s="828" t="s">
        <v>1395</v>
      </c>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1396</v>
      </c>
      <c r="E50" s="1526"/>
      <c r="F50" s="1526"/>
      <c r="G50" s="1526"/>
      <c r="H50" s="1527"/>
      <c r="I50" s="127"/>
      <c r="J50" s="24"/>
      <c r="K50" s="7" t="str">
        <f>C50</f>
        <v xml:space="preserve">i. Specify source(s) of in-kind donations </v>
      </c>
      <c r="L50" s="19"/>
      <c r="M50" s="19"/>
      <c r="N50" s="19"/>
      <c r="O50" s="22" t="str">
        <f>D50</f>
        <v>USAID ($ 383,682), UNFPA ($ 1,454,572)</v>
      </c>
      <c r="P50" s="19"/>
      <c r="Q50" s="19"/>
      <c r="R50" s="19"/>
      <c r="S50" s="19"/>
      <c r="T50" s="14"/>
      <c r="U50" s="14"/>
      <c r="V50" s="14"/>
      <c r="W50" s="41"/>
      <c r="X50" s="41"/>
      <c r="Y50" s="42"/>
      <c r="Z50" s="49"/>
      <c r="AA50"/>
    </row>
    <row r="51" spans="1:27" s="111" customFormat="1">
      <c r="A51" s="164"/>
      <c r="B51" s="1473" t="s">
        <v>297</v>
      </c>
      <c r="C51" s="1474"/>
      <c r="D51" s="811" t="s">
        <v>62</v>
      </c>
      <c r="E51" s="168"/>
      <c r="F51" s="169"/>
      <c r="G51" s="190"/>
      <c r="H51" s="828"/>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298</v>
      </c>
      <c r="C52" s="1474"/>
      <c r="D52" s="811" t="s">
        <v>62</v>
      </c>
      <c r="E52" s="168"/>
      <c r="F52" s="169"/>
      <c r="G52" s="190"/>
      <c r="H52" s="828"/>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127.5">
      <c r="A53" s="164"/>
      <c r="B53" s="1473" t="s">
        <v>299</v>
      </c>
      <c r="C53" s="1474"/>
      <c r="D53" s="181"/>
      <c r="E53" s="182">
        <f>E49+E51+E52</f>
        <v>1838254</v>
      </c>
      <c r="F53" s="183"/>
      <c r="G53" s="183"/>
      <c r="H53" s="829" t="s">
        <v>1397</v>
      </c>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300</v>
      </c>
      <c r="B56" s="1528"/>
      <c r="C56" s="1528"/>
      <c r="D56" s="1528"/>
      <c r="E56" s="1529"/>
      <c r="F56" s="566">
        <f>E45/(E45+E53)</f>
        <v>0</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20">
      <c r="A57" s="1514" t="s">
        <v>210</v>
      </c>
      <c r="B57" s="1515"/>
      <c r="C57" s="1515"/>
      <c r="D57" s="1515"/>
      <c r="E57" s="1516"/>
      <c r="F57" s="566">
        <v>0</v>
      </c>
      <c r="G57" s="1517" t="s">
        <v>1673</v>
      </c>
      <c r="H57" s="1518"/>
      <c r="I57" s="10"/>
      <c r="J57" s="28" t="str">
        <f>G57</f>
        <v xml:space="preserve">Comments: No government funds spent.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99.5" customHeight="1">
      <c r="A58" s="1519" t="s">
        <v>301</v>
      </c>
      <c r="B58" s="1520"/>
      <c r="C58" s="1520"/>
      <c r="D58" s="1520"/>
      <c r="E58" s="1521"/>
      <c r="F58" s="566">
        <f>(E45+E53)/G29</f>
        <v>1.2121080644820965</v>
      </c>
      <c r="G58" s="1517" t="s">
        <v>1398</v>
      </c>
      <c r="H58" s="1518"/>
      <c r="I58" s="10"/>
      <c r="J58" s="28" t="str">
        <f>G58</f>
        <v>Comments: At the time of the quantification revision in March 2013, the UNFPA orders for 2013 had already been placed based on the previous forecast. When the forecast and supply plan were revised in March 2013, it was not possible to make changes to certain UNFPA shipments. As a result, Togo received more stock than needed of some products (Depo-Provera, Noristerat and IUDs). Accordingly, no orders have been placed for these products for the public sector in 2014. There was a gap in procurement of Postinor 2 in 2013.</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 r="A59" s="1522" t="s">
        <v>211</v>
      </c>
      <c r="B59" s="1523"/>
      <c r="C59" s="1523"/>
      <c r="D59" s="1523"/>
      <c r="E59" s="1524"/>
      <c r="F59" s="810"/>
      <c r="G59" s="1517"/>
      <c r="H59" s="1518"/>
      <c r="I59" s="10"/>
      <c r="J59" s="28">
        <f>G59</f>
        <v>0</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302</v>
      </c>
      <c r="B61" s="1473"/>
      <c r="C61" s="1473"/>
      <c r="D61" s="1473"/>
      <c r="E61" s="1474"/>
      <c r="F61" s="1540" t="s">
        <v>205</v>
      </c>
      <c r="G61" s="1541"/>
      <c r="H61" s="1542"/>
      <c r="I61" s="11"/>
      <c r="J61" s="24"/>
      <c r="K61" s="7"/>
      <c r="L61" s="19"/>
      <c r="M61" s="19"/>
      <c r="N61" s="19"/>
      <c r="O61" s="19"/>
      <c r="P61" s="19"/>
      <c r="Q61" s="7" t="str">
        <f>F61</f>
        <v>Not applicable</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484"/>
      <c r="G62" s="1485"/>
      <c r="H62" s="1486"/>
      <c r="I62" s="10"/>
      <c r="J62" s="24"/>
      <c r="K62" s="7"/>
      <c r="L62" s="19"/>
      <c r="M62" s="35">
        <f>E62</f>
        <v>0</v>
      </c>
      <c r="N62" s="19"/>
      <c r="O62" s="19"/>
      <c r="P62" s="19"/>
      <c r="Q62" s="7">
        <f>F62</f>
        <v>0</v>
      </c>
      <c r="R62" s="22" t="str">
        <f>B62</f>
        <v>a. Specify entity</v>
      </c>
      <c r="S62" s="19"/>
      <c r="T62" s="14"/>
      <c r="U62" s="14"/>
      <c r="V62" s="14"/>
      <c r="W62" s="41"/>
      <c r="X62" s="41"/>
      <c r="Y62" s="42"/>
      <c r="Z62" s="49"/>
      <c r="AA62"/>
    </row>
    <row r="63" spans="1:27" s="111" customFormat="1" ht="30">
      <c r="A63" s="799"/>
      <c r="B63" s="798"/>
      <c r="C63" s="1473" t="s">
        <v>178</v>
      </c>
      <c r="D63" s="1473"/>
      <c r="E63" s="1474"/>
      <c r="F63" s="1540"/>
      <c r="G63" s="1541"/>
      <c r="H63" s="1542"/>
      <c r="I63" s="10"/>
      <c r="J63" s="24"/>
      <c r="K63" s="7"/>
      <c r="L63" s="19"/>
      <c r="M63" s="19"/>
      <c r="N63" s="19"/>
      <c r="O63" s="19"/>
      <c r="P63" s="19"/>
      <c r="Q63" s="7">
        <f>F63</f>
        <v>0</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t="s">
        <v>1399</v>
      </c>
      <c r="E64" s="1485"/>
      <c r="F64" s="1485"/>
      <c r="G64" s="1485"/>
      <c r="H64" s="1486"/>
      <c r="I64" s="6"/>
      <c r="J64" s="24"/>
      <c r="K64" s="7" t="str">
        <f>A64</f>
        <v xml:space="preserve">B15. Please note any additional comments about finance and procurement.
</v>
      </c>
      <c r="L64" s="19"/>
      <c r="M64" s="19"/>
      <c r="N64" s="19"/>
      <c r="O64" s="7" t="str">
        <f>D64</f>
        <v>The Pharmacy Directorate (Direction de la Pharmacie) puts out the request(s) for quotation and selects the vendor(s). The goods purchased are inspected by the public treasury before payment.</v>
      </c>
      <c r="P64" s="19"/>
      <c r="Q64" s="19"/>
      <c r="R64" s="7"/>
      <c r="S64" s="19"/>
      <c r="T64" s="14"/>
      <c r="U64" s="14"/>
      <c r="V64" s="14"/>
      <c r="W64" s="41"/>
      <c r="X64" s="41"/>
      <c r="Y64" s="42"/>
      <c r="Z64" s="49"/>
      <c r="AA64"/>
    </row>
    <row r="65" spans="1:27" s="111" customFormat="1" ht="16.5"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 r="A66" s="1532" t="s">
        <v>303</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304</v>
      </c>
      <c r="C68" s="1544"/>
      <c r="D68" s="1651" t="s">
        <v>61</v>
      </c>
      <c r="E68" s="1651"/>
      <c r="F68" s="808" t="s">
        <v>61</v>
      </c>
      <c r="G68" s="808"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305</v>
      </c>
      <c r="C69" s="1544"/>
      <c r="D69" s="1651" t="s">
        <v>61</v>
      </c>
      <c r="E69" s="1651"/>
      <c r="F69" s="808" t="s">
        <v>61</v>
      </c>
      <c r="G69" s="808" t="s">
        <v>61</v>
      </c>
      <c r="H69" s="99" t="s">
        <v>62</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306</v>
      </c>
      <c r="C70" s="1544"/>
      <c r="D70" s="1651" t="s">
        <v>61</v>
      </c>
      <c r="E70" s="1651"/>
      <c r="F70" s="808" t="s">
        <v>61</v>
      </c>
      <c r="G70" s="808"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307</v>
      </c>
      <c r="C71" s="1544"/>
      <c r="D71" s="1651" t="s">
        <v>61</v>
      </c>
      <c r="E71" s="1651"/>
      <c r="F71" s="808" t="s">
        <v>61</v>
      </c>
      <c r="G71" s="808"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308</v>
      </c>
      <c r="C72" s="1544"/>
      <c r="D72" s="1651" t="s">
        <v>61</v>
      </c>
      <c r="E72" s="1651"/>
      <c r="F72" s="808" t="s">
        <v>61</v>
      </c>
      <c r="G72" s="808"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808" t="s">
        <v>61</v>
      </c>
      <c r="G73" s="808"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61</v>
      </c>
      <c r="E74" s="1651"/>
      <c r="F74" s="808" t="s">
        <v>61</v>
      </c>
      <c r="G74" s="808" t="s">
        <v>61</v>
      </c>
      <c r="H74" s="99" t="s">
        <v>61</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309</v>
      </c>
      <c r="C75" s="1544"/>
      <c r="D75" s="1651" t="s">
        <v>61</v>
      </c>
      <c r="E75" s="1651"/>
      <c r="F75" s="808" t="s">
        <v>61</v>
      </c>
      <c r="G75" s="808"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310</v>
      </c>
      <c r="C76" s="1544"/>
      <c r="D76" s="1651" t="s">
        <v>66</v>
      </c>
      <c r="E76" s="1651"/>
      <c r="F76" s="808" t="s">
        <v>61</v>
      </c>
      <c r="G76" s="808"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311</v>
      </c>
      <c r="C77" s="1544"/>
      <c r="D77" s="1651" t="s">
        <v>66</v>
      </c>
      <c r="E77" s="1651"/>
      <c r="F77" s="808" t="s">
        <v>61</v>
      </c>
      <c r="G77" s="808"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66</v>
      </c>
      <c r="E78" s="1651"/>
      <c r="F78" s="808" t="s">
        <v>61</v>
      </c>
      <c r="G78" s="808"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312</v>
      </c>
      <c r="C79" s="1547"/>
      <c r="D79" s="1651"/>
      <c r="E79" s="1651"/>
      <c r="F79" s="808" t="s">
        <v>217</v>
      </c>
      <c r="G79" s="808" t="s">
        <v>217</v>
      </c>
      <c r="H79" s="99"/>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674" t="s">
        <v>1400</v>
      </c>
      <c r="E80" s="1675"/>
      <c r="F80" s="1675"/>
      <c r="G80" s="1675"/>
      <c r="H80" s="1676"/>
      <c r="I80" s="6"/>
      <c r="J80" s="24"/>
      <c r="K80" s="7" t="str">
        <f>A80</f>
        <v>C2. Please note any comments about the commodities offered.</v>
      </c>
      <c r="L80" s="19"/>
      <c r="M80" s="19"/>
      <c r="N80" s="19"/>
      <c r="O80" s="7" t="str">
        <f>D80</f>
        <v xml:space="preserve">The cycle beads is distributed by PSI but this product is available in public health facilities </v>
      </c>
      <c r="P80" s="19"/>
      <c r="Q80" s="19"/>
      <c r="R80" s="7"/>
      <c r="S80" s="19"/>
      <c r="T80" s="14"/>
      <c r="U80" s="14"/>
      <c r="V80" s="14"/>
      <c r="W80" s="41"/>
      <c r="X80" s="41"/>
      <c r="Y80" s="42"/>
      <c r="Z80" s="49"/>
      <c r="AA80"/>
    </row>
    <row r="81" spans="1:28" s="129" customFormat="1" ht="16.5"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 r="A82" s="1504" t="s">
        <v>313</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0">
      <c r="A84" s="1560"/>
      <c r="B84" s="1562" t="s">
        <v>37</v>
      </c>
      <c r="C84" s="1563"/>
      <c r="D84" s="1563" t="s">
        <v>314</v>
      </c>
      <c r="E84" s="1563"/>
      <c r="F84" s="804"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20.75" thickBot="1">
      <c r="A85" s="1561"/>
      <c r="B85" s="210" t="s">
        <v>10</v>
      </c>
      <c r="C85" s="809" t="s">
        <v>1401</v>
      </c>
      <c r="D85" s="1662" t="s">
        <v>1402</v>
      </c>
      <c r="E85" s="1663"/>
      <c r="F85" s="807" t="s">
        <v>61</v>
      </c>
      <c r="G85" s="1586" t="s">
        <v>61</v>
      </c>
      <c r="H85" s="1664"/>
      <c r="I85" s="13"/>
      <c r="J85" s="28" t="str">
        <f>G85</f>
        <v>Yes</v>
      </c>
      <c r="K85" s="7" t="str">
        <f>B85</f>
        <v>a</v>
      </c>
      <c r="L85" s="19"/>
      <c r="M85" s="29">
        <f>E85</f>
        <v>0</v>
      </c>
      <c r="N85" s="19"/>
      <c r="O85" s="19"/>
      <c r="P85" s="19"/>
      <c r="Q85" s="19"/>
      <c r="R85" s="7"/>
      <c r="S85" s="7" t="str">
        <f>D85</f>
        <v>The RHCS Plan for 2008-2012 was evaluated in December 2013. A new plan has not yet been formally developed except repositioning FP plan for period 2013 - 2017</v>
      </c>
      <c r="T85" s="14"/>
      <c r="U85" s="14"/>
      <c r="V85" s="14"/>
      <c r="W85" s="41"/>
      <c r="X85" s="41"/>
      <c r="Y85" s="42"/>
      <c r="Z85" s="49"/>
      <c r="AA85"/>
    </row>
    <row r="86" spans="1:28" s="111" customFormat="1" ht="30">
      <c r="A86" s="1504" t="s">
        <v>71</v>
      </c>
      <c r="B86" s="1491"/>
      <c r="C86" s="1491"/>
      <c r="D86" s="1491"/>
      <c r="E86" s="1491"/>
      <c r="F86" s="1491"/>
      <c r="G86" s="1496"/>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30">
      <c r="A87" s="152"/>
      <c r="B87" s="1473" t="s">
        <v>106</v>
      </c>
      <c r="C87" s="1473"/>
      <c r="D87" s="1474"/>
      <c r="E87" s="1579" t="s">
        <v>1403</v>
      </c>
      <c r="F87" s="1647"/>
      <c r="G87" s="1647"/>
      <c r="H87" s="1580"/>
      <c r="I87" s="13"/>
      <c r="J87" s="28"/>
      <c r="K87" s="7"/>
      <c r="L87" s="19"/>
      <c r="M87" s="29"/>
      <c r="N87" s="29" t="str">
        <f>E87</f>
        <v>The commercial sector has to pay taxes.</v>
      </c>
      <c r="O87" s="19"/>
      <c r="P87" s="7" t="str">
        <f>B87</f>
        <v>a. If yes, for which sectors (public, NGO, social marketing, commercial)?</v>
      </c>
      <c r="Q87" s="19"/>
      <c r="R87" s="7"/>
      <c r="S87" s="19"/>
      <c r="T87" s="14"/>
      <c r="U87" s="14"/>
      <c r="V87" s="14"/>
      <c r="W87" s="41"/>
      <c r="X87" s="41"/>
      <c r="Y87" s="42"/>
      <c r="Z87" s="49"/>
      <c r="AA87"/>
    </row>
    <row r="88" spans="1:28" s="111" customFormat="1">
      <c r="A88" s="152"/>
      <c r="B88" s="1473" t="s">
        <v>21</v>
      </c>
      <c r="C88" s="1473"/>
      <c r="D88" s="1474"/>
      <c r="E88" s="1579" t="s">
        <v>66</v>
      </c>
      <c r="F88" s="1647"/>
      <c r="G88" s="1647"/>
      <c r="H88" s="1580"/>
      <c r="I88" s="13"/>
      <c r="J88" s="28"/>
      <c r="K88" s="7"/>
      <c r="L88" s="19"/>
      <c r="M88" s="29"/>
      <c r="N88" s="29" t="str">
        <f>E88</f>
        <v>Don't know</v>
      </c>
      <c r="O88" s="19"/>
      <c r="P88" s="7" t="str">
        <f>B88</f>
        <v>b. If yes, how much are the duties, taxes, or fees?</v>
      </c>
      <c r="Q88" s="19"/>
      <c r="R88" s="7"/>
      <c r="S88" s="19"/>
      <c r="T88" s="14"/>
      <c r="U88" s="14"/>
      <c r="V88" s="14"/>
      <c r="W88" s="41"/>
      <c r="X88" s="41"/>
      <c r="Y88" s="42"/>
      <c r="Z88" s="49"/>
      <c r="AA88"/>
    </row>
    <row r="89" spans="1:28" s="111" customFormat="1" ht="30">
      <c r="A89" s="1493" t="s">
        <v>318</v>
      </c>
      <c r="B89" s="1473"/>
      <c r="C89" s="1473"/>
      <c r="D89" s="1473"/>
      <c r="E89" s="1473"/>
      <c r="F89" s="1473"/>
      <c r="G89" s="1474"/>
      <c r="H89" s="98"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33.75" customHeight="1">
      <c r="A90" s="152"/>
      <c r="B90" s="1473" t="s">
        <v>22</v>
      </c>
      <c r="C90" s="1473"/>
      <c r="D90" s="1473"/>
      <c r="E90" s="1647" t="s">
        <v>1404</v>
      </c>
      <c r="F90" s="1647"/>
      <c r="G90" s="1647"/>
      <c r="H90" s="158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 r="A91" s="1493" t="s">
        <v>319</v>
      </c>
      <c r="B91" s="1473"/>
      <c r="C91" s="1473"/>
      <c r="D91" s="1473"/>
      <c r="E91" s="1473"/>
      <c r="F91" s="1473"/>
      <c r="G91" s="1474"/>
      <c r="H91" s="98" t="s">
        <v>61</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75">
      <c r="A92" s="152"/>
      <c r="B92" s="1473" t="s">
        <v>22</v>
      </c>
      <c r="C92" s="1473"/>
      <c r="D92" s="1474"/>
      <c r="E92" s="1579" t="s">
        <v>1405</v>
      </c>
      <c r="F92" s="1647"/>
      <c r="G92" s="1647"/>
      <c r="H92" s="1580"/>
      <c r="I92" s="13"/>
      <c r="J92" s="28"/>
      <c r="K92" s="7" t="str">
        <f>B92</f>
        <v>a. If yes, describe the policies.</v>
      </c>
      <c r="L92" s="19"/>
      <c r="M92" s="19"/>
      <c r="N92" s="21"/>
      <c r="O92" s="22" t="str">
        <f>E92</f>
        <v xml:space="preserve">The Association Togolaise pour le Bien-Etre Familial (ATBEF) and PSI have signed an agreement with the government that authorises them to offer their services. To introduce new products, PSI requests and obtains, from the National Pharmaceutical Regulatory Authority, authorizations in accordance with rules and procedures that are in effect.  </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c r="A95" s="130"/>
      <c r="B95" s="95" t="s">
        <v>10</v>
      </c>
      <c r="C95" s="91" t="s">
        <v>181</v>
      </c>
      <c r="D95" s="1576" t="s">
        <v>199</v>
      </c>
      <c r="E95" s="1577"/>
      <c r="F95" s="1578"/>
      <c r="G95" s="1576" t="s">
        <v>199</v>
      </c>
      <c r="H95" s="1643"/>
      <c r="I95" s="12"/>
      <c r="J95" s="28" t="str">
        <f t="shared" si="3"/>
        <v>Community health worker</v>
      </c>
      <c r="K95" s="7"/>
      <c r="L95" s="19"/>
      <c r="M95" s="29"/>
      <c r="N95" s="19"/>
      <c r="O95" s="7"/>
      <c r="P95" s="7"/>
      <c r="Q95" s="19"/>
      <c r="R95" s="19"/>
      <c r="S95" s="19"/>
      <c r="T95" s="90" t="str">
        <f>D95</f>
        <v>Community health worker</v>
      </c>
      <c r="U95" s="48"/>
      <c r="V95" s="14"/>
      <c r="W95" s="41"/>
      <c r="X95" s="41"/>
      <c r="Y95" s="42"/>
      <c r="Z95" s="49"/>
      <c r="AA95"/>
    </row>
    <row r="96" spans="1:28" s="111" customFormat="1">
      <c r="A96" s="130"/>
      <c r="B96" s="95" t="s">
        <v>11</v>
      </c>
      <c r="C96" s="92" t="s">
        <v>188</v>
      </c>
      <c r="D96" s="1576" t="s">
        <v>199</v>
      </c>
      <c r="E96" s="1577"/>
      <c r="F96" s="1578"/>
      <c r="G96" s="1576" t="s">
        <v>199</v>
      </c>
      <c r="H96" s="1643"/>
      <c r="I96" s="12"/>
      <c r="J96" s="28" t="str">
        <f t="shared" si="3"/>
        <v>Community health worker</v>
      </c>
      <c r="K96" s="7"/>
      <c r="L96" s="19"/>
      <c r="M96" s="29"/>
      <c r="N96" s="19"/>
      <c r="O96" s="7"/>
      <c r="P96" s="7"/>
      <c r="Q96" s="19"/>
      <c r="R96" s="19"/>
      <c r="S96" s="19"/>
      <c r="T96" s="90" t="str">
        <f t="shared" ref="T96:T102" si="4">D96</f>
        <v>Community health worker</v>
      </c>
      <c r="U96" s="48"/>
      <c r="V96" s="14"/>
      <c r="W96" s="41"/>
      <c r="X96" s="41"/>
      <c r="Y96" s="42"/>
      <c r="Z96" s="49"/>
      <c r="AA96"/>
    </row>
    <row r="97" spans="1:27" s="111" customFormat="1">
      <c r="A97" s="130"/>
      <c r="B97" s="95" t="s">
        <v>12</v>
      </c>
      <c r="C97" s="92" t="s">
        <v>189</v>
      </c>
      <c r="D97" s="1576" t="s">
        <v>187</v>
      </c>
      <c r="E97" s="1577"/>
      <c r="F97" s="1578"/>
      <c r="G97" s="1576" t="s">
        <v>187</v>
      </c>
      <c r="H97" s="1643"/>
      <c r="I97" s="12"/>
      <c r="J97" s="28" t="str">
        <f t="shared" si="3"/>
        <v>Auxiliary nurse midwife</v>
      </c>
      <c r="K97" s="7"/>
      <c r="L97" s="19"/>
      <c r="M97" s="29"/>
      <c r="N97" s="19"/>
      <c r="O97" s="7"/>
      <c r="P97" s="7"/>
      <c r="Q97" s="19"/>
      <c r="R97" s="19"/>
      <c r="S97" s="19"/>
      <c r="T97" s="90" t="str">
        <f t="shared" si="4"/>
        <v>Auxiliary nurse midwife</v>
      </c>
      <c r="U97" s="48"/>
      <c r="V97" s="14"/>
      <c r="W97" s="41"/>
      <c r="X97" s="41"/>
      <c r="Y97" s="42"/>
      <c r="Z97" s="49"/>
      <c r="AA97"/>
    </row>
    <row r="98" spans="1:27" s="111" customFormat="1">
      <c r="A98" s="130"/>
      <c r="B98" s="94" t="s">
        <v>182</v>
      </c>
      <c r="C98" s="92" t="s">
        <v>190</v>
      </c>
      <c r="D98" s="1576" t="s">
        <v>187</v>
      </c>
      <c r="E98" s="1577"/>
      <c r="F98" s="1578"/>
      <c r="G98" s="1576" t="s">
        <v>187</v>
      </c>
      <c r="H98" s="1643"/>
      <c r="I98" s="12"/>
      <c r="J98" s="28" t="str">
        <f t="shared" si="3"/>
        <v>Auxiliary nurse midwife</v>
      </c>
      <c r="K98" s="7"/>
      <c r="L98" s="19"/>
      <c r="M98" s="29"/>
      <c r="N98" s="19"/>
      <c r="O98" s="7"/>
      <c r="P98" s="7"/>
      <c r="Q98" s="19"/>
      <c r="R98" s="19"/>
      <c r="S98" s="19"/>
      <c r="T98" s="90" t="str">
        <f t="shared" si="4"/>
        <v>Auxiliary nurse midwife</v>
      </c>
      <c r="U98" s="48"/>
      <c r="V98" s="14"/>
      <c r="W98" s="41"/>
      <c r="X98" s="41"/>
      <c r="Y98" s="42"/>
      <c r="Z98" s="49"/>
      <c r="AA98"/>
    </row>
    <row r="99" spans="1:27" s="111" customFormat="1">
      <c r="A99" s="130"/>
      <c r="B99" s="95" t="s">
        <v>183</v>
      </c>
      <c r="C99" s="92" t="s">
        <v>191</v>
      </c>
      <c r="D99" s="1576" t="s">
        <v>199</v>
      </c>
      <c r="E99" s="1577"/>
      <c r="F99" s="1578"/>
      <c r="G99" s="1576" t="s">
        <v>199</v>
      </c>
      <c r="H99" s="1643"/>
      <c r="I99" s="12"/>
      <c r="J99" s="28" t="str">
        <f t="shared" si="3"/>
        <v>Community health worker</v>
      </c>
      <c r="K99" s="7"/>
      <c r="L99" s="19"/>
      <c r="M99" s="29"/>
      <c r="N99" s="19"/>
      <c r="O99" s="7"/>
      <c r="P99" s="7"/>
      <c r="Q99" s="19"/>
      <c r="R99" s="19"/>
      <c r="S99" s="19"/>
      <c r="T99" s="90" t="str">
        <f t="shared" si="4"/>
        <v>Community health worker</v>
      </c>
      <c r="U99" s="48"/>
      <c r="V99" s="14"/>
      <c r="W99" s="41"/>
      <c r="X99" s="41"/>
      <c r="Y99" s="42"/>
      <c r="Z99" s="49"/>
      <c r="AA99"/>
    </row>
    <row r="100" spans="1:27" s="111" customFormat="1">
      <c r="A100" s="130"/>
      <c r="B100" s="95" t="s">
        <v>184</v>
      </c>
      <c r="C100" s="92" t="s">
        <v>192</v>
      </c>
      <c r="D100" s="1576" t="s">
        <v>187</v>
      </c>
      <c r="E100" s="1577"/>
      <c r="F100" s="1578"/>
      <c r="G100" s="1576" t="s">
        <v>187</v>
      </c>
      <c r="H100" s="1643"/>
      <c r="I100" s="12"/>
      <c r="J100" s="28" t="str">
        <f t="shared" si="3"/>
        <v>Auxiliary nurse midwife</v>
      </c>
      <c r="K100" s="7"/>
      <c r="L100" s="19"/>
      <c r="M100" s="29"/>
      <c r="N100" s="19"/>
      <c r="O100" s="7"/>
      <c r="P100" s="7"/>
      <c r="Q100" s="19"/>
      <c r="R100" s="19"/>
      <c r="S100" s="19"/>
      <c r="T100" s="90" t="str">
        <f t="shared" si="4"/>
        <v>Auxiliary nurse midwife</v>
      </c>
      <c r="U100" s="48"/>
      <c r="V100" s="14"/>
      <c r="W100" s="41"/>
      <c r="X100" s="41"/>
      <c r="Y100" s="42"/>
      <c r="Z100" s="49"/>
      <c r="AA100"/>
    </row>
    <row r="101" spans="1:27" s="111" customFormat="1">
      <c r="A101" s="130"/>
      <c r="B101" s="95" t="s">
        <v>185</v>
      </c>
      <c r="C101" s="92" t="s">
        <v>193</v>
      </c>
      <c r="D101" s="1576" t="s">
        <v>203</v>
      </c>
      <c r="E101" s="1577"/>
      <c r="F101" s="1578"/>
      <c r="G101" s="1576" t="s">
        <v>203</v>
      </c>
      <c r="H101" s="1643"/>
      <c r="I101" s="12"/>
      <c r="J101" s="28" t="str">
        <f t="shared" si="3"/>
        <v>Doctor</v>
      </c>
      <c r="K101" s="7"/>
      <c r="L101" s="19"/>
      <c r="M101" s="29"/>
      <c r="N101" s="19"/>
      <c r="O101" s="7"/>
      <c r="P101" s="7"/>
      <c r="Q101" s="19"/>
      <c r="R101" s="19"/>
      <c r="S101" s="19"/>
      <c r="T101" s="90" t="str">
        <f t="shared" si="4"/>
        <v>Doctor</v>
      </c>
      <c r="U101" s="48"/>
      <c r="V101" s="14"/>
      <c r="W101" s="41"/>
      <c r="X101" s="41"/>
      <c r="Y101" s="42"/>
      <c r="Z101" s="49"/>
      <c r="AA101"/>
    </row>
    <row r="102" spans="1:27" s="111" customFormat="1" ht="15.75" thickBot="1">
      <c r="A102" s="130"/>
      <c r="B102" s="96" t="s">
        <v>186</v>
      </c>
      <c r="C102" s="93" t="s">
        <v>194</v>
      </c>
      <c r="D102" s="1586" t="s">
        <v>199</v>
      </c>
      <c r="E102" s="1587"/>
      <c r="F102" s="1588"/>
      <c r="G102" s="1586" t="s">
        <v>199</v>
      </c>
      <c r="H102" s="1664"/>
      <c r="I102" s="12"/>
      <c r="J102" s="28" t="str">
        <f t="shared" si="3"/>
        <v>Community health worker</v>
      </c>
      <c r="K102" s="7"/>
      <c r="L102" s="19"/>
      <c r="M102" s="29"/>
      <c r="N102" s="19"/>
      <c r="O102" s="7"/>
      <c r="P102" s="7"/>
      <c r="Q102" s="19"/>
      <c r="R102" s="19"/>
      <c r="S102" s="19"/>
      <c r="T102" s="90" t="str">
        <f t="shared" si="4"/>
        <v>Community health worker</v>
      </c>
      <c r="U102" s="48"/>
      <c r="V102" s="14"/>
      <c r="W102" s="41"/>
      <c r="X102" s="41"/>
      <c r="Y102" s="42"/>
      <c r="Z102" s="49"/>
      <c r="AA102"/>
    </row>
    <row r="103" spans="1:27" s="111" customFormat="1" ht="90">
      <c r="A103" s="1500" t="s">
        <v>684</v>
      </c>
      <c r="B103" s="1591"/>
      <c r="C103" s="1592"/>
      <c r="D103" s="1593"/>
      <c r="E103" s="1594"/>
      <c r="F103" s="1594"/>
      <c r="G103" s="1594"/>
      <c r="H103" s="1595"/>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100"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131" t="s">
        <v>62</v>
      </c>
      <c r="E108" s="1583"/>
      <c r="F108" s="1584"/>
      <c r="G108" s="1585"/>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321</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c r="A111" s="152"/>
      <c r="B111" s="1473" t="s">
        <v>25</v>
      </c>
      <c r="C111" s="1473"/>
      <c r="D111" s="1473"/>
      <c r="E111" s="1473"/>
      <c r="F111" s="1474"/>
      <c r="G111" s="1576" t="s">
        <v>61</v>
      </c>
      <c r="H111" s="1643"/>
      <c r="I111" s="12"/>
      <c r="J111" s="28" t="str">
        <f>G111</f>
        <v>Yes</v>
      </c>
      <c r="K111" s="7"/>
      <c r="L111" s="19"/>
      <c r="M111" s="19"/>
      <c r="N111" s="19"/>
      <c r="O111" s="7"/>
      <c r="P111" s="19"/>
      <c r="Q111" s="19"/>
      <c r="R111" s="19"/>
      <c r="S111" s="19"/>
      <c r="T111" s="14"/>
      <c r="U111" s="14"/>
      <c r="V111" s="14"/>
      <c r="W111" s="41"/>
      <c r="X111" s="41"/>
      <c r="Y111" s="45" t="str">
        <f>B111</f>
        <v>a. Services?</v>
      </c>
      <c r="Z111" s="49"/>
      <c r="AA111"/>
    </row>
    <row r="112" spans="1:27" s="111" customFormat="1">
      <c r="A112" s="152"/>
      <c r="B112" s="1473" t="s">
        <v>26</v>
      </c>
      <c r="C112" s="1473"/>
      <c r="D112" s="1473"/>
      <c r="E112" s="1473"/>
      <c r="F112" s="1474"/>
      <c r="G112" s="1576" t="s">
        <v>61</v>
      </c>
      <c r="H112" s="1643"/>
      <c r="I112" s="12"/>
      <c r="J112" s="28" t="str">
        <f>G112</f>
        <v>Yes</v>
      </c>
      <c r="K112" s="7"/>
      <c r="L112" s="19"/>
      <c r="M112" s="19"/>
      <c r="N112" s="19"/>
      <c r="O112" s="7"/>
      <c r="P112" s="19"/>
      <c r="Q112" s="19"/>
      <c r="R112" s="19"/>
      <c r="S112" s="19"/>
      <c r="T112" s="14"/>
      <c r="U112" s="14"/>
      <c r="V112" s="14"/>
      <c r="W112" s="41"/>
      <c r="X112" s="41"/>
      <c r="Y112" s="45" t="str">
        <f>B112</f>
        <v>b. Commodities?</v>
      </c>
      <c r="Z112" s="49"/>
      <c r="AA112"/>
    </row>
    <row r="113" spans="1:27" s="111" customFormat="1">
      <c r="A113" s="152"/>
      <c r="B113" s="1473" t="s">
        <v>27</v>
      </c>
      <c r="C113" s="1473"/>
      <c r="D113" s="1473"/>
      <c r="E113" s="1473"/>
      <c r="F113" s="1474"/>
      <c r="G113" s="1576" t="s">
        <v>62</v>
      </c>
      <c r="H113" s="1643"/>
      <c r="I113" s="12"/>
      <c r="J113" s="28" t="str">
        <f>G113</f>
        <v>No</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ht="30">
      <c r="A114" s="152"/>
      <c r="B114" s="179"/>
      <c r="C114" s="180" t="s">
        <v>28</v>
      </c>
      <c r="D114" s="1579" t="s">
        <v>1406</v>
      </c>
      <c r="E114" s="1647"/>
      <c r="F114" s="1647"/>
      <c r="G114" s="1647"/>
      <c r="H114" s="1580"/>
      <c r="I114" s="12"/>
      <c r="J114" s="28"/>
      <c r="K114" s="7" t="str">
        <f>C114</f>
        <v>i. If yes, describe the exemptions.</v>
      </c>
      <c r="L114" s="19"/>
      <c r="M114" s="19"/>
      <c r="N114" s="21"/>
      <c r="O114" s="22" t="str">
        <f>D114</f>
        <v>People with difficulties to pay can access FP services free of charge through other strategies such as community based distribution (CBD)</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 r="A119" s="217"/>
      <c r="B119" s="1473" t="s">
        <v>171</v>
      </c>
      <c r="C119" s="1473"/>
      <c r="D119" s="1473"/>
      <c r="E119" s="1473"/>
      <c r="F119" s="1474"/>
      <c r="G119" s="1576" t="s">
        <v>61</v>
      </c>
      <c r="H119" s="1643"/>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 r="A120" s="217"/>
      <c r="B120" s="1473" t="s">
        <v>29</v>
      </c>
      <c r="C120" s="1473"/>
      <c r="D120" s="1473"/>
      <c r="E120" s="1473"/>
      <c r="F120" s="1474"/>
      <c r="G120" s="1576" t="s">
        <v>62</v>
      </c>
      <c r="H120" s="1643"/>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 r="A121" s="217"/>
      <c r="B121" s="1473" t="s">
        <v>18</v>
      </c>
      <c r="C121" s="1473"/>
      <c r="D121" s="1473"/>
      <c r="E121" s="1473"/>
      <c r="F121" s="1474"/>
      <c r="G121" s="1576" t="s">
        <v>62</v>
      </c>
      <c r="H121" s="1643"/>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 r="A122" s="217"/>
      <c r="B122" s="1473" t="s">
        <v>19</v>
      </c>
      <c r="C122" s="1473"/>
      <c r="D122" s="1473"/>
      <c r="E122" s="1473"/>
      <c r="F122" s="1474"/>
      <c r="G122" s="1576" t="s">
        <v>62</v>
      </c>
      <c r="H122" s="1643"/>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 r="A123" s="217"/>
      <c r="B123" s="1473" t="s">
        <v>110</v>
      </c>
      <c r="C123" s="1473"/>
      <c r="D123" s="1473"/>
      <c r="E123" s="1473"/>
      <c r="F123" s="1474"/>
      <c r="G123" s="1576" t="s">
        <v>62</v>
      </c>
      <c r="H123" s="1643"/>
      <c r="I123" s="31"/>
      <c r="J123" s="28" t="str">
        <f t="shared" si="5"/>
        <v>No</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 r="A124" s="217"/>
      <c r="B124" s="1473" t="s">
        <v>72</v>
      </c>
      <c r="C124" s="1473"/>
      <c r="D124" s="1473"/>
      <c r="E124" s="1473"/>
      <c r="F124" s="1474"/>
      <c r="G124" s="1576" t="s">
        <v>62</v>
      </c>
      <c r="H124" s="1643"/>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 r="A125" s="217"/>
      <c r="B125" s="1473" t="s">
        <v>111</v>
      </c>
      <c r="C125" s="1473"/>
      <c r="D125" s="1473"/>
      <c r="E125" s="1473"/>
      <c r="F125" s="1474"/>
      <c r="G125" s="1576" t="s">
        <v>62</v>
      </c>
      <c r="H125" s="1643"/>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796"/>
      <c r="C126" s="1473" t="s">
        <v>112</v>
      </c>
      <c r="D126" s="1473"/>
      <c r="E126" s="1473"/>
      <c r="F126" s="1473"/>
      <c r="G126" s="1635" t="s">
        <v>205</v>
      </c>
      <c r="H126" s="163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2012</v>
      </c>
      <c r="H127" s="1636"/>
      <c r="I127" s="31"/>
      <c r="J127" s="28">
        <f t="shared" si="5"/>
        <v>2012</v>
      </c>
      <c r="K127" s="7"/>
      <c r="L127" s="7"/>
      <c r="M127" s="19"/>
      <c r="N127" s="19"/>
      <c r="O127" s="7"/>
      <c r="P127" s="19"/>
      <c r="Q127" s="1"/>
      <c r="R127" s="7">
        <f>B127</f>
        <v>0</v>
      </c>
      <c r="S127" s="20"/>
      <c r="T127" s="2"/>
      <c r="U127" s="2"/>
      <c r="V127" s="2"/>
      <c r="W127" s="37"/>
      <c r="X127" s="37"/>
      <c r="Y127" s="1"/>
      <c r="Z127" s="53"/>
      <c r="AA127"/>
    </row>
    <row r="128" spans="1:27" s="132" customFormat="1" ht="21.75" customHeight="1">
      <c r="A128" s="1493" t="s">
        <v>437</v>
      </c>
      <c r="B128" s="1473"/>
      <c r="C128" s="1474"/>
      <c r="D128" s="1658" t="s">
        <v>1407</v>
      </c>
      <c r="E128" s="1659"/>
      <c r="F128" s="1659"/>
      <c r="G128" s="1659"/>
      <c r="H128" s="1660"/>
      <c r="I128" s="31"/>
      <c r="J128" s="18"/>
      <c r="K128" s="7" t="str">
        <f>A128</f>
        <v xml:space="preserve">D11. Name of the list(s)
</v>
      </c>
      <c r="L128" s="7"/>
      <c r="M128" s="19"/>
      <c r="N128" s="19"/>
      <c r="O128" s="7" t="str">
        <f>D128</f>
        <v xml:space="preserve">National Essential Medicines List (NEML) </v>
      </c>
      <c r="P128" s="19"/>
      <c r="Q128" s="1"/>
      <c r="R128" s="19"/>
      <c r="S128" s="20"/>
      <c r="T128" s="2"/>
      <c r="U128" s="2"/>
      <c r="V128" s="2"/>
      <c r="W128" s="37"/>
      <c r="X128" s="37"/>
      <c r="Y128" s="1"/>
      <c r="Z128" s="53"/>
      <c r="AA128"/>
    </row>
    <row r="129" spans="1:27" s="132" customFormat="1" ht="19.5" customHeight="1">
      <c r="A129" s="1493" t="s">
        <v>472</v>
      </c>
      <c r="B129" s="1473"/>
      <c r="C129" s="1474"/>
      <c r="D129" s="1484" t="s">
        <v>1408</v>
      </c>
      <c r="E129" s="1485"/>
      <c r="F129" s="1485"/>
      <c r="G129" s="1485"/>
      <c r="H129" s="1486"/>
      <c r="I129" s="31"/>
      <c r="J129" s="18"/>
      <c r="K129" s="7" t="str">
        <f>A129</f>
        <v xml:space="preserve">D12. Notes about the list(s)
</v>
      </c>
      <c r="L129" s="7"/>
      <c r="M129" s="19"/>
      <c r="N129" s="19"/>
      <c r="O129" s="7" t="str">
        <f>D129</f>
        <v>The list was updated at the end of 2012.</v>
      </c>
      <c r="P129" s="19"/>
      <c r="Q129" s="1"/>
      <c r="R129" s="19"/>
      <c r="S129" s="20"/>
      <c r="T129" s="2"/>
      <c r="U129" s="2"/>
      <c r="V129" s="2"/>
      <c r="W129" s="37"/>
      <c r="X129" s="37"/>
      <c r="Y129" s="1"/>
      <c r="Z129" s="53"/>
      <c r="AA129"/>
    </row>
    <row r="130" spans="1:27" s="111" customFormat="1" ht="30">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
      <c r="A131" s="218"/>
      <c r="B131" s="1612" t="s">
        <v>323</v>
      </c>
      <c r="C131" s="1613"/>
      <c r="D131" s="1613"/>
      <c r="E131" s="1614"/>
      <c r="F131" s="1615">
        <v>2009</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 r="A133" s="217"/>
      <c r="B133" s="1473" t="s">
        <v>68</v>
      </c>
      <c r="C133" s="1473"/>
      <c r="D133" s="1473"/>
      <c r="E133" s="1473"/>
      <c r="F133" s="1474"/>
      <c r="G133" s="1540" t="s">
        <v>62</v>
      </c>
      <c r="H133" s="1542"/>
      <c r="I133" s="31"/>
      <c r="J133" s="28" t="str">
        <f>G133</f>
        <v>No</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 r="A134" s="217"/>
      <c r="B134" s="1473" t="s">
        <v>40</v>
      </c>
      <c r="C134" s="1473"/>
      <c r="D134" s="1473"/>
      <c r="E134" s="1473"/>
      <c r="F134" s="1474"/>
      <c r="G134" s="1540" t="s">
        <v>62</v>
      </c>
      <c r="H134" s="1542"/>
      <c r="I134" s="31"/>
      <c r="J134" s="28" t="str">
        <f>G134</f>
        <v>No</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20.25" customHeight="1" thickBot="1">
      <c r="A136" s="152" t="s">
        <v>42</v>
      </c>
      <c r="B136" s="1473" t="s">
        <v>43</v>
      </c>
      <c r="C136" s="1474"/>
      <c r="D136" s="1553"/>
      <c r="E136" s="1554"/>
      <c r="F136" s="1554"/>
      <c r="G136" s="1554"/>
      <c r="H136" s="1555"/>
      <c r="I136" s="31"/>
      <c r="J136" s="18"/>
      <c r="K136" s="7" t="str">
        <f>B136</f>
        <v>f. Notes about the Poverty Reduction Strategy Paper</v>
      </c>
      <c r="L136" s="7"/>
      <c r="M136" s="19"/>
      <c r="N136" s="19"/>
      <c r="O136" s="7">
        <f>D136</f>
        <v>0</v>
      </c>
      <c r="P136" s="19"/>
      <c r="Q136" s="1"/>
      <c r="R136" s="19"/>
      <c r="S136" s="20"/>
      <c r="T136" s="2"/>
      <c r="U136" s="2"/>
      <c r="V136" s="2"/>
      <c r="W136" s="37"/>
      <c r="X136" s="37"/>
      <c r="Y136" s="1"/>
      <c r="Z136" s="53"/>
      <c r="AA136"/>
    </row>
    <row r="137" spans="1:27" s="111" customFormat="1" ht="16.5"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 r="A138" s="1470" t="s">
        <v>324</v>
      </c>
      <c r="B138" s="1471"/>
      <c r="C138" s="1471"/>
      <c r="D138" s="1471"/>
      <c r="E138" s="1471"/>
      <c r="F138" s="1472"/>
      <c r="G138" s="1620" t="s">
        <v>61</v>
      </c>
      <c r="H138" s="1621"/>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33.75" customHeight="1">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c r="A140" s="797"/>
      <c r="B140" s="1473" t="s">
        <v>108</v>
      </c>
      <c r="C140" s="1473"/>
      <c r="D140" s="1473"/>
      <c r="E140" s="1473"/>
      <c r="F140" s="1474"/>
      <c r="G140" s="1540" t="s">
        <v>62</v>
      </c>
      <c r="H140" s="1542"/>
      <c r="I140" s="6"/>
      <c r="J140" s="28" t="str">
        <f t="shared" ref="J140:J148" si="7">G140</f>
        <v>No</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c r="A141" s="800"/>
      <c r="B141" s="1473" t="s">
        <v>109</v>
      </c>
      <c r="C141" s="1473"/>
      <c r="D141" s="1473"/>
      <c r="E141" s="1473"/>
      <c r="F141" s="1474"/>
      <c r="G141" s="1540" t="s">
        <v>62</v>
      </c>
      <c r="H141" s="1542"/>
      <c r="I141" s="6"/>
      <c r="J141" s="28" t="str">
        <f t="shared" si="7"/>
        <v>No</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c r="A142" s="797"/>
      <c r="B142" s="1473" t="s">
        <v>170</v>
      </c>
      <c r="C142" s="1473"/>
      <c r="D142" s="1473"/>
      <c r="E142" s="1473"/>
      <c r="F142" s="1474"/>
      <c r="G142" s="1540" t="s">
        <v>62</v>
      </c>
      <c r="H142" s="1542"/>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c r="A143" s="797"/>
      <c r="B143" s="1473" t="s">
        <v>171</v>
      </c>
      <c r="C143" s="1473"/>
      <c r="D143" s="1473"/>
      <c r="E143" s="1473"/>
      <c r="F143" s="1474"/>
      <c r="G143" s="1540" t="s">
        <v>62</v>
      </c>
      <c r="H143" s="1542"/>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c r="A144" s="797"/>
      <c r="B144" s="1473" t="s">
        <v>29</v>
      </c>
      <c r="C144" s="1473"/>
      <c r="D144" s="1473"/>
      <c r="E144" s="1473"/>
      <c r="F144" s="1474"/>
      <c r="G144" s="1540" t="s">
        <v>62</v>
      </c>
      <c r="H144" s="1542"/>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c r="A145" s="797"/>
      <c r="B145" s="1473" t="s">
        <v>18</v>
      </c>
      <c r="C145" s="1473"/>
      <c r="D145" s="1473"/>
      <c r="E145" s="1473"/>
      <c r="F145" s="1474"/>
      <c r="G145" s="1540" t="s">
        <v>62</v>
      </c>
      <c r="H145" s="1542"/>
      <c r="I145" s="6"/>
      <c r="J145" s="28" t="str">
        <f t="shared" si="7"/>
        <v>No</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c r="A146" s="797"/>
      <c r="B146" s="1473" t="s">
        <v>19</v>
      </c>
      <c r="C146" s="1473"/>
      <c r="D146" s="1473"/>
      <c r="E146" s="1473"/>
      <c r="F146" s="1474"/>
      <c r="G146" s="1540" t="s">
        <v>62</v>
      </c>
      <c r="H146" s="1542"/>
      <c r="I146" s="6"/>
      <c r="J146" s="28" t="str">
        <f t="shared" si="7"/>
        <v>No</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c r="A147" s="797"/>
      <c r="B147" s="1473" t="s">
        <v>110</v>
      </c>
      <c r="C147" s="1473"/>
      <c r="D147" s="1473"/>
      <c r="E147" s="1473"/>
      <c r="F147" s="1474"/>
      <c r="G147" s="1540" t="s">
        <v>61</v>
      </c>
      <c r="H147" s="1542"/>
      <c r="I147" s="6"/>
      <c r="J147" s="28" t="str">
        <f t="shared" si="7"/>
        <v>Yes</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c r="A148" s="797"/>
      <c r="B148" s="1473" t="s">
        <v>72</v>
      </c>
      <c r="C148" s="1473"/>
      <c r="D148" s="1473"/>
      <c r="E148" s="1473"/>
      <c r="F148" s="1474"/>
      <c r="G148" s="1540" t="s">
        <v>205</v>
      </c>
      <c r="H148" s="1542"/>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 r="A149" s="797"/>
      <c r="B149" s="1473" t="s">
        <v>685</v>
      </c>
      <c r="C149" s="1473"/>
      <c r="D149" s="1473"/>
      <c r="E149" s="1473"/>
      <c r="F149" s="1473"/>
      <c r="G149" s="1602" t="s">
        <v>1929</v>
      </c>
      <c r="H149" s="1604"/>
      <c r="I149" s="6"/>
      <c r="J149" s="28"/>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 r="A150" s="152"/>
      <c r="B150" s="1473" t="s">
        <v>326</v>
      </c>
      <c r="C150" s="1473"/>
      <c r="D150" s="1473"/>
      <c r="E150" s="1473"/>
      <c r="F150" s="1473"/>
      <c r="G150" s="1602" t="s">
        <v>1409</v>
      </c>
      <c r="H150" s="1604"/>
      <c r="I150" s="6"/>
      <c r="J150" s="28"/>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c r="A152" s="799"/>
      <c r="B152" s="1498" t="s">
        <v>327</v>
      </c>
      <c r="C152" s="1498"/>
      <c r="D152" s="1498"/>
      <c r="E152" s="1498"/>
      <c r="F152" s="1499"/>
      <c r="G152" s="1630" t="s">
        <v>62</v>
      </c>
      <c r="H152" s="1631"/>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c r="A153" s="797"/>
      <c r="B153" s="1473" t="s">
        <v>328</v>
      </c>
      <c r="C153" s="1473"/>
      <c r="D153" s="1473"/>
      <c r="E153" s="1473"/>
      <c r="F153" s="1474"/>
      <c r="G153" s="1540" t="s">
        <v>62</v>
      </c>
      <c r="H153" s="1542"/>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35.25" customHeight="1" thickBot="1">
      <c r="A154" s="1622" t="s">
        <v>473</v>
      </c>
      <c r="B154" s="1623"/>
      <c r="C154" s="1624"/>
      <c r="D154" s="1625" t="s">
        <v>1410</v>
      </c>
      <c r="E154" s="1626"/>
      <c r="F154" s="1626"/>
      <c r="G154" s="1626"/>
      <c r="H154" s="1627"/>
      <c r="I154" s="6"/>
      <c r="J154" s="28"/>
      <c r="K154" s="7" t="str">
        <f>A154</f>
        <v xml:space="preserve">F. Please note any overall comments about challenges and/or successes with contraceptive security in your country.
</v>
      </c>
      <c r="L154" s="19"/>
      <c r="M154" s="19"/>
      <c r="N154" s="19"/>
      <c r="O154" s="7" t="str">
        <f>D154</f>
        <v>Although stockout at services delivery point is not widespread, providers often have stock below the minimum level</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18">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8">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4:C14"/>
    <mergeCell ref="D14:H14"/>
    <mergeCell ref="A7:C7"/>
    <mergeCell ref="A8:H8"/>
    <mergeCell ref="B18:C18"/>
    <mergeCell ref="F18:H18"/>
    <mergeCell ref="A1:H1"/>
    <mergeCell ref="A2:C2"/>
    <mergeCell ref="D2:E2"/>
    <mergeCell ref="D3:E3"/>
    <mergeCell ref="F3:H3"/>
    <mergeCell ref="A10:H10"/>
    <mergeCell ref="A11:G11"/>
    <mergeCell ref="A12:G12"/>
    <mergeCell ref="B13:C13"/>
    <mergeCell ref="D13:H13"/>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A154:C154"/>
    <mergeCell ref="D154:H154"/>
    <mergeCell ref="A155:H155"/>
    <mergeCell ref="A156:H156"/>
    <mergeCell ref="A9:H9"/>
    <mergeCell ref="B150:F150"/>
    <mergeCell ref="G150:H150"/>
    <mergeCell ref="A151:H151"/>
    <mergeCell ref="B152:F152"/>
    <mergeCell ref="G152:H152"/>
    <mergeCell ref="B153:F153"/>
    <mergeCell ref="G153:H153"/>
    <mergeCell ref="B147:F147"/>
    <mergeCell ref="G147:H147"/>
    <mergeCell ref="B148:F148"/>
    <mergeCell ref="G148:H148"/>
    <mergeCell ref="B149:F149"/>
    <mergeCell ref="G149:H149"/>
    <mergeCell ref="B144:F144"/>
    <mergeCell ref="G144:H144"/>
    <mergeCell ref="B145:F145"/>
    <mergeCell ref="G145:H145"/>
    <mergeCell ref="B146:F146"/>
    <mergeCell ref="G146:H146"/>
  </mergeCells>
  <dataValidations count="11">
    <dataValidation type="list" allowBlank="1" showInputMessage="1" showErrorMessage="1" errorTitle="Choose from dropdown" error="Please choose from the dropdown list." prompt="Please select from the dropdown list." sqref="H12 WVP983122 WLT983122 WBX983122 VSB983122 VIF983122 UYJ983122 UON983122 UER983122 TUV983122 TKZ983122 TBD983122 SRH983122 SHL983122 RXP983122 RNT983122 RDX983122 QUB983122 QKF983122 QAJ983122 PQN983122 PGR983122 OWV983122 OMZ983122 ODD983122 NTH983122 NJL983122 MZP983122 MPT983122 MFX983122 LWB983122 LMF983122 LCJ983122 KSN983122 KIR983122 JYV983122 JOZ983122 JFD983122 IVH983122 ILL983122 IBP983122 HRT983122 HHX983122 GYB983122 GOF983122 GEJ983122 FUN983122 FKR983122 FAV983122 EQZ983122 EHD983122 DXH983122 DNL983122 DDP983122 CTT983122 CJX983122 CAB983122 BQF983122 BGJ983122 AWN983122 AMR983122 ACV983122 SZ983122 JD983122 H983122 WVP917586 WLT917586 WBX917586 VSB917586 VIF917586 UYJ917586 UON917586 UER917586 TUV917586 TKZ917586 TBD917586 SRH917586 SHL917586 RXP917586 RNT917586 RDX917586 QUB917586 QKF917586 QAJ917586 PQN917586 PGR917586 OWV917586 OMZ917586 ODD917586 NTH917586 NJL917586 MZP917586 MPT917586 MFX917586 LWB917586 LMF917586 LCJ917586 KSN917586 KIR917586 JYV917586 JOZ917586 JFD917586 IVH917586 ILL917586 IBP917586 HRT917586 HHX917586 GYB917586 GOF917586 GEJ917586 FUN917586 FKR917586 FAV917586 EQZ917586 EHD917586 DXH917586 DNL917586 DDP917586 CTT917586 CJX917586 CAB917586 BQF917586 BGJ917586 AWN917586 AMR917586 ACV917586 SZ917586 JD917586 H917586 WVP852050 WLT852050 WBX852050 VSB852050 VIF852050 UYJ852050 UON852050 UER852050 TUV852050 TKZ852050 TBD852050 SRH852050 SHL852050 RXP852050 RNT852050 RDX852050 QUB852050 QKF852050 QAJ852050 PQN852050 PGR852050 OWV852050 OMZ852050 ODD852050 NTH852050 NJL852050 MZP852050 MPT852050 MFX852050 LWB852050 LMF852050 LCJ852050 KSN852050 KIR852050 JYV852050 JOZ852050 JFD852050 IVH852050 ILL852050 IBP852050 HRT852050 HHX852050 GYB852050 GOF852050 GEJ852050 FUN852050 FKR852050 FAV852050 EQZ852050 EHD852050 DXH852050 DNL852050 DDP852050 CTT852050 CJX852050 CAB852050 BQF852050 BGJ852050 AWN852050 AMR852050 ACV852050 SZ852050 JD852050 H852050 WVP786514 WLT786514 WBX786514 VSB786514 VIF786514 UYJ786514 UON786514 UER786514 TUV786514 TKZ786514 TBD786514 SRH786514 SHL786514 RXP786514 RNT786514 RDX786514 QUB786514 QKF786514 QAJ786514 PQN786514 PGR786514 OWV786514 OMZ786514 ODD786514 NTH786514 NJL786514 MZP786514 MPT786514 MFX786514 LWB786514 LMF786514 LCJ786514 KSN786514 KIR786514 JYV786514 JOZ786514 JFD786514 IVH786514 ILL786514 IBP786514 HRT786514 HHX786514 GYB786514 GOF786514 GEJ786514 FUN786514 FKR786514 FAV786514 EQZ786514 EHD786514 DXH786514 DNL786514 DDP786514 CTT786514 CJX786514 CAB786514 BQF786514 BGJ786514 AWN786514 AMR786514 ACV786514 SZ786514 JD786514 H786514 WVP720978 WLT720978 WBX720978 VSB720978 VIF720978 UYJ720978 UON720978 UER720978 TUV720978 TKZ720978 TBD720978 SRH720978 SHL720978 RXP720978 RNT720978 RDX720978 QUB720978 QKF720978 QAJ720978 PQN720978 PGR720978 OWV720978 OMZ720978 ODD720978 NTH720978 NJL720978 MZP720978 MPT720978 MFX720978 LWB720978 LMF720978 LCJ720978 KSN720978 KIR720978 JYV720978 JOZ720978 JFD720978 IVH720978 ILL720978 IBP720978 HRT720978 HHX720978 GYB720978 GOF720978 GEJ720978 FUN720978 FKR720978 FAV720978 EQZ720978 EHD720978 DXH720978 DNL720978 DDP720978 CTT720978 CJX720978 CAB720978 BQF720978 BGJ720978 AWN720978 AMR720978 ACV720978 SZ720978 JD720978 H720978 WVP655442 WLT655442 WBX655442 VSB655442 VIF655442 UYJ655442 UON655442 UER655442 TUV655442 TKZ655442 TBD655442 SRH655442 SHL655442 RXP655442 RNT655442 RDX655442 QUB655442 QKF655442 QAJ655442 PQN655442 PGR655442 OWV655442 OMZ655442 ODD655442 NTH655442 NJL655442 MZP655442 MPT655442 MFX655442 LWB655442 LMF655442 LCJ655442 KSN655442 KIR655442 JYV655442 JOZ655442 JFD655442 IVH655442 ILL655442 IBP655442 HRT655442 HHX655442 GYB655442 GOF655442 GEJ655442 FUN655442 FKR655442 FAV655442 EQZ655442 EHD655442 DXH655442 DNL655442 DDP655442 CTT655442 CJX655442 CAB655442 BQF655442 BGJ655442 AWN655442 AMR655442 ACV655442 SZ655442 JD655442 H655442 WVP589906 WLT589906 WBX589906 VSB589906 VIF589906 UYJ589906 UON589906 UER589906 TUV589906 TKZ589906 TBD589906 SRH589906 SHL589906 RXP589906 RNT589906 RDX589906 QUB589906 QKF589906 QAJ589906 PQN589906 PGR589906 OWV589906 OMZ589906 ODD589906 NTH589906 NJL589906 MZP589906 MPT589906 MFX589906 LWB589906 LMF589906 LCJ589906 KSN589906 KIR589906 JYV589906 JOZ589906 JFD589906 IVH589906 ILL589906 IBP589906 HRT589906 HHX589906 GYB589906 GOF589906 GEJ589906 FUN589906 FKR589906 FAV589906 EQZ589906 EHD589906 DXH589906 DNL589906 DDP589906 CTT589906 CJX589906 CAB589906 BQF589906 BGJ589906 AWN589906 AMR589906 ACV589906 SZ589906 JD589906 H589906 WVP524370 WLT524370 WBX524370 VSB524370 VIF524370 UYJ524370 UON524370 UER524370 TUV524370 TKZ524370 TBD524370 SRH524370 SHL524370 RXP524370 RNT524370 RDX524370 QUB524370 QKF524370 QAJ524370 PQN524370 PGR524370 OWV524370 OMZ524370 ODD524370 NTH524370 NJL524370 MZP524370 MPT524370 MFX524370 LWB524370 LMF524370 LCJ524370 KSN524370 KIR524370 JYV524370 JOZ524370 JFD524370 IVH524370 ILL524370 IBP524370 HRT524370 HHX524370 GYB524370 GOF524370 GEJ524370 FUN524370 FKR524370 FAV524370 EQZ524370 EHD524370 DXH524370 DNL524370 DDP524370 CTT524370 CJX524370 CAB524370 BQF524370 BGJ524370 AWN524370 AMR524370 ACV524370 SZ524370 JD524370 H524370 WVP458834 WLT458834 WBX458834 VSB458834 VIF458834 UYJ458834 UON458834 UER458834 TUV458834 TKZ458834 TBD458834 SRH458834 SHL458834 RXP458834 RNT458834 RDX458834 QUB458834 QKF458834 QAJ458834 PQN458834 PGR458834 OWV458834 OMZ458834 ODD458834 NTH458834 NJL458834 MZP458834 MPT458834 MFX458834 LWB458834 LMF458834 LCJ458834 KSN458834 KIR458834 JYV458834 JOZ458834 JFD458834 IVH458834 ILL458834 IBP458834 HRT458834 HHX458834 GYB458834 GOF458834 GEJ458834 FUN458834 FKR458834 FAV458834 EQZ458834 EHD458834 DXH458834 DNL458834 DDP458834 CTT458834 CJX458834 CAB458834 BQF458834 BGJ458834 AWN458834 AMR458834 ACV458834 SZ458834 JD458834 H458834 WVP393298 WLT393298 WBX393298 VSB393298 VIF393298 UYJ393298 UON393298 UER393298 TUV393298 TKZ393298 TBD393298 SRH393298 SHL393298 RXP393298 RNT393298 RDX393298 QUB393298 QKF393298 QAJ393298 PQN393298 PGR393298 OWV393298 OMZ393298 ODD393298 NTH393298 NJL393298 MZP393298 MPT393298 MFX393298 LWB393298 LMF393298 LCJ393298 KSN393298 KIR393298 JYV393298 JOZ393298 JFD393298 IVH393298 ILL393298 IBP393298 HRT393298 HHX393298 GYB393298 GOF393298 GEJ393298 FUN393298 FKR393298 FAV393298 EQZ393298 EHD393298 DXH393298 DNL393298 DDP393298 CTT393298 CJX393298 CAB393298 BQF393298 BGJ393298 AWN393298 AMR393298 ACV393298 SZ393298 JD393298 H393298 WVP327762 WLT327762 WBX327762 VSB327762 VIF327762 UYJ327762 UON327762 UER327762 TUV327762 TKZ327762 TBD327762 SRH327762 SHL327762 RXP327762 RNT327762 RDX327762 QUB327762 QKF327762 QAJ327762 PQN327762 PGR327762 OWV327762 OMZ327762 ODD327762 NTH327762 NJL327762 MZP327762 MPT327762 MFX327762 LWB327762 LMF327762 LCJ327762 KSN327762 KIR327762 JYV327762 JOZ327762 JFD327762 IVH327762 ILL327762 IBP327762 HRT327762 HHX327762 GYB327762 GOF327762 GEJ327762 FUN327762 FKR327762 FAV327762 EQZ327762 EHD327762 DXH327762 DNL327762 DDP327762 CTT327762 CJX327762 CAB327762 BQF327762 BGJ327762 AWN327762 AMR327762 ACV327762 SZ327762 JD327762 H327762 WVP262226 WLT262226 WBX262226 VSB262226 VIF262226 UYJ262226 UON262226 UER262226 TUV262226 TKZ262226 TBD262226 SRH262226 SHL262226 RXP262226 RNT262226 RDX262226 QUB262226 QKF262226 QAJ262226 PQN262226 PGR262226 OWV262226 OMZ262226 ODD262226 NTH262226 NJL262226 MZP262226 MPT262226 MFX262226 LWB262226 LMF262226 LCJ262226 KSN262226 KIR262226 JYV262226 JOZ262226 JFD262226 IVH262226 ILL262226 IBP262226 HRT262226 HHX262226 GYB262226 GOF262226 GEJ262226 FUN262226 FKR262226 FAV262226 EQZ262226 EHD262226 DXH262226 DNL262226 DDP262226 CTT262226 CJX262226 CAB262226 BQF262226 BGJ262226 AWN262226 AMR262226 ACV262226 SZ262226 JD262226 H262226 WVP196690 WLT196690 WBX196690 VSB196690 VIF196690 UYJ196690 UON196690 UER196690 TUV196690 TKZ196690 TBD196690 SRH196690 SHL196690 RXP196690 RNT196690 RDX196690 QUB196690 QKF196690 QAJ196690 PQN196690 PGR196690 OWV196690 OMZ196690 ODD196690 NTH196690 NJL196690 MZP196690 MPT196690 MFX196690 LWB196690 LMF196690 LCJ196690 KSN196690 KIR196690 JYV196690 JOZ196690 JFD196690 IVH196690 ILL196690 IBP196690 HRT196690 HHX196690 GYB196690 GOF196690 GEJ196690 FUN196690 FKR196690 FAV196690 EQZ196690 EHD196690 DXH196690 DNL196690 DDP196690 CTT196690 CJX196690 CAB196690 BQF196690 BGJ196690 AWN196690 AMR196690 ACV196690 SZ196690 JD196690 H196690 WVP131154 WLT131154 WBX131154 VSB131154 VIF131154 UYJ131154 UON131154 UER131154 TUV131154 TKZ131154 TBD131154 SRH131154 SHL131154 RXP131154 RNT131154 RDX131154 QUB131154 QKF131154 QAJ131154 PQN131154 PGR131154 OWV131154 OMZ131154 ODD131154 NTH131154 NJL131154 MZP131154 MPT131154 MFX131154 LWB131154 LMF131154 LCJ131154 KSN131154 KIR131154 JYV131154 JOZ131154 JFD131154 IVH131154 ILL131154 IBP131154 HRT131154 HHX131154 GYB131154 GOF131154 GEJ131154 FUN131154 FKR131154 FAV131154 EQZ131154 EHD131154 DXH131154 DNL131154 DDP131154 CTT131154 CJX131154 CAB131154 BQF131154 BGJ131154 AWN131154 AMR131154 ACV131154 SZ131154 JD131154 H131154 WVP65618 WLT65618 WBX65618 VSB65618 VIF65618 UYJ65618 UON65618 UER65618 TUV65618 TKZ65618 TBD65618 SRH65618 SHL65618 RXP65618 RNT65618 RDX65618 QUB65618 QKF65618 QAJ65618 PQN65618 PGR65618 OWV65618 OMZ65618 ODD65618 NTH65618 NJL65618 MZP65618 MPT65618 MFX65618 LWB65618 LMF65618 LCJ65618 KSN65618 KIR65618 JYV65618 JOZ65618 JFD65618 IVH65618 ILL65618 IBP65618 HRT65618 HHX65618 GYB65618 GOF65618 GEJ65618 FUN65618 FKR65618 FAV65618 EQZ65618 EHD65618 DXH65618 DNL65618 DDP65618 CTT65618 CJX65618 CAB65618 BQF65618 BGJ65618 AWN65618 AMR65618 ACV65618 SZ65618 JD65618 H65618 WVP82 WLT82 WBX82 VSB82 VIF82 UYJ82 UON82 UER82 TUV82 TKZ82 TBD82 SRH82 SHL82 RXP82 RNT82 RDX82 QUB82 QKF82 QAJ82 PQN82 PGR82 OWV82 OMZ82 ODD82 NTH82 NJL82 MZP82 MPT82 MFX82 LWB82 LMF82 LCJ82 KSN82 KIR82 JYV82 JOZ82 JFD82 IVH82 ILL82 IBP82 HRT82 HHX82 GYB82 GOF82 GEJ82 FUN82 FKR82 FAV82 EQZ82 EHD82 DXH82 DNL82 DDP82 CTT82 CJX82 CAB82 BQF82 BGJ82 AWN82 AMR82 ACV82 SZ82 JD82 H8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formula1>$W$1:$W$2</formula1>
    </dataValidation>
    <dataValidation type="list" allowBlank="1" showErrorMessage="1" error="Please choose from the dropdown list." sqref="H38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formula1>$W$1:$W$2</formula1>
    </dataValidation>
    <dataValidation type="list" allowBlank="1" showInputMessage="1" showErrorMessage="1" errorTitle="Choose from dropdown" error="Please choose from the dropdown list. If you cannot, please write your comment in the comments section." sqref="D83:F83 IZ83:JB83 SV83:SX83 ACR83:ACT83 AMN83:AMP83 AWJ83:AWL83 BGF83:BGH83 BQB83:BQD83 BZX83:BZZ83 CJT83:CJV83 CTP83:CTR83 DDL83:DDN83 DNH83:DNJ83 DXD83:DXF83 EGZ83:EHB83 EQV83:EQX83 FAR83:FAT83 FKN83:FKP83 FUJ83:FUL83 GEF83:GEH83 GOB83:GOD83 GXX83:GXZ83 HHT83:HHV83 HRP83:HRR83 IBL83:IBN83 ILH83:ILJ83 IVD83:IVF83 JEZ83:JFB83 JOV83:JOX83 JYR83:JYT83 KIN83:KIP83 KSJ83:KSL83 LCF83:LCH83 LMB83:LMD83 LVX83:LVZ83 MFT83:MFV83 MPP83:MPR83 MZL83:MZN83 NJH83:NJJ83 NTD83:NTF83 OCZ83:ODB83 OMV83:OMX83 OWR83:OWT83 PGN83:PGP83 PQJ83:PQL83 QAF83:QAH83 QKB83:QKD83 QTX83:QTZ83 RDT83:RDV83 RNP83:RNR83 RXL83:RXN83 SHH83:SHJ83 SRD83:SRF83 TAZ83:TBB83 TKV83:TKX83 TUR83:TUT83 UEN83:UEP83 UOJ83:UOL83 UYF83:UYH83 VIB83:VID83 VRX83:VRZ83 WBT83:WBV83 WLP83:WLR83 WVL83:WVN83 D65619:F65619 IZ65619:JB65619 SV65619:SX65619 ACR65619:ACT65619 AMN65619:AMP65619 AWJ65619:AWL65619 BGF65619:BGH65619 BQB65619:BQD65619 BZX65619:BZZ65619 CJT65619:CJV65619 CTP65619:CTR65619 DDL65619:DDN65619 DNH65619:DNJ65619 DXD65619:DXF65619 EGZ65619:EHB65619 EQV65619:EQX65619 FAR65619:FAT65619 FKN65619:FKP65619 FUJ65619:FUL65619 GEF65619:GEH65619 GOB65619:GOD65619 GXX65619:GXZ65619 HHT65619:HHV65619 HRP65619:HRR65619 IBL65619:IBN65619 ILH65619:ILJ65619 IVD65619:IVF65619 JEZ65619:JFB65619 JOV65619:JOX65619 JYR65619:JYT65619 KIN65619:KIP65619 KSJ65619:KSL65619 LCF65619:LCH65619 LMB65619:LMD65619 LVX65619:LVZ65619 MFT65619:MFV65619 MPP65619:MPR65619 MZL65619:MZN65619 NJH65619:NJJ65619 NTD65619:NTF65619 OCZ65619:ODB65619 OMV65619:OMX65619 OWR65619:OWT65619 PGN65619:PGP65619 PQJ65619:PQL65619 QAF65619:QAH65619 QKB65619:QKD65619 QTX65619:QTZ65619 RDT65619:RDV65619 RNP65619:RNR65619 RXL65619:RXN65619 SHH65619:SHJ65619 SRD65619:SRF65619 TAZ65619:TBB65619 TKV65619:TKX65619 TUR65619:TUT65619 UEN65619:UEP65619 UOJ65619:UOL65619 UYF65619:UYH65619 VIB65619:VID65619 VRX65619:VRZ65619 WBT65619:WBV65619 WLP65619:WLR65619 WVL65619:WVN65619 D131155:F131155 IZ131155:JB131155 SV131155:SX131155 ACR131155:ACT131155 AMN131155:AMP131155 AWJ131155:AWL131155 BGF131155:BGH131155 BQB131155:BQD131155 BZX131155:BZZ131155 CJT131155:CJV131155 CTP131155:CTR131155 DDL131155:DDN131155 DNH131155:DNJ131155 DXD131155:DXF131155 EGZ131155:EHB131155 EQV131155:EQX131155 FAR131155:FAT131155 FKN131155:FKP131155 FUJ131155:FUL131155 GEF131155:GEH131155 GOB131155:GOD131155 GXX131155:GXZ131155 HHT131155:HHV131155 HRP131155:HRR131155 IBL131155:IBN131155 ILH131155:ILJ131155 IVD131155:IVF131155 JEZ131155:JFB131155 JOV131155:JOX131155 JYR131155:JYT131155 KIN131155:KIP131155 KSJ131155:KSL131155 LCF131155:LCH131155 LMB131155:LMD131155 LVX131155:LVZ131155 MFT131155:MFV131155 MPP131155:MPR131155 MZL131155:MZN131155 NJH131155:NJJ131155 NTD131155:NTF131155 OCZ131155:ODB131155 OMV131155:OMX131155 OWR131155:OWT131155 PGN131155:PGP131155 PQJ131155:PQL131155 QAF131155:QAH131155 QKB131155:QKD131155 QTX131155:QTZ131155 RDT131155:RDV131155 RNP131155:RNR131155 RXL131155:RXN131155 SHH131155:SHJ131155 SRD131155:SRF131155 TAZ131155:TBB131155 TKV131155:TKX131155 TUR131155:TUT131155 UEN131155:UEP131155 UOJ131155:UOL131155 UYF131155:UYH131155 VIB131155:VID131155 VRX131155:VRZ131155 WBT131155:WBV131155 WLP131155:WLR131155 WVL131155:WVN131155 D196691:F196691 IZ196691:JB196691 SV196691:SX196691 ACR196691:ACT196691 AMN196691:AMP196691 AWJ196691:AWL196691 BGF196691:BGH196691 BQB196691:BQD196691 BZX196691:BZZ196691 CJT196691:CJV196691 CTP196691:CTR196691 DDL196691:DDN196691 DNH196691:DNJ196691 DXD196691:DXF196691 EGZ196691:EHB196691 EQV196691:EQX196691 FAR196691:FAT196691 FKN196691:FKP196691 FUJ196691:FUL196691 GEF196691:GEH196691 GOB196691:GOD196691 GXX196691:GXZ196691 HHT196691:HHV196691 HRP196691:HRR196691 IBL196691:IBN196691 ILH196691:ILJ196691 IVD196691:IVF196691 JEZ196691:JFB196691 JOV196691:JOX196691 JYR196691:JYT196691 KIN196691:KIP196691 KSJ196691:KSL196691 LCF196691:LCH196691 LMB196691:LMD196691 LVX196691:LVZ196691 MFT196691:MFV196691 MPP196691:MPR196691 MZL196691:MZN196691 NJH196691:NJJ196691 NTD196691:NTF196691 OCZ196691:ODB196691 OMV196691:OMX196691 OWR196691:OWT196691 PGN196691:PGP196691 PQJ196691:PQL196691 QAF196691:QAH196691 QKB196691:QKD196691 QTX196691:QTZ196691 RDT196691:RDV196691 RNP196691:RNR196691 RXL196691:RXN196691 SHH196691:SHJ196691 SRD196691:SRF196691 TAZ196691:TBB196691 TKV196691:TKX196691 TUR196691:TUT196691 UEN196691:UEP196691 UOJ196691:UOL196691 UYF196691:UYH196691 VIB196691:VID196691 VRX196691:VRZ196691 WBT196691:WBV196691 WLP196691:WLR196691 WVL196691:WVN196691 D262227:F262227 IZ262227:JB262227 SV262227:SX262227 ACR262227:ACT262227 AMN262227:AMP262227 AWJ262227:AWL262227 BGF262227:BGH262227 BQB262227:BQD262227 BZX262227:BZZ262227 CJT262227:CJV262227 CTP262227:CTR262227 DDL262227:DDN262227 DNH262227:DNJ262227 DXD262227:DXF262227 EGZ262227:EHB262227 EQV262227:EQX262227 FAR262227:FAT262227 FKN262227:FKP262227 FUJ262227:FUL262227 GEF262227:GEH262227 GOB262227:GOD262227 GXX262227:GXZ262227 HHT262227:HHV262227 HRP262227:HRR262227 IBL262227:IBN262227 ILH262227:ILJ262227 IVD262227:IVF262227 JEZ262227:JFB262227 JOV262227:JOX262227 JYR262227:JYT262227 KIN262227:KIP262227 KSJ262227:KSL262227 LCF262227:LCH262227 LMB262227:LMD262227 LVX262227:LVZ262227 MFT262227:MFV262227 MPP262227:MPR262227 MZL262227:MZN262227 NJH262227:NJJ262227 NTD262227:NTF262227 OCZ262227:ODB262227 OMV262227:OMX262227 OWR262227:OWT262227 PGN262227:PGP262227 PQJ262227:PQL262227 QAF262227:QAH262227 QKB262227:QKD262227 QTX262227:QTZ262227 RDT262227:RDV262227 RNP262227:RNR262227 RXL262227:RXN262227 SHH262227:SHJ262227 SRD262227:SRF262227 TAZ262227:TBB262227 TKV262227:TKX262227 TUR262227:TUT262227 UEN262227:UEP262227 UOJ262227:UOL262227 UYF262227:UYH262227 VIB262227:VID262227 VRX262227:VRZ262227 WBT262227:WBV262227 WLP262227:WLR262227 WVL262227:WVN262227 D327763:F327763 IZ327763:JB327763 SV327763:SX327763 ACR327763:ACT327763 AMN327763:AMP327763 AWJ327763:AWL327763 BGF327763:BGH327763 BQB327763:BQD327763 BZX327763:BZZ327763 CJT327763:CJV327763 CTP327763:CTR327763 DDL327763:DDN327763 DNH327763:DNJ327763 DXD327763:DXF327763 EGZ327763:EHB327763 EQV327763:EQX327763 FAR327763:FAT327763 FKN327763:FKP327763 FUJ327763:FUL327763 GEF327763:GEH327763 GOB327763:GOD327763 GXX327763:GXZ327763 HHT327763:HHV327763 HRP327763:HRR327763 IBL327763:IBN327763 ILH327763:ILJ327763 IVD327763:IVF327763 JEZ327763:JFB327763 JOV327763:JOX327763 JYR327763:JYT327763 KIN327763:KIP327763 KSJ327763:KSL327763 LCF327763:LCH327763 LMB327763:LMD327763 LVX327763:LVZ327763 MFT327763:MFV327763 MPP327763:MPR327763 MZL327763:MZN327763 NJH327763:NJJ327763 NTD327763:NTF327763 OCZ327763:ODB327763 OMV327763:OMX327763 OWR327763:OWT327763 PGN327763:PGP327763 PQJ327763:PQL327763 QAF327763:QAH327763 QKB327763:QKD327763 QTX327763:QTZ327763 RDT327763:RDV327763 RNP327763:RNR327763 RXL327763:RXN327763 SHH327763:SHJ327763 SRD327763:SRF327763 TAZ327763:TBB327763 TKV327763:TKX327763 TUR327763:TUT327763 UEN327763:UEP327763 UOJ327763:UOL327763 UYF327763:UYH327763 VIB327763:VID327763 VRX327763:VRZ327763 WBT327763:WBV327763 WLP327763:WLR327763 WVL327763:WVN327763 D393299:F393299 IZ393299:JB393299 SV393299:SX393299 ACR393299:ACT393299 AMN393299:AMP393299 AWJ393299:AWL393299 BGF393299:BGH393299 BQB393299:BQD393299 BZX393299:BZZ393299 CJT393299:CJV393299 CTP393299:CTR393299 DDL393299:DDN393299 DNH393299:DNJ393299 DXD393299:DXF393299 EGZ393299:EHB393299 EQV393299:EQX393299 FAR393299:FAT393299 FKN393299:FKP393299 FUJ393299:FUL393299 GEF393299:GEH393299 GOB393299:GOD393299 GXX393299:GXZ393299 HHT393299:HHV393299 HRP393299:HRR393299 IBL393299:IBN393299 ILH393299:ILJ393299 IVD393299:IVF393299 JEZ393299:JFB393299 JOV393299:JOX393299 JYR393299:JYT393299 KIN393299:KIP393299 KSJ393299:KSL393299 LCF393299:LCH393299 LMB393299:LMD393299 LVX393299:LVZ393299 MFT393299:MFV393299 MPP393299:MPR393299 MZL393299:MZN393299 NJH393299:NJJ393299 NTD393299:NTF393299 OCZ393299:ODB393299 OMV393299:OMX393299 OWR393299:OWT393299 PGN393299:PGP393299 PQJ393299:PQL393299 QAF393299:QAH393299 QKB393299:QKD393299 QTX393299:QTZ393299 RDT393299:RDV393299 RNP393299:RNR393299 RXL393299:RXN393299 SHH393299:SHJ393299 SRD393299:SRF393299 TAZ393299:TBB393299 TKV393299:TKX393299 TUR393299:TUT393299 UEN393299:UEP393299 UOJ393299:UOL393299 UYF393299:UYH393299 VIB393299:VID393299 VRX393299:VRZ393299 WBT393299:WBV393299 WLP393299:WLR393299 WVL393299:WVN393299 D458835:F458835 IZ458835:JB458835 SV458835:SX458835 ACR458835:ACT458835 AMN458835:AMP458835 AWJ458835:AWL458835 BGF458835:BGH458835 BQB458835:BQD458835 BZX458835:BZZ458835 CJT458835:CJV458835 CTP458835:CTR458835 DDL458835:DDN458835 DNH458835:DNJ458835 DXD458835:DXF458835 EGZ458835:EHB458835 EQV458835:EQX458835 FAR458835:FAT458835 FKN458835:FKP458835 FUJ458835:FUL458835 GEF458835:GEH458835 GOB458835:GOD458835 GXX458835:GXZ458835 HHT458835:HHV458835 HRP458835:HRR458835 IBL458835:IBN458835 ILH458835:ILJ458835 IVD458835:IVF458835 JEZ458835:JFB458835 JOV458835:JOX458835 JYR458835:JYT458835 KIN458835:KIP458835 KSJ458835:KSL458835 LCF458835:LCH458835 LMB458835:LMD458835 LVX458835:LVZ458835 MFT458835:MFV458835 MPP458835:MPR458835 MZL458835:MZN458835 NJH458835:NJJ458835 NTD458835:NTF458835 OCZ458835:ODB458835 OMV458835:OMX458835 OWR458835:OWT458835 PGN458835:PGP458835 PQJ458835:PQL458835 QAF458835:QAH458835 QKB458835:QKD458835 QTX458835:QTZ458835 RDT458835:RDV458835 RNP458835:RNR458835 RXL458835:RXN458835 SHH458835:SHJ458835 SRD458835:SRF458835 TAZ458835:TBB458835 TKV458835:TKX458835 TUR458835:TUT458835 UEN458835:UEP458835 UOJ458835:UOL458835 UYF458835:UYH458835 VIB458835:VID458835 VRX458835:VRZ458835 WBT458835:WBV458835 WLP458835:WLR458835 WVL458835:WVN458835 D524371:F524371 IZ524371:JB524371 SV524371:SX524371 ACR524371:ACT524371 AMN524371:AMP524371 AWJ524371:AWL524371 BGF524371:BGH524371 BQB524371:BQD524371 BZX524371:BZZ524371 CJT524371:CJV524371 CTP524371:CTR524371 DDL524371:DDN524371 DNH524371:DNJ524371 DXD524371:DXF524371 EGZ524371:EHB524371 EQV524371:EQX524371 FAR524371:FAT524371 FKN524371:FKP524371 FUJ524371:FUL524371 GEF524371:GEH524371 GOB524371:GOD524371 GXX524371:GXZ524371 HHT524371:HHV524371 HRP524371:HRR524371 IBL524371:IBN524371 ILH524371:ILJ524371 IVD524371:IVF524371 JEZ524371:JFB524371 JOV524371:JOX524371 JYR524371:JYT524371 KIN524371:KIP524371 KSJ524371:KSL524371 LCF524371:LCH524371 LMB524371:LMD524371 LVX524371:LVZ524371 MFT524371:MFV524371 MPP524371:MPR524371 MZL524371:MZN524371 NJH524371:NJJ524371 NTD524371:NTF524371 OCZ524371:ODB524371 OMV524371:OMX524371 OWR524371:OWT524371 PGN524371:PGP524371 PQJ524371:PQL524371 QAF524371:QAH524371 QKB524371:QKD524371 QTX524371:QTZ524371 RDT524371:RDV524371 RNP524371:RNR524371 RXL524371:RXN524371 SHH524371:SHJ524371 SRD524371:SRF524371 TAZ524371:TBB524371 TKV524371:TKX524371 TUR524371:TUT524371 UEN524371:UEP524371 UOJ524371:UOL524371 UYF524371:UYH524371 VIB524371:VID524371 VRX524371:VRZ524371 WBT524371:WBV524371 WLP524371:WLR524371 WVL524371:WVN524371 D589907:F589907 IZ589907:JB589907 SV589907:SX589907 ACR589907:ACT589907 AMN589907:AMP589907 AWJ589907:AWL589907 BGF589907:BGH589907 BQB589907:BQD589907 BZX589907:BZZ589907 CJT589907:CJV589907 CTP589907:CTR589907 DDL589907:DDN589907 DNH589907:DNJ589907 DXD589907:DXF589907 EGZ589907:EHB589907 EQV589907:EQX589907 FAR589907:FAT589907 FKN589907:FKP589907 FUJ589907:FUL589907 GEF589907:GEH589907 GOB589907:GOD589907 GXX589907:GXZ589907 HHT589907:HHV589907 HRP589907:HRR589907 IBL589907:IBN589907 ILH589907:ILJ589907 IVD589907:IVF589907 JEZ589907:JFB589907 JOV589907:JOX589907 JYR589907:JYT589907 KIN589907:KIP589907 KSJ589907:KSL589907 LCF589907:LCH589907 LMB589907:LMD589907 LVX589907:LVZ589907 MFT589907:MFV589907 MPP589907:MPR589907 MZL589907:MZN589907 NJH589907:NJJ589907 NTD589907:NTF589907 OCZ589907:ODB589907 OMV589907:OMX589907 OWR589907:OWT589907 PGN589907:PGP589907 PQJ589907:PQL589907 QAF589907:QAH589907 QKB589907:QKD589907 QTX589907:QTZ589907 RDT589907:RDV589907 RNP589907:RNR589907 RXL589907:RXN589907 SHH589907:SHJ589907 SRD589907:SRF589907 TAZ589907:TBB589907 TKV589907:TKX589907 TUR589907:TUT589907 UEN589907:UEP589907 UOJ589907:UOL589907 UYF589907:UYH589907 VIB589907:VID589907 VRX589907:VRZ589907 WBT589907:WBV589907 WLP589907:WLR589907 WVL589907:WVN589907 D655443:F655443 IZ655443:JB655443 SV655443:SX655443 ACR655443:ACT655443 AMN655443:AMP655443 AWJ655443:AWL655443 BGF655443:BGH655443 BQB655443:BQD655443 BZX655443:BZZ655443 CJT655443:CJV655443 CTP655443:CTR655443 DDL655443:DDN655443 DNH655443:DNJ655443 DXD655443:DXF655443 EGZ655443:EHB655443 EQV655443:EQX655443 FAR655443:FAT655443 FKN655443:FKP655443 FUJ655443:FUL655443 GEF655443:GEH655443 GOB655443:GOD655443 GXX655443:GXZ655443 HHT655443:HHV655443 HRP655443:HRR655443 IBL655443:IBN655443 ILH655443:ILJ655443 IVD655443:IVF655443 JEZ655443:JFB655443 JOV655443:JOX655443 JYR655443:JYT655443 KIN655443:KIP655443 KSJ655443:KSL655443 LCF655443:LCH655443 LMB655443:LMD655443 LVX655443:LVZ655443 MFT655443:MFV655443 MPP655443:MPR655443 MZL655443:MZN655443 NJH655443:NJJ655443 NTD655443:NTF655443 OCZ655443:ODB655443 OMV655443:OMX655443 OWR655443:OWT655443 PGN655443:PGP655443 PQJ655443:PQL655443 QAF655443:QAH655443 QKB655443:QKD655443 QTX655443:QTZ655443 RDT655443:RDV655443 RNP655443:RNR655443 RXL655443:RXN655443 SHH655443:SHJ655443 SRD655443:SRF655443 TAZ655443:TBB655443 TKV655443:TKX655443 TUR655443:TUT655443 UEN655443:UEP655443 UOJ655443:UOL655443 UYF655443:UYH655443 VIB655443:VID655443 VRX655443:VRZ655443 WBT655443:WBV655443 WLP655443:WLR655443 WVL655443:WVN655443 D720979:F720979 IZ720979:JB720979 SV720979:SX720979 ACR720979:ACT720979 AMN720979:AMP720979 AWJ720979:AWL720979 BGF720979:BGH720979 BQB720979:BQD720979 BZX720979:BZZ720979 CJT720979:CJV720979 CTP720979:CTR720979 DDL720979:DDN720979 DNH720979:DNJ720979 DXD720979:DXF720979 EGZ720979:EHB720979 EQV720979:EQX720979 FAR720979:FAT720979 FKN720979:FKP720979 FUJ720979:FUL720979 GEF720979:GEH720979 GOB720979:GOD720979 GXX720979:GXZ720979 HHT720979:HHV720979 HRP720979:HRR720979 IBL720979:IBN720979 ILH720979:ILJ720979 IVD720979:IVF720979 JEZ720979:JFB720979 JOV720979:JOX720979 JYR720979:JYT720979 KIN720979:KIP720979 KSJ720979:KSL720979 LCF720979:LCH720979 LMB720979:LMD720979 LVX720979:LVZ720979 MFT720979:MFV720979 MPP720979:MPR720979 MZL720979:MZN720979 NJH720979:NJJ720979 NTD720979:NTF720979 OCZ720979:ODB720979 OMV720979:OMX720979 OWR720979:OWT720979 PGN720979:PGP720979 PQJ720979:PQL720979 QAF720979:QAH720979 QKB720979:QKD720979 QTX720979:QTZ720979 RDT720979:RDV720979 RNP720979:RNR720979 RXL720979:RXN720979 SHH720979:SHJ720979 SRD720979:SRF720979 TAZ720979:TBB720979 TKV720979:TKX720979 TUR720979:TUT720979 UEN720979:UEP720979 UOJ720979:UOL720979 UYF720979:UYH720979 VIB720979:VID720979 VRX720979:VRZ720979 WBT720979:WBV720979 WLP720979:WLR720979 WVL720979:WVN720979 D786515:F786515 IZ786515:JB786515 SV786515:SX786515 ACR786515:ACT786515 AMN786515:AMP786515 AWJ786515:AWL786515 BGF786515:BGH786515 BQB786515:BQD786515 BZX786515:BZZ786515 CJT786515:CJV786515 CTP786515:CTR786515 DDL786515:DDN786515 DNH786515:DNJ786515 DXD786515:DXF786515 EGZ786515:EHB786515 EQV786515:EQX786515 FAR786515:FAT786515 FKN786515:FKP786515 FUJ786515:FUL786515 GEF786515:GEH786515 GOB786515:GOD786515 GXX786515:GXZ786515 HHT786515:HHV786515 HRP786515:HRR786515 IBL786515:IBN786515 ILH786515:ILJ786515 IVD786515:IVF786515 JEZ786515:JFB786515 JOV786515:JOX786515 JYR786515:JYT786515 KIN786515:KIP786515 KSJ786515:KSL786515 LCF786515:LCH786515 LMB786515:LMD786515 LVX786515:LVZ786515 MFT786515:MFV786515 MPP786515:MPR786515 MZL786515:MZN786515 NJH786515:NJJ786515 NTD786515:NTF786515 OCZ786515:ODB786515 OMV786515:OMX786515 OWR786515:OWT786515 PGN786515:PGP786515 PQJ786515:PQL786515 QAF786515:QAH786515 QKB786515:QKD786515 QTX786515:QTZ786515 RDT786515:RDV786515 RNP786515:RNR786515 RXL786515:RXN786515 SHH786515:SHJ786515 SRD786515:SRF786515 TAZ786515:TBB786515 TKV786515:TKX786515 TUR786515:TUT786515 UEN786515:UEP786515 UOJ786515:UOL786515 UYF786515:UYH786515 VIB786515:VID786515 VRX786515:VRZ786515 WBT786515:WBV786515 WLP786515:WLR786515 WVL786515:WVN786515 D852051:F852051 IZ852051:JB852051 SV852051:SX852051 ACR852051:ACT852051 AMN852051:AMP852051 AWJ852051:AWL852051 BGF852051:BGH852051 BQB852051:BQD852051 BZX852051:BZZ852051 CJT852051:CJV852051 CTP852051:CTR852051 DDL852051:DDN852051 DNH852051:DNJ852051 DXD852051:DXF852051 EGZ852051:EHB852051 EQV852051:EQX852051 FAR852051:FAT852051 FKN852051:FKP852051 FUJ852051:FUL852051 GEF852051:GEH852051 GOB852051:GOD852051 GXX852051:GXZ852051 HHT852051:HHV852051 HRP852051:HRR852051 IBL852051:IBN852051 ILH852051:ILJ852051 IVD852051:IVF852051 JEZ852051:JFB852051 JOV852051:JOX852051 JYR852051:JYT852051 KIN852051:KIP852051 KSJ852051:KSL852051 LCF852051:LCH852051 LMB852051:LMD852051 LVX852051:LVZ852051 MFT852051:MFV852051 MPP852051:MPR852051 MZL852051:MZN852051 NJH852051:NJJ852051 NTD852051:NTF852051 OCZ852051:ODB852051 OMV852051:OMX852051 OWR852051:OWT852051 PGN852051:PGP852051 PQJ852051:PQL852051 QAF852051:QAH852051 QKB852051:QKD852051 QTX852051:QTZ852051 RDT852051:RDV852051 RNP852051:RNR852051 RXL852051:RXN852051 SHH852051:SHJ852051 SRD852051:SRF852051 TAZ852051:TBB852051 TKV852051:TKX852051 TUR852051:TUT852051 UEN852051:UEP852051 UOJ852051:UOL852051 UYF852051:UYH852051 VIB852051:VID852051 VRX852051:VRZ852051 WBT852051:WBV852051 WLP852051:WLR852051 WVL852051:WVN852051 D917587:F917587 IZ917587:JB917587 SV917587:SX917587 ACR917587:ACT917587 AMN917587:AMP917587 AWJ917587:AWL917587 BGF917587:BGH917587 BQB917587:BQD917587 BZX917587:BZZ917587 CJT917587:CJV917587 CTP917587:CTR917587 DDL917587:DDN917587 DNH917587:DNJ917587 DXD917587:DXF917587 EGZ917587:EHB917587 EQV917587:EQX917587 FAR917587:FAT917587 FKN917587:FKP917587 FUJ917587:FUL917587 GEF917587:GEH917587 GOB917587:GOD917587 GXX917587:GXZ917587 HHT917587:HHV917587 HRP917587:HRR917587 IBL917587:IBN917587 ILH917587:ILJ917587 IVD917587:IVF917587 JEZ917587:JFB917587 JOV917587:JOX917587 JYR917587:JYT917587 KIN917587:KIP917587 KSJ917587:KSL917587 LCF917587:LCH917587 LMB917587:LMD917587 LVX917587:LVZ917587 MFT917587:MFV917587 MPP917587:MPR917587 MZL917587:MZN917587 NJH917587:NJJ917587 NTD917587:NTF917587 OCZ917587:ODB917587 OMV917587:OMX917587 OWR917587:OWT917587 PGN917587:PGP917587 PQJ917587:PQL917587 QAF917587:QAH917587 QKB917587:QKD917587 QTX917587:QTZ917587 RDT917587:RDV917587 RNP917587:RNR917587 RXL917587:RXN917587 SHH917587:SHJ917587 SRD917587:SRF917587 TAZ917587:TBB917587 TKV917587:TKX917587 TUR917587:TUT917587 UEN917587:UEP917587 UOJ917587:UOL917587 UYF917587:UYH917587 VIB917587:VID917587 VRX917587:VRZ917587 WBT917587:WBV917587 WLP917587:WLR917587 WVL917587:WVN917587 D983123:F983123 IZ983123:JB983123 SV983123:SX983123 ACR983123:ACT983123 AMN983123:AMP983123 AWJ983123:AWL983123 BGF983123:BGH983123 BQB983123:BQD983123 BZX983123:BZZ983123 CJT983123:CJV983123 CTP983123:CTR983123 DDL983123:DDN983123 DNH983123:DNJ983123 DXD983123:DXF983123 EGZ983123:EHB983123 EQV983123:EQX983123 FAR983123:FAT983123 FKN983123:FKP983123 FUJ983123:FUL983123 GEF983123:GEH983123 GOB983123:GOD983123 GXX983123:GXZ983123 HHT983123:HHV983123 HRP983123:HRR983123 IBL983123:IBN983123 ILH983123:ILJ983123 IVD983123:IVF983123 JEZ983123:JFB983123 JOV983123:JOX983123 JYR983123:JYT983123 KIN983123:KIP983123 KSJ983123:KSL983123 LCF983123:LCH983123 LMB983123:LMD983123 LVX983123:LVZ983123 MFT983123:MFV983123 MPP983123:MPR983123 MZL983123:MZN983123 NJH983123:NJJ983123 NTD983123:NTF983123 OCZ983123:ODB983123 OMV983123:OMX983123 OWR983123:OWT983123 PGN983123:PGP983123 PQJ983123:PQL983123 QAF983123:QAH983123 QKB983123:QKD983123 QTX983123:QTZ983123 RDT983123:RDV983123 RNP983123:RNR983123 RXL983123:RXN983123 SHH983123:SHJ983123 SRD983123:SRF983123 TAZ983123:TBB983123 TKV983123:TKX983123 TUR983123:TUT983123 UEN983123:UEP983123 UOJ983123:UOL983123 UYF983123:UYH983123 VIB983123:VID983123 VRX983123:VRZ983123 WBT983123:WBV983123 WLP983123:WLR983123 WVL983123:WVN983123">
      <formula1>$N$1:$N$2</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$O$1:$O$5</formula1>
    </dataValidation>
    <dataValidation type="list" allowBlank="1" showInputMessage="1" prompt="Please select from the dropdown list if possible. If you cannot find a provider cadre that fits, you may write it in." sqref="WVL983135:WVP983135 IZ95:JD95 SV95:SZ95 ACR95:ACV95 AMN95:AMR95 AWJ95:AWN95 BGF95:BGJ95 BQB95:BQF95 BZX95:CAB95 CJT95:CJX95 CTP95:CTT95 DDL95:DDP95 DNH95:DNL95 DXD95:DXH95 EGZ95:EHD95 EQV95:EQZ95 FAR95:FAV95 FKN95:FKR95 FUJ95:FUN95 GEF95:GEJ95 GOB95:GOF95 GXX95:GYB95 HHT95:HHX95 HRP95:HRT95 IBL95:IBP95 ILH95:ILL95 IVD95:IVH95 JEZ95:JFD95 JOV95:JOZ95 JYR95:JYV95 KIN95:KIR95 KSJ95:KSN95 LCF95:LCJ95 LMB95:LMF95 LVX95:LWB95 MFT95:MFX95 MPP95:MPT95 MZL95:MZP95 NJH95:NJL95 NTD95:NTH95 OCZ95:ODD95 OMV95:OMZ95 OWR95:OWV95 PGN95:PGR95 PQJ95:PQN95 QAF95:QAJ95 QKB95:QKF95 QTX95:QUB95 RDT95:RDX95 RNP95:RNT95 RXL95:RXP95 SHH95:SHL95 SRD95:SRH95 TAZ95:TBD95 TKV95:TKZ95 TUR95:TUV95 UEN95:UER95 UOJ95:UON95 UYF95:UYJ95 VIB95:VIF95 VRX95:VSB95 WBT95:WBX95 WLP95:WLT95 WVL95:WVP95 D65631:H65631 IZ65631:JD65631 SV65631:SZ65631 ACR65631:ACV65631 AMN65631:AMR65631 AWJ65631:AWN65631 BGF65631:BGJ65631 BQB65631:BQF65631 BZX65631:CAB65631 CJT65631:CJX65631 CTP65631:CTT65631 DDL65631:DDP65631 DNH65631:DNL65631 DXD65631:DXH65631 EGZ65631:EHD65631 EQV65631:EQZ65631 FAR65631:FAV65631 FKN65631:FKR65631 FUJ65631:FUN65631 GEF65631:GEJ65631 GOB65631:GOF65631 GXX65631:GYB65631 HHT65631:HHX65631 HRP65631:HRT65631 IBL65631:IBP65631 ILH65631:ILL65631 IVD65631:IVH65631 JEZ65631:JFD65631 JOV65631:JOZ65631 JYR65631:JYV65631 KIN65631:KIR65631 KSJ65631:KSN65631 LCF65631:LCJ65631 LMB65631:LMF65631 LVX65631:LWB65631 MFT65631:MFX65631 MPP65631:MPT65631 MZL65631:MZP65631 NJH65631:NJL65631 NTD65631:NTH65631 OCZ65631:ODD65631 OMV65631:OMZ65631 OWR65631:OWV65631 PGN65631:PGR65631 PQJ65631:PQN65631 QAF65631:QAJ65631 QKB65631:QKF65631 QTX65631:QUB65631 RDT65631:RDX65631 RNP65631:RNT65631 RXL65631:RXP65631 SHH65631:SHL65631 SRD65631:SRH65631 TAZ65631:TBD65631 TKV65631:TKZ65631 TUR65631:TUV65631 UEN65631:UER65631 UOJ65631:UON65631 UYF65631:UYJ65631 VIB65631:VIF65631 VRX65631:VSB65631 WBT65631:WBX65631 WLP65631:WLT65631 WVL65631:WVP65631 D131167:H131167 IZ131167:JD131167 SV131167:SZ131167 ACR131167:ACV131167 AMN131167:AMR131167 AWJ131167:AWN131167 BGF131167:BGJ131167 BQB131167:BQF131167 BZX131167:CAB131167 CJT131167:CJX131167 CTP131167:CTT131167 DDL131167:DDP131167 DNH131167:DNL131167 DXD131167:DXH131167 EGZ131167:EHD131167 EQV131167:EQZ131167 FAR131167:FAV131167 FKN131167:FKR131167 FUJ131167:FUN131167 GEF131167:GEJ131167 GOB131167:GOF131167 GXX131167:GYB131167 HHT131167:HHX131167 HRP131167:HRT131167 IBL131167:IBP131167 ILH131167:ILL131167 IVD131167:IVH131167 JEZ131167:JFD131167 JOV131167:JOZ131167 JYR131167:JYV131167 KIN131167:KIR131167 KSJ131167:KSN131167 LCF131167:LCJ131167 LMB131167:LMF131167 LVX131167:LWB131167 MFT131167:MFX131167 MPP131167:MPT131167 MZL131167:MZP131167 NJH131167:NJL131167 NTD131167:NTH131167 OCZ131167:ODD131167 OMV131167:OMZ131167 OWR131167:OWV131167 PGN131167:PGR131167 PQJ131167:PQN131167 QAF131167:QAJ131167 QKB131167:QKF131167 QTX131167:QUB131167 RDT131167:RDX131167 RNP131167:RNT131167 RXL131167:RXP131167 SHH131167:SHL131167 SRD131167:SRH131167 TAZ131167:TBD131167 TKV131167:TKZ131167 TUR131167:TUV131167 UEN131167:UER131167 UOJ131167:UON131167 UYF131167:UYJ131167 VIB131167:VIF131167 VRX131167:VSB131167 WBT131167:WBX131167 WLP131167:WLT131167 WVL131167:WVP131167 D196703:H196703 IZ196703:JD196703 SV196703:SZ196703 ACR196703:ACV196703 AMN196703:AMR196703 AWJ196703:AWN196703 BGF196703:BGJ196703 BQB196703:BQF196703 BZX196703:CAB196703 CJT196703:CJX196703 CTP196703:CTT196703 DDL196703:DDP196703 DNH196703:DNL196703 DXD196703:DXH196703 EGZ196703:EHD196703 EQV196703:EQZ196703 FAR196703:FAV196703 FKN196703:FKR196703 FUJ196703:FUN196703 GEF196703:GEJ196703 GOB196703:GOF196703 GXX196703:GYB196703 HHT196703:HHX196703 HRP196703:HRT196703 IBL196703:IBP196703 ILH196703:ILL196703 IVD196703:IVH196703 JEZ196703:JFD196703 JOV196703:JOZ196703 JYR196703:JYV196703 KIN196703:KIR196703 KSJ196703:KSN196703 LCF196703:LCJ196703 LMB196703:LMF196703 LVX196703:LWB196703 MFT196703:MFX196703 MPP196703:MPT196703 MZL196703:MZP196703 NJH196703:NJL196703 NTD196703:NTH196703 OCZ196703:ODD196703 OMV196703:OMZ196703 OWR196703:OWV196703 PGN196703:PGR196703 PQJ196703:PQN196703 QAF196703:QAJ196703 QKB196703:QKF196703 QTX196703:QUB196703 RDT196703:RDX196703 RNP196703:RNT196703 RXL196703:RXP196703 SHH196703:SHL196703 SRD196703:SRH196703 TAZ196703:TBD196703 TKV196703:TKZ196703 TUR196703:TUV196703 UEN196703:UER196703 UOJ196703:UON196703 UYF196703:UYJ196703 VIB196703:VIF196703 VRX196703:VSB196703 WBT196703:WBX196703 WLP196703:WLT196703 WVL196703:WVP196703 D262239:H262239 IZ262239:JD262239 SV262239:SZ262239 ACR262239:ACV262239 AMN262239:AMR262239 AWJ262239:AWN262239 BGF262239:BGJ262239 BQB262239:BQF262239 BZX262239:CAB262239 CJT262239:CJX262239 CTP262239:CTT262239 DDL262239:DDP262239 DNH262239:DNL262239 DXD262239:DXH262239 EGZ262239:EHD262239 EQV262239:EQZ262239 FAR262239:FAV262239 FKN262239:FKR262239 FUJ262239:FUN262239 GEF262239:GEJ262239 GOB262239:GOF262239 GXX262239:GYB262239 HHT262239:HHX262239 HRP262239:HRT262239 IBL262239:IBP262239 ILH262239:ILL262239 IVD262239:IVH262239 JEZ262239:JFD262239 JOV262239:JOZ262239 JYR262239:JYV262239 KIN262239:KIR262239 KSJ262239:KSN262239 LCF262239:LCJ262239 LMB262239:LMF262239 LVX262239:LWB262239 MFT262239:MFX262239 MPP262239:MPT262239 MZL262239:MZP262239 NJH262239:NJL262239 NTD262239:NTH262239 OCZ262239:ODD262239 OMV262239:OMZ262239 OWR262239:OWV262239 PGN262239:PGR262239 PQJ262239:PQN262239 QAF262239:QAJ262239 QKB262239:QKF262239 QTX262239:QUB262239 RDT262239:RDX262239 RNP262239:RNT262239 RXL262239:RXP262239 SHH262239:SHL262239 SRD262239:SRH262239 TAZ262239:TBD262239 TKV262239:TKZ262239 TUR262239:TUV262239 UEN262239:UER262239 UOJ262239:UON262239 UYF262239:UYJ262239 VIB262239:VIF262239 VRX262239:VSB262239 WBT262239:WBX262239 WLP262239:WLT262239 WVL262239:WVP262239 D327775:H327775 IZ327775:JD327775 SV327775:SZ327775 ACR327775:ACV327775 AMN327775:AMR327775 AWJ327775:AWN327775 BGF327775:BGJ327775 BQB327775:BQF327775 BZX327775:CAB327775 CJT327775:CJX327775 CTP327775:CTT327775 DDL327775:DDP327775 DNH327775:DNL327775 DXD327775:DXH327775 EGZ327775:EHD327775 EQV327775:EQZ327775 FAR327775:FAV327775 FKN327775:FKR327775 FUJ327775:FUN327775 GEF327775:GEJ327775 GOB327775:GOF327775 GXX327775:GYB327775 HHT327775:HHX327775 HRP327775:HRT327775 IBL327775:IBP327775 ILH327775:ILL327775 IVD327775:IVH327775 JEZ327775:JFD327775 JOV327775:JOZ327775 JYR327775:JYV327775 KIN327775:KIR327775 KSJ327775:KSN327775 LCF327775:LCJ327775 LMB327775:LMF327775 LVX327775:LWB327775 MFT327775:MFX327775 MPP327775:MPT327775 MZL327775:MZP327775 NJH327775:NJL327775 NTD327775:NTH327775 OCZ327775:ODD327775 OMV327775:OMZ327775 OWR327775:OWV327775 PGN327775:PGR327775 PQJ327775:PQN327775 QAF327775:QAJ327775 QKB327775:QKF327775 QTX327775:QUB327775 RDT327775:RDX327775 RNP327775:RNT327775 RXL327775:RXP327775 SHH327775:SHL327775 SRD327775:SRH327775 TAZ327775:TBD327775 TKV327775:TKZ327775 TUR327775:TUV327775 UEN327775:UER327775 UOJ327775:UON327775 UYF327775:UYJ327775 VIB327775:VIF327775 VRX327775:VSB327775 WBT327775:WBX327775 WLP327775:WLT327775 WVL327775:WVP327775 D393311:H393311 IZ393311:JD393311 SV393311:SZ393311 ACR393311:ACV393311 AMN393311:AMR393311 AWJ393311:AWN393311 BGF393311:BGJ393311 BQB393311:BQF393311 BZX393311:CAB393311 CJT393311:CJX393311 CTP393311:CTT393311 DDL393311:DDP393311 DNH393311:DNL393311 DXD393311:DXH393311 EGZ393311:EHD393311 EQV393311:EQZ393311 FAR393311:FAV393311 FKN393311:FKR393311 FUJ393311:FUN393311 GEF393311:GEJ393311 GOB393311:GOF393311 GXX393311:GYB393311 HHT393311:HHX393311 HRP393311:HRT393311 IBL393311:IBP393311 ILH393311:ILL393311 IVD393311:IVH393311 JEZ393311:JFD393311 JOV393311:JOZ393311 JYR393311:JYV393311 KIN393311:KIR393311 KSJ393311:KSN393311 LCF393311:LCJ393311 LMB393311:LMF393311 LVX393311:LWB393311 MFT393311:MFX393311 MPP393311:MPT393311 MZL393311:MZP393311 NJH393311:NJL393311 NTD393311:NTH393311 OCZ393311:ODD393311 OMV393311:OMZ393311 OWR393311:OWV393311 PGN393311:PGR393311 PQJ393311:PQN393311 QAF393311:QAJ393311 QKB393311:QKF393311 QTX393311:QUB393311 RDT393311:RDX393311 RNP393311:RNT393311 RXL393311:RXP393311 SHH393311:SHL393311 SRD393311:SRH393311 TAZ393311:TBD393311 TKV393311:TKZ393311 TUR393311:TUV393311 UEN393311:UER393311 UOJ393311:UON393311 UYF393311:UYJ393311 VIB393311:VIF393311 VRX393311:VSB393311 WBT393311:WBX393311 WLP393311:WLT393311 WVL393311:WVP393311 D458847:H458847 IZ458847:JD458847 SV458847:SZ458847 ACR458847:ACV458847 AMN458847:AMR458847 AWJ458847:AWN458847 BGF458847:BGJ458847 BQB458847:BQF458847 BZX458847:CAB458847 CJT458847:CJX458847 CTP458847:CTT458847 DDL458847:DDP458847 DNH458847:DNL458847 DXD458847:DXH458847 EGZ458847:EHD458847 EQV458847:EQZ458847 FAR458847:FAV458847 FKN458847:FKR458847 FUJ458847:FUN458847 GEF458847:GEJ458847 GOB458847:GOF458847 GXX458847:GYB458847 HHT458847:HHX458847 HRP458847:HRT458847 IBL458847:IBP458847 ILH458847:ILL458847 IVD458847:IVH458847 JEZ458847:JFD458847 JOV458847:JOZ458847 JYR458847:JYV458847 KIN458847:KIR458847 KSJ458847:KSN458847 LCF458847:LCJ458847 LMB458847:LMF458847 LVX458847:LWB458847 MFT458847:MFX458847 MPP458847:MPT458847 MZL458847:MZP458847 NJH458847:NJL458847 NTD458847:NTH458847 OCZ458847:ODD458847 OMV458847:OMZ458847 OWR458847:OWV458847 PGN458847:PGR458847 PQJ458847:PQN458847 QAF458847:QAJ458847 QKB458847:QKF458847 QTX458847:QUB458847 RDT458847:RDX458847 RNP458847:RNT458847 RXL458847:RXP458847 SHH458847:SHL458847 SRD458847:SRH458847 TAZ458847:TBD458847 TKV458847:TKZ458847 TUR458847:TUV458847 UEN458847:UER458847 UOJ458847:UON458847 UYF458847:UYJ458847 VIB458847:VIF458847 VRX458847:VSB458847 WBT458847:WBX458847 WLP458847:WLT458847 WVL458847:WVP458847 D524383:H524383 IZ524383:JD524383 SV524383:SZ524383 ACR524383:ACV524383 AMN524383:AMR524383 AWJ524383:AWN524383 BGF524383:BGJ524383 BQB524383:BQF524383 BZX524383:CAB524383 CJT524383:CJX524383 CTP524383:CTT524383 DDL524383:DDP524383 DNH524383:DNL524383 DXD524383:DXH524383 EGZ524383:EHD524383 EQV524383:EQZ524383 FAR524383:FAV524383 FKN524383:FKR524383 FUJ524383:FUN524383 GEF524383:GEJ524383 GOB524383:GOF524383 GXX524383:GYB524383 HHT524383:HHX524383 HRP524383:HRT524383 IBL524383:IBP524383 ILH524383:ILL524383 IVD524383:IVH524383 JEZ524383:JFD524383 JOV524383:JOZ524383 JYR524383:JYV524383 KIN524383:KIR524383 KSJ524383:KSN524383 LCF524383:LCJ524383 LMB524383:LMF524383 LVX524383:LWB524383 MFT524383:MFX524383 MPP524383:MPT524383 MZL524383:MZP524383 NJH524383:NJL524383 NTD524383:NTH524383 OCZ524383:ODD524383 OMV524383:OMZ524383 OWR524383:OWV524383 PGN524383:PGR524383 PQJ524383:PQN524383 QAF524383:QAJ524383 QKB524383:QKF524383 QTX524383:QUB524383 RDT524383:RDX524383 RNP524383:RNT524383 RXL524383:RXP524383 SHH524383:SHL524383 SRD524383:SRH524383 TAZ524383:TBD524383 TKV524383:TKZ524383 TUR524383:TUV524383 UEN524383:UER524383 UOJ524383:UON524383 UYF524383:UYJ524383 VIB524383:VIF524383 VRX524383:VSB524383 WBT524383:WBX524383 WLP524383:WLT524383 WVL524383:WVP524383 D589919:H589919 IZ589919:JD589919 SV589919:SZ589919 ACR589919:ACV589919 AMN589919:AMR589919 AWJ589919:AWN589919 BGF589919:BGJ589919 BQB589919:BQF589919 BZX589919:CAB589919 CJT589919:CJX589919 CTP589919:CTT589919 DDL589919:DDP589919 DNH589919:DNL589919 DXD589919:DXH589919 EGZ589919:EHD589919 EQV589919:EQZ589919 FAR589919:FAV589919 FKN589919:FKR589919 FUJ589919:FUN589919 GEF589919:GEJ589919 GOB589919:GOF589919 GXX589919:GYB589919 HHT589919:HHX589919 HRP589919:HRT589919 IBL589919:IBP589919 ILH589919:ILL589919 IVD589919:IVH589919 JEZ589919:JFD589919 JOV589919:JOZ589919 JYR589919:JYV589919 KIN589919:KIR589919 KSJ589919:KSN589919 LCF589919:LCJ589919 LMB589919:LMF589919 LVX589919:LWB589919 MFT589919:MFX589919 MPP589919:MPT589919 MZL589919:MZP589919 NJH589919:NJL589919 NTD589919:NTH589919 OCZ589919:ODD589919 OMV589919:OMZ589919 OWR589919:OWV589919 PGN589919:PGR589919 PQJ589919:PQN589919 QAF589919:QAJ589919 QKB589919:QKF589919 QTX589919:QUB589919 RDT589919:RDX589919 RNP589919:RNT589919 RXL589919:RXP589919 SHH589919:SHL589919 SRD589919:SRH589919 TAZ589919:TBD589919 TKV589919:TKZ589919 TUR589919:TUV589919 UEN589919:UER589919 UOJ589919:UON589919 UYF589919:UYJ589919 VIB589919:VIF589919 VRX589919:VSB589919 WBT589919:WBX589919 WLP589919:WLT589919 WVL589919:WVP589919 D655455:H655455 IZ655455:JD655455 SV655455:SZ655455 ACR655455:ACV655455 AMN655455:AMR655455 AWJ655455:AWN655455 BGF655455:BGJ655455 BQB655455:BQF655455 BZX655455:CAB655455 CJT655455:CJX655455 CTP655455:CTT655455 DDL655455:DDP655455 DNH655455:DNL655455 DXD655455:DXH655455 EGZ655455:EHD655455 EQV655455:EQZ655455 FAR655455:FAV655455 FKN655455:FKR655455 FUJ655455:FUN655455 GEF655455:GEJ655455 GOB655455:GOF655455 GXX655455:GYB655455 HHT655455:HHX655455 HRP655455:HRT655455 IBL655455:IBP655455 ILH655455:ILL655455 IVD655455:IVH655455 JEZ655455:JFD655455 JOV655455:JOZ655455 JYR655455:JYV655455 KIN655455:KIR655455 KSJ655455:KSN655455 LCF655455:LCJ655455 LMB655455:LMF655455 LVX655455:LWB655455 MFT655455:MFX655455 MPP655455:MPT655455 MZL655455:MZP655455 NJH655455:NJL655455 NTD655455:NTH655455 OCZ655455:ODD655455 OMV655455:OMZ655455 OWR655455:OWV655455 PGN655455:PGR655455 PQJ655455:PQN655455 QAF655455:QAJ655455 QKB655455:QKF655455 QTX655455:QUB655455 RDT655455:RDX655455 RNP655455:RNT655455 RXL655455:RXP655455 SHH655455:SHL655455 SRD655455:SRH655455 TAZ655455:TBD655455 TKV655455:TKZ655455 TUR655455:TUV655455 UEN655455:UER655455 UOJ655455:UON655455 UYF655455:UYJ655455 VIB655455:VIF655455 VRX655455:VSB655455 WBT655455:WBX655455 WLP655455:WLT655455 WVL655455:WVP655455 D720991:H720991 IZ720991:JD720991 SV720991:SZ720991 ACR720991:ACV720991 AMN720991:AMR720991 AWJ720991:AWN720991 BGF720991:BGJ720991 BQB720991:BQF720991 BZX720991:CAB720991 CJT720991:CJX720991 CTP720991:CTT720991 DDL720991:DDP720991 DNH720991:DNL720991 DXD720991:DXH720991 EGZ720991:EHD720991 EQV720991:EQZ720991 FAR720991:FAV720991 FKN720991:FKR720991 FUJ720991:FUN720991 GEF720991:GEJ720991 GOB720991:GOF720991 GXX720991:GYB720991 HHT720991:HHX720991 HRP720991:HRT720991 IBL720991:IBP720991 ILH720991:ILL720991 IVD720991:IVH720991 JEZ720991:JFD720991 JOV720991:JOZ720991 JYR720991:JYV720991 KIN720991:KIR720991 KSJ720991:KSN720991 LCF720991:LCJ720991 LMB720991:LMF720991 LVX720991:LWB720991 MFT720991:MFX720991 MPP720991:MPT720991 MZL720991:MZP720991 NJH720991:NJL720991 NTD720991:NTH720991 OCZ720991:ODD720991 OMV720991:OMZ720991 OWR720991:OWV720991 PGN720991:PGR720991 PQJ720991:PQN720991 QAF720991:QAJ720991 QKB720991:QKF720991 QTX720991:QUB720991 RDT720991:RDX720991 RNP720991:RNT720991 RXL720991:RXP720991 SHH720991:SHL720991 SRD720991:SRH720991 TAZ720991:TBD720991 TKV720991:TKZ720991 TUR720991:TUV720991 UEN720991:UER720991 UOJ720991:UON720991 UYF720991:UYJ720991 VIB720991:VIF720991 VRX720991:VSB720991 WBT720991:WBX720991 WLP720991:WLT720991 WVL720991:WVP720991 D786527:H786527 IZ786527:JD786527 SV786527:SZ786527 ACR786527:ACV786527 AMN786527:AMR786527 AWJ786527:AWN786527 BGF786527:BGJ786527 BQB786527:BQF786527 BZX786527:CAB786527 CJT786527:CJX786527 CTP786527:CTT786527 DDL786527:DDP786527 DNH786527:DNL786527 DXD786527:DXH786527 EGZ786527:EHD786527 EQV786527:EQZ786527 FAR786527:FAV786527 FKN786527:FKR786527 FUJ786527:FUN786527 GEF786527:GEJ786527 GOB786527:GOF786527 GXX786527:GYB786527 HHT786527:HHX786527 HRP786527:HRT786527 IBL786527:IBP786527 ILH786527:ILL786527 IVD786527:IVH786527 JEZ786527:JFD786527 JOV786527:JOZ786527 JYR786527:JYV786527 KIN786527:KIR786527 KSJ786527:KSN786527 LCF786527:LCJ786527 LMB786527:LMF786527 LVX786527:LWB786527 MFT786527:MFX786527 MPP786527:MPT786527 MZL786527:MZP786527 NJH786527:NJL786527 NTD786527:NTH786527 OCZ786527:ODD786527 OMV786527:OMZ786527 OWR786527:OWV786527 PGN786527:PGR786527 PQJ786527:PQN786527 QAF786527:QAJ786527 QKB786527:QKF786527 QTX786527:QUB786527 RDT786527:RDX786527 RNP786527:RNT786527 RXL786527:RXP786527 SHH786527:SHL786527 SRD786527:SRH786527 TAZ786527:TBD786527 TKV786527:TKZ786527 TUR786527:TUV786527 UEN786527:UER786527 UOJ786527:UON786527 UYF786527:UYJ786527 VIB786527:VIF786527 VRX786527:VSB786527 WBT786527:WBX786527 WLP786527:WLT786527 WVL786527:WVP786527 D852063:H852063 IZ852063:JD852063 SV852063:SZ852063 ACR852063:ACV852063 AMN852063:AMR852063 AWJ852063:AWN852063 BGF852063:BGJ852063 BQB852063:BQF852063 BZX852063:CAB852063 CJT852063:CJX852063 CTP852063:CTT852063 DDL852063:DDP852063 DNH852063:DNL852063 DXD852063:DXH852063 EGZ852063:EHD852063 EQV852063:EQZ852063 FAR852063:FAV852063 FKN852063:FKR852063 FUJ852063:FUN852063 GEF852063:GEJ852063 GOB852063:GOF852063 GXX852063:GYB852063 HHT852063:HHX852063 HRP852063:HRT852063 IBL852063:IBP852063 ILH852063:ILL852063 IVD852063:IVH852063 JEZ852063:JFD852063 JOV852063:JOZ852063 JYR852063:JYV852063 KIN852063:KIR852063 KSJ852063:KSN852063 LCF852063:LCJ852063 LMB852063:LMF852063 LVX852063:LWB852063 MFT852063:MFX852063 MPP852063:MPT852063 MZL852063:MZP852063 NJH852063:NJL852063 NTD852063:NTH852063 OCZ852063:ODD852063 OMV852063:OMZ852063 OWR852063:OWV852063 PGN852063:PGR852063 PQJ852063:PQN852063 QAF852063:QAJ852063 QKB852063:QKF852063 QTX852063:QUB852063 RDT852063:RDX852063 RNP852063:RNT852063 RXL852063:RXP852063 SHH852063:SHL852063 SRD852063:SRH852063 TAZ852063:TBD852063 TKV852063:TKZ852063 TUR852063:TUV852063 UEN852063:UER852063 UOJ852063:UON852063 UYF852063:UYJ852063 VIB852063:VIF852063 VRX852063:VSB852063 WBT852063:WBX852063 WLP852063:WLT852063 WVL852063:WVP852063 D917599:H917599 IZ917599:JD917599 SV917599:SZ917599 ACR917599:ACV917599 AMN917599:AMR917599 AWJ917599:AWN917599 BGF917599:BGJ917599 BQB917599:BQF917599 BZX917599:CAB917599 CJT917599:CJX917599 CTP917599:CTT917599 DDL917599:DDP917599 DNH917599:DNL917599 DXD917599:DXH917599 EGZ917599:EHD917599 EQV917599:EQZ917599 FAR917599:FAV917599 FKN917599:FKR917599 FUJ917599:FUN917599 GEF917599:GEJ917599 GOB917599:GOF917599 GXX917599:GYB917599 HHT917599:HHX917599 HRP917599:HRT917599 IBL917599:IBP917599 ILH917599:ILL917599 IVD917599:IVH917599 JEZ917599:JFD917599 JOV917599:JOZ917599 JYR917599:JYV917599 KIN917599:KIR917599 KSJ917599:KSN917599 LCF917599:LCJ917599 LMB917599:LMF917599 LVX917599:LWB917599 MFT917599:MFX917599 MPP917599:MPT917599 MZL917599:MZP917599 NJH917599:NJL917599 NTD917599:NTH917599 OCZ917599:ODD917599 OMV917599:OMZ917599 OWR917599:OWV917599 PGN917599:PGR917599 PQJ917599:PQN917599 QAF917599:QAJ917599 QKB917599:QKF917599 QTX917599:QUB917599 RDT917599:RDX917599 RNP917599:RNT917599 RXL917599:RXP917599 SHH917599:SHL917599 SRD917599:SRH917599 TAZ917599:TBD917599 TKV917599:TKZ917599 TUR917599:TUV917599 UEN917599:UER917599 UOJ917599:UON917599 UYF917599:UYJ917599 VIB917599:VIF917599 VRX917599:VSB917599 WBT917599:WBX917599 WLP917599:WLT917599 WVL917599:WVP917599 D983135:H983135 IZ983135:JD983135 SV983135:SZ983135 ACR983135:ACV983135 AMN983135:AMR983135 AWJ983135:AWN983135 BGF983135:BGJ983135 BQB983135:BQF983135 BZX983135:CAB983135 CJT983135:CJX983135 CTP983135:CTT983135 DDL983135:DDP983135 DNH983135:DNL983135 DXD983135:DXH983135 EGZ983135:EHD983135 EQV983135:EQZ983135 FAR983135:FAV983135 FKN983135:FKR983135 FUJ983135:FUN983135 GEF983135:GEJ983135 GOB983135:GOF983135 GXX983135:GYB983135 HHT983135:HHX983135 HRP983135:HRT983135 IBL983135:IBP983135 ILH983135:ILL983135 IVD983135:IVH983135 JEZ983135:JFD983135 JOV983135:JOZ983135 JYR983135:JYV983135 KIN983135:KIR983135 KSJ983135:KSN983135 LCF983135:LCJ983135 LMB983135:LMF983135 LVX983135:LWB983135 MFT983135:MFX983135 MPP983135:MPT983135 MZL983135:MZP983135 NJH983135:NJL983135 NTD983135:NTH983135 OCZ983135:ODD983135 OMV983135:OMZ983135 OWR983135:OWV983135 PGN983135:PGR983135 PQJ983135:PQN983135 QAF983135:QAJ983135 QKB983135:QKF983135 QTX983135:QUB983135 RDT983135:RDX983135 RNP983135:RNT983135 RXL983135:RXP983135 SHH983135:SHL983135 SRD983135:SRH983135 TAZ983135:TBD983135 TKV983135:TKZ983135 TUR983135:TUV983135 UEN983135:UER983135 UOJ983135:UON983135 UYF983135:UYJ983135 VIB983135:VIF983135 VRX983135:VSB983135 WBT983135:WBX983135 WLP983135:WLT983135">
      <formula1>$Q$1:$Q$7</formula1>
    </dataValidation>
    <dataValidation type="list" allowBlank="1" prompt="Please choose from the dropdown if possible. If you cannot find a cadre that fits what you are looking for, you may write it in." sqref="WVL983136:WVP983142 IZ96:JD102 SV96:SZ102 ACR96:ACV102 AMN96:AMR102 AWJ96:AWN102 BGF96:BGJ102 BQB96:BQF102 BZX96:CAB102 CJT96:CJX102 CTP96:CTT102 DDL96:DDP102 DNH96:DNL102 DXD96:DXH102 EGZ96:EHD102 EQV96:EQZ102 FAR96:FAV102 FKN96:FKR102 FUJ96:FUN102 GEF96:GEJ102 GOB96:GOF102 GXX96:GYB102 HHT96:HHX102 HRP96:HRT102 IBL96:IBP102 ILH96:ILL102 IVD96:IVH102 JEZ96:JFD102 JOV96:JOZ102 JYR96:JYV102 KIN96:KIR102 KSJ96:KSN102 LCF96:LCJ102 LMB96:LMF102 LVX96:LWB102 MFT96:MFX102 MPP96:MPT102 MZL96:MZP102 NJH96:NJL102 NTD96:NTH102 OCZ96:ODD102 OMV96:OMZ102 OWR96:OWV102 PGN96:PGR102 PQJ96:PQN102 QAF96:QAJ102 QKB96:QKF102 QTX96:QUB102 RDT96:RDX102 RNP96:RNT102 RXL96:RXP102 SHH96:SHL102 SRD96:SRH102 TAZ96:TBD102 TKV96:TKZ102 TUR96:TUV102 UEN96:UER102 UOJ96:UON102 UYF96:UYJ102 VIB96:VIF102 VRX96:VSB102 WBT96:WBX102 WLP96:WLT102 WVL96:WVP102 D65632:H65638 IZ65632:JD65638 SV65632:SZ65638 ACR65632:ACV65638 AMN65632:AMR65638 AWJ65632:AWN65638 BGF65632:BGJ65638 BQB65632:BQF65638 BZX65632:CAB65638 CJT65632:CJX65638 CTP65632:CTT65638 DDL65632:DDP65638 DNH65632:DNL65638 DXD65632:DXH65638 EGZ65632:EHD65638 EQV65632:EQZ65638 FAR65632:FAV65638 FKN65632:FKR65638 FUJ65632:FUN65638 GEF65632:GEJ65638 GOB65632:GOF65638 GXX65632:GYB65638 HHT65632:HHX65638 HRP65632:HRT65638 IBL65632:IBP65638 ILH65632:ILL65638 IVD65632:IVH65638 JEZ65632:JFD65638 JOV65632:JOZ65638 JYR65632:JYV65638 KIN65632:KIR65638 KSJ65632:KSN65638 LCF65632:LCJ65638 LMB65632:LMF65638 LVX65632:LWB65638 MFT65632:MFX65638 MPP65632:MPT65638 MZL65632:MZP65638 NJH65632:NJL65638 NTD65632:NTH65638 OCZ65632:ODD65638 OMV65632:OMZ65638 OWR65632:OWV65638 PGN65632:PGR65638 PQJ65632:PQN65638 QAF65632:QAJ65638 QKB65632:QKF65638 QTX65632:QUB65638 RDT65632:RDX65638 RNP65632:RNT65638 RXL65632:RXP65638 SHH65632:SHL65638 SRD65632:SRH65638 TAZ65632:TBD65638 TKV65632:TKZ65638 TUR65632:TUV65638 UEN65632:UER65638 UOJ65632:UON65638 UYF65632:UYJ65638 VIB65632:VIF65638 VRX65632:VSB65638 WBT65632:WBX65638 WLP65632:WLT65638 WVL65632:WVP65638 D131168:H131174 IZ131168:JD131174 SV131168:SZ131174 ACR131168:ACV131174 AMN131168:AMR131174 AWJ131168:AWN131174 BGF131168:BGJ131174 BQB131168:BQF131174 BZX131168:CAB131174 CJT131168:CJX131174 CTP131168:CTT131174 DDL131168:DDP131174 DNH131168:DNL131174 DXD131168:DXH131174 EGZ131168:EHD131174 EQV131168:EQZ131174 FAR131168:FAV131174 FKN131168:FKR131174 FUJ131168:FUN131174 GEF131168:GEJ131174 GOB131168:GOF131174 GXX131168:GYB131174 HHT131168:HHX131174 HRP131168:HRT131174 IBL131168:IBP131174 ILH131168:ILL131174 IVD131168:IVH131174 JEZ131168:JFD131174 JOV131168:JOZ131174 JYR131168:JYV131174 KIN131168:KIR131174 KSJ131168:KSN131174 LCF131168:LCJ131174 LMB131168:LMF131174 LVX131168:LWB131174 MFT131168:MFX131174 MPP131168:MPT131174 MZL131168:MZP131174 NJH131168:NJL131174 NTD131168:NTH131174 OCZ131168:ODD131174 OMV131168:OMZ131174 OWR131168:OWV131174 PGN131168:PGR131174 PQJ131168:PQN131174 QAF131168:QAJ131174 QKB131168:QKF131174 QTX131168:QUB131174 RDT131168:RDX131174 RNP131168:RNT131174 RXL131168:RXP131174 SHH131168:SHL131174 SRD131168:SRH131174 TAZ131168:TBD131174 TKV131168:TKZ131174 TUR131168:TUV131174 UEN131168:UER131174 UOJ131168:UON131174 UYF131168:UYJ131174 VIB131168:VIF131174 VRX131168:VSB131174 WBT131168:WBX131174 WLP131168:WLT131174 WVL131168:WVP131174 D196704:H196710 IZ196704:JD196710 SV196704:SZ196710 ACR196704:ACV196710 AMN196704:AMR196710 AWJ196704:AWN196710 BGF196704:BGJ196710 BQB196704:BQF196710 BZX196704:CAB196710 CJT196704:CJX196710 CTP196704:CTT196710 DDL196704:DDP196710 DNH196704:DNL196710 DXD196704:DXH196710 EGZ196704:EHD196710 EQV196704:EQZ196710 FAR196704:FAV196710 FKN196704:FKR196710 FUJ196704:FUN196710 GEF196704:GEJ196710 GOB196704:GOF196710 GXX196704:GYB196710 HHT196704:HHX196710 HRP196704:HRT196710 IBL196704:IBP196710 ILH196704:ILL196710 IVD196704:IVH196710 JEZ196704:JFD196710 JOV196704:JOZ196710 JYR196704:JYV196710 KIN196704:KIR196710 KSJ196704:KSN196710 LCF196704:LCJ196710 LMB196704:LMF196710 LVX196704:LWB196710 MFT196704:MFX196710 MPP196704:MPT196710 MZL196704:MZP196710 NJH196704:NJL196710 NTD196704:NTH196710 OCZ196704:ODD196710 OMV196704:OMZ196710 OWR196704:OWV196710 PGN196704:PGR196710 PQJ196704:PQN196710 QAF196704:QAJ196710 QKB196704:QKF196710 QTX196704:QUB196710 RDT196704:RDX196710 RNP196704:RNT196710 RXL196704:RXP196710 SHH196704:SHL196710 SRD196704:SRH196710 TAZ196704:TBD196710 TKV196704:TKZ196710 TUR196704:TUV196710 UEN196704:UER196710 UOJ196704:UON196710 UYF196704:UYJ196710 VIB196704:VIF196710 VRX196704:VSB196710 WBT196704:WBX196710 WLP196704:WLT196710 WVL196704:WVP196710 D262240:H262246 IZ262240:JD262246 SV262240:SZ262246 ACR262240:ACV262246 AMN262240:AMR262246 AWJ262240:AWN262246 BGF262240:BGJ262246 BQB262240:BQF262246 BZX262240:CAB262246 CJT262240:CJX262246 CTP262240:CTT262246 DDL262240:DDP262246 DNH262240:DNL262246 DXD262240:DXH262246 EGZ262240:EHD262246 EQV262240:EQZ262246 FAR262240:FAV262246 FKN262240:FKR262246 FUJ262240:FUN262246 GEF262240:GEJ262246 GOB262240:GOF262246 GXX262240:GYB262246 HHT262240:HHX262246 HRP262240:HRT262246 IBL262240:IBP262246 ILH262240:ILL262246 IVD262240:IVH262246 JEZ262240:JFD262246 JOV262240:JOZ262246 JYR262240:JYV262246 KIN262240:KIR262246 KSJ262240:KSN262246 LCF262240:LCJ262246 LMB262240:LMF262246 LVX262240:LWB262246 MFT262240:MFX262246 MPP262240:MPT262246 MZL262240:MZP262246 NJH262240:NJL262246 NTD262240:NTH262246 OCZ262240:ODD262246 OMV262240:OMZ262246 OWR262240:OWV262246 PGN262240:PGR262246 PQJ262240:PQN262246 QAF262240:QAJ262246 QKB262240:QKF262246 QTX262240:QUB262246 RDT262240:RDX262246 RNP262240:RNT262246 RXL262240:RXP262246 SHH262240:SHL262246 SRD262240:SRH262246 TAZ262240:TBD262246 TKV262240:TKZ262246 TUR262240:TUV262246 UEN262240:UER262246 UOJ262240:UON262246 UYF262240:UYJ262246 VIB262240:VIF262246 VRX262240:VSB262246 WBT262240:WBX262246 WLP262240:WLT262246 WVL262240:WVP262246 D327776:H327782 IZ327776:JD327782 SV327776:SZ327782 ACR327776:ACV327782 AMN327776:AMR327782 AWJ327776:AWN327782 BGF327776:BGJ327782 BQB327776:BQF327782 BZX327776:CAB327782 CJT327776:CJX327782 CTP327776:CTT327782 DDL327776:DDP327782 DNH327776:DNL327782 DXD327776:DXH327782 EGZ327776:EHD327782 EQV327776:EQZ327782 FAR327776:FAV327782 FKN327776:FKR327782 FUJ327776:FUN327782 GEF327776:GEJ327782 GOB327776:GOF327782 GXX327776:GYB327782 HHT327776:HHX327782 HRP327776:HRT327782 IBL327776:IBP327782 ILH327776:ILL327782 IVD327776:IVH327782 JEZ327776:JFD327782 JOV327776:JOZ327782 JYR327776:JYV327782 KIN327776:KIR327782 KSJ327776:KSN327782 LCF327776:LCJ327782 LMB327776:LMF327782 LVX327776:LWB327782 MFT327776:MFX327782 MPP327776:MPT327782 MZL327776:MZP327782 NJH327776:NJL327782 NTD327776:NTH327782 OCZ327776:ODD327782 OMV327776:OMZ327782 OWR327776:OWV327782 PGN327776:PGR327782 PQJ327776:PQN327782 QAF327776:QAJ327782 QKB327776:QKF327782 QTX327776:QUB327782 RDT327776:RDX327782 RNP327776:RNT327782 RXL327776:RXP327782 SHH327776:SHL327782 SRD327776:SRH327782 TAZ327776:TBD327782 TKV327776:TKZ327782 TUR327776:TUV327782 UEN327776:UER327782 UOJ327776:UON327782 UYF327776:UYJ327782 VIB327776:VIF327782 VRX327776:VSB327782 WBT327776:WBX327782 WLP327776:WLT327782 WVL327776:WVP327782 D393312:H393318 IZ393312:JD393318 SV393312:SZ393318 ACR393312:ACV393318 AMN393312:AMR393318 AWJ393312:AWN393318 BGF393312:BGJ393318 BQB393312:BQF393318 BZX393312:CAB393318 CJT393312:CJX393318 CTP393312:CTT393318 DDL393312:DDP393318 DNH393312:DNL393318 DXD393312:DXH393318 EGZ393312:EHD393318 EQV393312:EQZ393318 FAR393312:FAV393318 FKN393312:FKR393318 FUJ393312:FUN393318 GEF393312:GEJ393318 GOB393312:GOF393318 GXX393312:GYB393318 HHT393312:HHX393318 HRP393312:HRT393318 IBL393312:IBP393318 ILH393312:ILL393318 IVD393312:IVH393318 JEZ393312:JFD393318 JOV393312:JOZ393318 JYR393312:JYV393318 KIN393312:KIR393318 KSJ393312:KSN393318 LCF393312:LCJ393318 LMB393312:LMF393318 LVX393312:LWB393318 MFT393312:MFX393318 MPP393312:MPT393318 MZL393312:MZP393318 NJH393312:NJL393318 NTD393312:NTH393318 OCZ393312:ODD393318 OMV393312:OMZ393318 OWR393312:OWV393318 PGN393312:PGR393318 PQJ393312:PQN393318 QAF393312:QAJ393318 QKB393312:QKF393318 QTX393312:QUB393318 RDT393312:RDX393318 RNP393312:RNT393318 RXL393312:RXP393318 SHH393312:SHL393318 SRD393312:SRH393318 TAZ393312:TBD393318 TKV393312:TKZ393318 TUR393312:TUV393318 UEN393312:UER393318 UOJ393312:UON393318 UYF393312:UYJ393318 VIB393312:VIF393318 VRX393312:VSB393318 WBT393312:WBX393318 WLP393312:WLT393318 WVL393312:WVP393318 D458848:H458854 IZ458848:JD458854 SV458848:SZ458854 ACR458848:ACV458854 AMN458848:AMR458854 AWJ458848:AWN458854 BGF458848:BGJ458854 BQB458848:BQF458854 BZX458848:CAB458854 CJT458848:CJX458854 CTP458848:CTT458854 DDL458848:DDP458854 DNH458848:DNL458854 DXD458848:DXH458854 EGZ458848:EHD458854 EQV458848:EQZ458854 FAR458848:FAV458854 FKN458848:FKR458854 FUJ458848:FUN458854 GEF458848:GEJ458854 GOB458848:GOF458854 GXX458848:GYB458854 HHT458848:HHX458854 HRP458848:HRT458854 IBL458848:IBP458854 ILH458848:ILL458854 IVD458848:IVH458854 JEZ458848:JFD458854 JOV458848:JOZ458854 JYR458848:JYV458854 KIN458848:KIR458854 KSJ458848:KSN458854 LCF458848:LCJ458854 LMB458848:LMF458854 LVX458848:LWB458854 MFT458848:MFX458854 MPP458848:MPT458854 MZL458848:MZP458854 NJH458848:NJL458854 NTD458848:NTH458854 OCZ458848:ODD458854 OMV458848:OMZ458854 OWR458848:OWV458854 PGN458848:PGR458854 PQJ458848:PQN458854 QAF458848:QAJ458854 QKB458848:QKF458854 QTX458848:QUB458854 RDT458848:RDX458854 RNP458848:RNT458854 RXL458848:RXP458854 SHH458848:SHL458854 SRD458848:SRH458854 TAZ458848:TBD458854 TKV458848:TKZ458854 TUR458848:TUV458854 UEN458848:UER458854 UOJ458848:UON458854 UYF458848:UYJ458854 VIB458848:VIF458854 VRX458848:VSB458854 WBT458848:WBX458854 WLP458848:WLT458854 WVL458848:WVP458854 D524384:H524390 IZ524384:JD524390 SV524384:SZ524390 ACR524384:ACV524390 AMN524384:AMR524390 AWJ524384:AWN524390 BGF524384:BGJ524390 BQB524384:BQF524390 BZX524384:CAB524390 CJT524384:CJX524390 CTP524384:CTT524390 DDL524384:DDP524390 DNH524384:DNL524390 DXD524384:DXH524390 EGZ524384:EHD524390 EQV524384:EQZ524390 FAR524384:FAV524390 FKN524384:FKR524390 FUJ524384:FUN524390 GEF524384:GEJ524390 GOB524384:GOF524390 GXX524384:GYB524390 HHT524384:HHX524390 HRP524384:HRT524390 IBL524384:IBP524390 ILH524384:ILL524390 IVD524384:IVH524390 JEZ524384:JFD524390 JOV524384:JOZ524390 JYR524384:JYV524390 KIN524384:KIR524390 KSJ524384:KSN524390 LCF524384:LCJ524390 LMB524384:LMF524390 LVX524384:LWB524390 MFT524384:MFX524390 MPP524384:MPT524390 MZL524384:MZP524390 NJH524384:NJL524390 NTD524384:NTH524390 OCZ524384:ODD524390 OMV524384:OMZ524390 OWR524384:OWV524390 PGN524384:PGR524390 PQJ524384:PQN524390 QAF524384:QAJ524390 QKB524384:QKF524390 QTX524384:QUB524390 RDT524384:RDX524390 RNP524384:RNT524390 RXL524384:RXP524390 SHH524384:SHL524390 SRD524384:SRH524390 TAZ524384:TBD524390 TKV524384:TKZ524390 TUR524384:TUV524390 UEN524384:UER524390 UOJ524384:UON524390 UYF524384:UYJ524390 VIB524384:VIF524390 VRX524384:VSB524390 WBT524384:WBX524390 WLP524384:WLT524390 WVL524384:WVP524390 D589920:H589926 IZ589920:JD589926 SV589920:SZ589926 ACR589920:ACV589926 AMN589920:AMR589926 AWJ589920:AWN589926 BGF589920:BGJ589926 BQB589920:BQF589926 BZX589920:CAB589926 CJT589920:CJX589926 CTP589920:CTT589926 DDL589920:DDP589926 DNH589920:DNL589926 DXD589920:DXH589926 EGZ589920:EHD589926 EQV589920:EQZ589926 FAR589920:FAV589926 FKN589920:FKR589926 FUJ589920:FUN589926 GEF589920:GEJ589926 GOB589920:GOF589926 GXX589920:GYB589926 HHT589920:HHX589926 HRP589920:HRT589926 IBL589920:IBP589926 ILH589920:ILL589926 IVD589920:IVH589926 JEZ589920:JFD589926 JOV589920:JOZ589926 JYR589920:JYV589926 KIN589920:KIR589926 KSJ589920:KSN589926 LCF589920:LCJ589926 LMB589920:LMF589926 LVX589920:LWB589926 MFT589920:MFX589926 MPP589920:MPT589926 MZL589920:MZP589926 NJH589920:NJL589926 NTD589920:NTH589926 OCZ589920:ODD589926 OMV589920:OMZ589926 OWR589920:OWV589926 PGN589920:PGR589926 PQJ589920:PQN589926 QAF589920:QAJ589926 QKB589920:QKF589926 QTX589920:QUB589926 RDT589920:RDX589926 RNP589920:RNT589926 RXL589920:RXP589926 SHH589920:SHL589926 SRD589920:SRH589926 TAZ589920:TBD589926 TKV589920:TKZ589926 TUR589920:TUV589926 UEN589920:UER589926 UOJ589920:UON589926 UYF589920:UYJ589926 VIB589920:VIF589926 VRX589920:VSB589926 WBT589920:WBX589926 WLP589920:WLT589926 WVL589920:WVP589926 D655456:H655462 IZ655456:JD655462 SV655456:SZ655462 ACR655456:ACV655462 AMN655456:AMR655462 AWJ655456:AWN655462 BGF655456:BGJ655462 BQB655456:BQF655462 BZX655456:CAB655462 CJT655456:CJX655462 CTP655456:CTT655462 DDL655456:DDP655462 DNH655456:DNL655462 DXD655456:DXH655462 EGZ655456:EHD655462 EQV655456:EQZ655462 FAR655456:FAV655462 FKN655456:FKR655462 FUJ655456:FUN655462 GEF655456:GEJ655462 GOB655456:GOF655462 GXX655456:GYB655462 HHT655456:HHX655462 HRP655456:HRT655462 IBL655456:IBP655462 ILH655456:ILL655462 IVD655456:IVH655462 JEZ655456:JFD655462 JOV655456:JOZ655462 JYR655456:JYV655462 KIN655456:KIR655462 KSJ655456:KSN655462 LCF655456:LCJ655462 LMB655456:LMF655462 LVX655456:LWB655462 MFT655456:MFX655462 MPP655456:MPT655462 MZL655456:MZP655462 NJH655456:NJL655462 NTD655456:NTH655462 OCZ655456:ODD655462 OMV655456:OMZ655462 OWR655456:OWV655462 PGN655456:PGR655462 PQJ655456:PQN655462 QAF655456:QAJ655462 QKB655456:QKF655462 QTX655456:QUB655462 RDT655456:RDX655462 RNP655456:RNT655462 RXL655456:RXP655462 SHH655456:SHL655462 SRD655456:SRH655462 TAZ655456:TBD655462 TKV655456:TKZ655462 TUR655456:TUV655462 UEN655456:UER655462 UOJ655456:UON655462 UYF655456:UYJ655462 VIB655456:VIF655462 VRX655456:VSB655462 WBT655456:WBX655462 WLP655456:WLT655462 WVL655456:WVP655462 D720992:H720998 IZ720992:JD720998 SV720992:SZ720998 ACR720992:ACV720998 AMN720992:AMR720998 AWJ720992:AWN720998 BGF720992:BGJ720998 BQB720992:BQF720998 BZX720992:CAB720998 CJT720992:CJX720998 CTP720992:CTT720998 DDL720992:DDP720998 DNH720992:DNL720998 DXD720992:DXH720998 EGZ720992:EHD720998 EQV720992:EQZ720998 FAR720992:FAV720998 FKN720992:FKR720998 FUJ720992:FUN720998 GEF720992:GEJ720998 GOB720992:GOF720998 GXX720992:GYB720998 HHT720992:HHX720998 HRP720992:HRT720998 IBL720992:IBP720998 ILH720992:ILL720998 IVD720992:IVH720998 JEZ720992:JFD720998 JOV720992:JOZ720998 JYR720992:JYV720998 KIN720992:KIR720998 KSJ720992:KSN720998 LCF720992:LCJ720998 LMB720992:LMF720998 LVX720992:LWB720998 MFT720992:MFX720998 MPP720992:MPT720998 MZL720992:MZP720998 NJH720992:NJL720998 NTD720992:NTH720998 OCZ720992:ODD720998 OMV720992:OMZ720998 OWR720992:OWV720998 PGN720992:PGR720998 PQJ720992:PQN720998 QAF720992:QAJ720998 QKB720992:QKF720998 QTX720992:QUB720998 RDT720992:RDX720998 RNP720992:RNT720998 RXL720992:RXP720998 SHH720992:SHL720998 SRD720992:SRH720998 TAZ720992:TBD720998 TKV720992:TKZ720998 TUR720992:TUV720998 UEN720992:UER720998 UOJ720992:UON720998 UYF720992:UYJ720998 VIB720992:VIF720998 VRX720992:VSB720998 WBT720992:WBX720998 WLP720992:WLT720998 WVL720992:WVP720998 D786528:H786534 IZ786528:JD786534 SV786528:SZ786534 ACR786528:ACV786534 AMN786528:AMR786534 AWJ786528:AWN786534 BGF786528:BGJ786534 BQB786528:BQF786534 BZX786528:CAB786534 CJT786528:CJX786534 CTP786528:CTT786534 DDL786528:DDP786534 DNH786528:DNL786534 DXD786528:DXH786534 EGZ786528:EHD786534 EQV786528:EQZ786534 FAR786528:FAV786534 FKN786528:FKR786534 FUJ786528:FUN786534 GEF786528:GEJ786534 GOB786528:GOF786534 GXX786528:GYB786534 HHT786528:HHX786534 HRP786528:HRT786534 IBL786528:IBP786534 ILH786528:ILL786534 IVD786528:IVH786534 JEZ786528:JFD786534 JOV786528:JOZ786534 JYR786528:JYV786534 KIN786528:KIR786534 KSJ786528:KSN786534 LCF786528:LCJ786534 LMB786528:LMF786534 LVX786528:LWB786534 MFT786528:MFX786534 MPP786528:MPT786534 MZL786528:MZP786534 NJH786528:NJL786534 NTD786528:NTH786534 OCZ786528:ODD786534 OMV786528:OMZ786534 OWR786528:OWV786534 PGN786528:PGR786534 PQJ786528:PQN786534 QAF786528:QAJ786534 QKB786528:QKF786534 QTX786528:QUB786534 RDT786528:RDX786534 RNP786528:RNT786534 RXL786528:RXP786534 SHH786528:SHL786534 SRD786528:SRH786534 TAZ786528:TBD786534 TKV786528:TKZ786534 TUR786528:TUV786534 UEN786528:UER786534 UOJ786528:UON786534 UYF786528:UYJ786534 VIB786528:VIF786534 VRX786528:VSB786534 WBT786528:WBX786534 WLP786528:WLT786534 WVL786528:WVP786534 D852064:H852070 IZ852064:JD852070 SV852064:SZ852070 ACR852064:ACV852070 AMN852064:AMR852070 AWJ852064:AWN852070 BGF852064:BGJ852070 BQB852064:BQF852070 BZX852064:CAB852070 CJT852064:CJX852070 CTP852064:CTT852070 DDL852064:DDP852070 DNH852064:DNL852070 DXD852064:DXH852070 EGZ852064:EHD852070 EQV852064:EQZ852070 FAR852064:FAV852070 FKN852064:FKR852070 FUJ852064:FUN852070 GEF852064:GEJ852070 GOB852064:GOF852070 GXX852064:GYB852070 HHT852064:HHX852070 HRP852064:HRT852070 IBL852064:IBP852070 ILH852064:ILL852070 IVD852064:IVH852070 JEZ852064:JFD852070 JOV852064:JOZ852070 JYR852064:JYV852070 KIN852064:KIR852070 KSJ852064:KSN852070 LCF852064:LCJ852070 LMB852064:LMF852070 LVX852064:LWB852070 MFT852064:MFX852070 MPP852064:MPT852070 MZL852064:MZP852070 NJH852064:NJL852070 NTD852064:NTH852070 OCZ852064:ODD852070 OMV852064:OMZ852070 OWR852064:OWV852070 PGN852064:PGR852070 PQJ852064:PQN852070 QAF852064:QAJ852070 QKB852064:QKF852070 QTX852064:QUB852070 RDT852064:RDX852070 RNP852064:RNT852070 RXL852064:RXP852070 SHH852064:SHL852070 SRD852064:SRH852070 TAZ852064:TBD852070 TKV852064:TKZ852070 TUR852064:TUV852070 UEN852064:UER852070 UOJ852064:UON852070 UYF852064:UYJ852070 VIB852064:VIF852070 VRX852064:VSB852070 WBT852064:WBX852070 WLP852064:WLT852070 WVL852064:WVP852070 D917600:H917606 IZ917600:JD917606 SV917600:SZ917606 ACR917600:ACV917606 AMN917600:AMR917606 AWJ917600:AWN917606 BGF917600:BGJ917606 BQB917600:BQF917606 BZX917600:CAB917606 CJT917600:CJX917606 CTP917600:CTT917606 DDL917600:DDP917606 DNH917600:DNL917606 DXD917600:DXH917606 EGZ917600:EHD917606 EQV917600:EQZ917606 FAR917600:FAV917606 FKN917600:FKR917606 FUJ917600:FUN917606 GEF917600:GEJ917606 GOB917600:GOF917606 GXX917600:GYB917606 HHT917600:HHX917606 HRP917600:HRT917606 IBL917600:IBP917606 ILH917600:ILL917606 IVD917600:IVH917606 JEZ917600:JFD917606 JOV917600:JOZ917606 JYR917600:JYV917606 KIN917600:KIR917606 KSJ917600:KSN917606 LCF917600:LCJ917606 LMB917600:LMF917606 LVX917600:LWB917606 MFT917600:MFX917606 MPP917600:MPT917606 MZL917600:MZP917606 NJH917600:NJL917606 NTD917600:NTH917606 OCZ917600:ODD917606 OMV917600:OMZ917606 OWR917600:OWV917606 PGN917600:PGR917606 PQJ917600:PQN917606 QAF917600:QAJ917606 QKB917600:QKF917606 QTX917600:QUB917606 RDT917600:RDX917606 RNP917600:RNT917606 RXL917600:RXP917606 SHH917600:SHL917606 SRD917600:SRH917606 TAZ917600:TBD917606 TKV917600:TKZ917606 TUR917600:TUV917606 UEN917600:UER917606 UOJ917600:UON917606 UYF917600:UYJ917606 VIB917600:VIF917606 VRX917600:VSB917606 WBT917600:WBX917606 WLP917600:WLT917606 WVL917600:WVP917606 D983136:H983142 IZ983136:JD983142 SV983136:SZ983142 ACR983136:ACV983142 AMN983136:AMR983142 AWJ983136:AWN983142 BGF983136:BGJ983142 BQB983136:BQF983142 BZX983136:CAB983142 CJT983136:CJX983142 CTP983136:CTT983142 DDL983136:DDP983142 DNH983136:DNL983142 DXD983136:DXH983142 EGZ983136:EHD983142 EQV983136:EQZ983142 FAR983136:FAV983142 FKN983136:FKR983142 FUJ983136:FUN983142 GEF983136:GEJ983142 GOB983136:GOF983142 GXX983136:GYB983142 HHT983136:HHX983142 HRP983136:HRT983142 IBL983136:IBP983142 ILH983136:ILL983142 IVD983136:IVH983142 JEZ983136:JFD983142 JOV983136:JOZ983142 JYR983136:JYV983142 KIN983136:KIR983142 KSJ983136:KSN983142 LCF983136:LCJ983142 LMB983136:LMF983142 LVX983136:LWB983142 MFT983136:MFX983142 MPP983136:MPT983142 MZL983136:MZP983142 NJH983136:NJL983142 NTD983136:NTH983142 OCZ983136:ODD983142 OMV983136:OMZ983142 OWR983136:OWV983142 PGN983136:PGR983142 PQJ983136:PQN983142 QAF983136:QAJ983142 QKB983136:QKF983142 QTX983136:QUB983142 RDT983136:RDX983142 RNP983136:RNT983142 RXL983136:RXP983142 SHH983136:SHL983142 SRD983136:SRH983142 TAZ983136:TBD983142 TKV983136:TKZ983142 TUR983136:TUV983142 UEN983136:UER983142 UOJ983136:UON983142 UYF983136:UYJ983142 VIB983136:VIF983142 VRX983136:VSB983142 WBT983136:WBX983142 WLP983136:WLT983142">
      <formula1>$Q$1:$Q$7</formula1>
    </dataValidation>
    <dataValidation type="list" allowBlank="1" showInputMessage="1" showErrorMessage="1" error="Please choose from the dropdown list." sqref="F61:H61 JB61:JD61 SX61:SZ61 ACT61:ACV61 AMP61:AMR61 AWL61:AWN61 BGH61:BGJ61 BQD61:BQF61 BZZ61:CAB61 CJV61:CJX61 CTR61:CTT61 DDN61:DDP61 DNJ61:DNL61 DXF61:DXH61 EHB61:EHD61 EQX61:EQZ61 FAT61:FAV61 FKP61:FKR61 FUL61:FUN61 GEH61:GEJ61 GOD61:GOF61 GXZ61:GYB61 HHV61:HHX61 HRR61:HRT61 IBN61:IBP61 ILJ61:ILL61 IVF61:IVH61 JFB61:JFD61 JOX61:JOZ61 JYT61:JYV61 KIP61:KIR61 KSL61:KSN61 LCH61:LCJ61 LMD61:LMF61 LVZ61:LWB61 MFV61:MFX61 MPR61:MPT61 MZN61:MZP61 NJJ61:NJL61 NTF61:NTH61 ODB61:ODD61 OMX61:OMZ61 OWT61:OWV61 PGP61:PGR61 PQL61:PQN61 QAH61:QAJ61 QKD61:QKF61 QTZ61:QUB61 RDV61:RDX61 RNR61:RNT61 RXN61:RXP61 SHJ61:SHL61 SRF61:SRH61 TBB61:TBD61 TKX61:TKZ61 TUT61:TUV61 UEP61:UER61 UOL61:UON61 UYH61:UYJ61 VID61:VIF61 VRZ61:VSB61 WBV61:WBX61 WLR61:WLT61 WVN61:WVP61 F65597:H65597 JB65597:JD65597 SX65597:SZ65597 ACT65597:ACV65597 AMP65597:AMR65597 AWL65597:AWN65597 BGH65597:BGJ65597 BQD65597:BQF65597 BZZ65597:CAB65597 CJV65597:CJX65597 CTR65597:CTT65597 DDN65597:DDP65597 DNJ65597:DNL65597 DXF65597:DXH65597 EHB65597:EHD65597 EQX65597:EQZ65597 FAT65597:FAV65597 FKP65597:FKR65597 FUL65597:FUN65597 GEH65597:GEJ65597 GOD65597:GOF65597 GXZ65597:GYB65597 HHV65597:HHX65597 HRR65597:HRT65597 IBN65597:IBP65597 ILJ65597:ILL65597 IVF65597:IVH65597 JFB65597:JFD65597 JOX65597:JOZ65597 JYT65597:JYV65597 KIP65597:KIR65597 KSL65597:KSN65597 LCH65597:LCJ65597 LMD65597:LMF65597 LVZ65597:LWB65597 MFV65597:MFX65597 MPR65597:MPT65597 MZN65597:MZP65597 NJJ65597:NJL65597 NTF65597:NTH65597 ODB65597:ODD65597 OMX65597:OMZ65597 OWT65597:OWV65597 PGP65597:PGR65597 PQL65597:PQN65597 QAH65597:QAJ65597 QKD65597:QKF65597 QTZ65597:QUB65597 RDV65597:RDX65597 RNR65597:RNT65597 RXN65597:RXP65597 SHJ65597:SHL65597 SRF65597:SRH65597 TBB65597:TBD65597 TKX65597:TKZ65597 TUT65597:TUV65597 UEP65597:UER65597 UOL65597:UON65597 UYH65597:UYJ65597 VID65597:VIF65597 VRZ65597:VSB65597 WBV65597:WBX65597 WLR65597:WLT65597 WVN65597:WVP65597 F131133:H131133 JB131133:JD131133 SX131133:SZ131133 ACT131133:ACV131133 AMP131133:AMR131133 AWL131133:AWN131133 BGH131133:BGJ131133 BQD131133:BQF131133 BZZ131133:CAB131133 CJV131133:CJX131133 CTR131133:CTT131133 DDN131133:DDP131133 DNJ131133:DNL131133 DXF131133:DXH131133 EHB131133:EHD131133 EQX131133:EQZ131133 FAT131133:FAV131133 FKP131133:FKR131133 FUL131133:FUN131133 GEH131133:GEJ131133 GOD131133:GOF131133 GXZ131133:GYB131133 HHV131133:HHX131133 HRR131133:HRT131133 IBN131133:IBP131133 ILJ131133:ILL131133 IVF131133:IVH131133 JFB131133:JFD131133 JOX131133:JOZ131133 JYT131133:JYV131133 KIP131133:KIR131133 KSL131133:KSN131133 LCH131133:LCJ131133 LMD131133:LMF131133 LVZ131133:LWB131133 MFV131133:MFX131133 MPR131133:MPT131133 MZN131133:MZP131133 NJJ131133:NJL131133 NTF131133:NTH131133 ODB131133:ODD131133 OMX131133:OMZ131133 OWT131133:OWV131133 PGP131133:PGR131133 PQL131133:PQN131133 QAH131133:QAJ131133 QKD131133:QKF131133 QTZ131133:QUB131133 RDV131133:RDX131133 RNR131133:RNT131133 RXN131133:RXP131133 SHJ131133:SHL131133 SRF131133:SRH131133 TBB131133:TBD131133 TKX131133:TKZ131133 TUT131133:TUV131133 UEP131133:UER131133 UOL131133:UON131133 UYH131133:UYJ131133 VID131133:VIF131133 VRZ131133:VSB131133 WBV131133:WBX131133 WLR131133:WLT131133 WVN131133:WVP131133 F196669:H196669 JB196669:JD196669 SX196669:SZ196669 ACT196669:ACV196669 AMP196669:AMR196669 AWL196669:AWN196669 BGH196669:BGJ196669 BQD196669:BQF196669 BZZ196669:CAB196669 CJV196669:CJX196669 CTR196669:CTT196669 DDN196669:DDP196669 DNJ196669:DNL196669 DXF196669:DXH196669 EHB196669:EHD196669 EQX196669:EQZ196669 FAT196669:FAV196669 FKP196669:FKR196669 FUL196669:FUN196669 GEH196669:GEJ196669 GOD196669:GOF196669 GXZ196669:GYB196669 HHV196669:HHX196669 HRR196669:HRT196669 IBN196669:IBP196669 ILJ196669:ILL196669 IVF196669:IVH196669 JFB196669:JFD196669 JOX196669:JOZ196669 JYT196669:JYV196669 KIP196669:KIR196669 KSL196669:KSN196669 LCH196669:LCJ196669 LMD196669:LMF196669 LVZ196669:LWB196669 MFV196669:MFX196669 MPR196669:MPT196669 MZN196669:MZP196669 NJJ196669:NJL196669 NTF196669:NTH196669 ODB196669:ODD196669 OMX196669:OMZ196669 OWT196669:OWV196669 PGP196669:PGR196669 PQL196669:PQN196669 QAH196669:QAJ196669 QKD196669:QKF196669 QTZ196669:QUB196669 RDV196669:RDX196669 RNR196669:RNT196669 RXN196669:RXP196669 SHJ196669:SHL196669 SRF196669:SRH196669 TBB196669:TBD196669 TKX196669:TKZ196669 TUT196669:TUV196669 UEP196669:UER196669 UOL196669:UON196669 UYH196669:UYJ196669 VID196669:VIF196669 VRZ196669:VSB196669 WBV196669:WBX196669 WLR196669:WLT196669 WVN196669:WVP196669 F262205:H262205 JB262205:JD262205 SX262205:SZ262205 ACT262205:ACV262205 AMP262205:AMR262205 AWL262205:AWN262205 BGH262205:BGJ262205 BQD262205:BQF262205 BZZ262205:CAB262205 CJV262205:CJX262205 CTR262205:CTT262205 DDN262205:DDP262205 DNJ262205:DNL262205 DXF262205:DXH262205 EHB262205:EHD262205 EQX262205:EQZ262205 FAT262205:FAV262205 FKP262205:FKR262205 FUL262205:FUN262205 GEH262205:GEJ262205 GOD262205:GOF262205 GXZ262205:GYB262205 HHV262205:HHX262205 HRR262205:HRT262205 IBN262205:IBP262205 ILJ262205:ILL262205 IVF262205:IVH262205 JFB262205:JFD262205 JOX262205:JOZ262205 JYT262205:JYV262205 KIP262205:KIR262205 KSL262205:KSN262205 LCH262205:LCJ262205 LMD262205:LMF262205 LVZ262205:LWB262205 MFV262205:MFX262205 MPR262205:MPT262205 MZN262205:MZP262205 NJJ262205:NJL262205 NTF262205:NTH262205 ODB262205:ODD262205 OMX262205:OMZ262205 OWT262205:OWV262205 PGP262205:PGR262205 PQL262205:PQN262205 QAH262205:QAJ262205 QKD262205:QKF262205 QTZ262205:QUB262205 RDV262205:RDX262205 RNR262205:RNT262205 RXN262205:RXP262205 SHJ262205:SHL262205 SRF262205:SRH262205 TBB262205:TBD262205 TKX262205:TKZ262205 TUT262205:TUV262205 UEP262205:UER262205 UOL262205:UON262205 UYH262205:UYJ262205 VID262205:VIF262205 VRZ262205:VSB262205 WBV262205:WBX262205 WLR262205:WLT262205 WVN262205:WVP262205 F327741:H327741 JB327741:JD327741 SX327741:SZ327741 ACT327741:ACV327741 AMP327741:AMR327741 AWL327741:AWN327741 BGH327741:BGJ327741 BQD327741:BQF327741 BZZ327741:CAB327741 CJV327741:CJX327741 CTR327741:CTT327741 DDN327741:DDP327741 DNJ327741:DNL327741 DXF327741:DXH327741 EHB327741:EHD327741 EQX327741:EQZ327741 FAT327741:FAV327741 FKP327741:FKR327741 FUL327741:FUN327741 GEH327741:GEJ327741 GOD327741:GOF327741 GXZ327741:GYB327741 HHV327741:HHX327741 HRR327741:HRT327741 IBN327741:IBP327741 ILJ327741:ILL327741 IVF327741:IVH327741 JFB327741:JFD327741 JOX327741:JOZ327741 JYT327741:JYV327741 KIP327741:KIR327741 KSL327741:KSN327741 LCH327741:LCJ327741 LMD327741:LMF327741 LVZ327741:LWB327741 MFV327741:MFX327741 MPR327741:MPT327741 MZN327741:MZP327741 NJJ327741:NJL327741 NTF327741:NTH327741 ODB327741:ODD327741 OMX327741:OMZ327741 OWT327741:OWV327741 PGP327741:PGR327741 PQL327741:PQN327741 QAH327741:QAJ327741 QKD327741:QKF327741 QTZ327741:QUB327741 RDV327741:RDX327741 RNR327741:RNT327741 RXN327741:RXP327741 SHJ327741:SHL327741 SRF327741:SRH327741 TBB327741:TBD327741 TKX327741:TKZ327741 TUT327741:TUV327741 UEP327741:UER327741 UOL327741:UON327741 UYH327741:UYJ327741 VID327741:VIF327741 VRZ327741:VSB327741 WBV327741:WBX327741 WLR327741:WLT327741 WVN327741:WVP327741 F393277:H393277 JB393277:JD393277 SX393277:SZ393277 ACT393277:ACV393277 AMP393277:AMR393277 AWL393277:AWN393277 BGH393277:BGJ393277 BQD393277:BQF393277 BZZ393277:CAB393277 CJV393277:CJX393277 CTR393277:CTT393277 DDN393277:DDP393277 DNJ393277:DNL393277 DXF393277:DXH393277 EHB393277:EHD393277 EQX393277:EQZ393277 FAT393277:FAV393277 FKP393277:FKR393277 FUL393277:FUN393277 GEH393277:GEJ393277 GOD393277:GOF393277 GXZ393277:GYB393277 HHV393277:HHX393277 HRR393277:HRT393277 IBN393277:IBP393277 ILJ393277:ILL393277 IVF393277:IVH393277 JFB393277:JFD393277 JOX393277:JOZ393277 JYT393277:JYV393277 KIP393277:KIR393277 KSL393277:KSN393277 LCH393277:LCJ393277 LMD393277:LMF393277 LVZ393277:LWB393277 MFV393277:MFX393277 MPR393277:MPT393277 MZN393277:MZP393277 NJJ393277:NJL393277 NTF393277:NTH393277 ODB393277:ODD393277 OMX393277:OMZ393277 OWT393277:OWV393277 PGP393277:PGR393277 PQL393277:PQN393277 QAH393277:QAJ393277 QKD393277:QKF393277 QTZ393277:QUB393277 RDV393277:RDX393277 RNR393277:RNT393277 RXN393277:RXP393277 SHJ393277:SHL393277 SRF393277:SRH393277 TBB393277:TBD393277 TKX393277:TKZ393277 TUT393277:TUV393277 UEP393277:UER393277 UOL393277:UON393277 UYH393277:UYJ393277 VID393277:VIF393277 VRZ393277:VSB393277 WBV393277:WBX393277 WLR393277:WLT393277 WVN393277:WVP393277 F458813:H458813 JB458813:JD458813 SX458813:SZ458813 ACT458813:ACV458813 AMP458813:AMR458813 AWL458813:AWN458813 BGH458813:BGJ458813 BQD458813:BQF458813 BZZ458813:CAB458813 CJV458813:CJX458813 CTR458813:CTT458813 DDN458813:DDP458813 DNJ458813:DNL458813 DXF458813:DXH458813 EHB458813:EHD458813 EQX458813:EQZ458813 FAT458813:FAV458813 FKP458813:FKR458813 FUL458813:FUN458813 GEH458813:GEJ458813 GOD458813:GOF458813 GXZ458813:GYB458813 HHV458813:HHX458813 HRR458813:HRT458813 IBN458813:IBP458813 ILJ458813:ILL458813 IVF458813:IVH458813 JFB458813:JFD458813 JOX458813:JOZ458813 JYT458813:JYV458813 KIP458813:KIR458813 KSL458813:KSN458813 LCH458813:LCJ458813 LMD458813:LMF458813 LVZ458813:LWB458813 MFV458813:MFX458813 MPR458813:MPT458813 MZN458813:MZP458813 NJJ458813:NJL458813 NTF458813:NTH458813 ODB458813:ODD458813 OMX458813:OMZ458813 OWT458813:OWV458813 PGP458813:PGR458813 PQL458813:PQN458813 QAH458813:QAJ458813 QKD458813:QKF458813 QTZ458813:QUB458813 RDV458813:RDX458813 RNR458813:RNT458813 RXN458813:RXP458813 SHJ458813:SHL458813 SRF458813:SRH458813 TBB458813:TBD458813 TKX458813:TKZ458813 TUT458813:TUV458813 UEP458813:UER458813 UOL458813:UON458813 UYH458813:UYJ458813 VID458813:VIF458813 VRZ458813:VSB458813 WBV458813:WBX458813 WLR458813:WLT458813 WVN458813:WVP458813 F524349:H524349 JB524349:JD524349 SX524349:SZ524349 ACT524349:ACV524349 AMP524349:AMR524349 AWL524349:AWN524349 BGH524349:BGJ524349 BQD524349:BQF524349 BZZ524349:CAB524349 CJV524349:CJX524349 CTR524349:CTT524349 DDN524349:DDP524349 DNJ524349:DNL524349 DXF524349:DXH524349 EHB524349:EHD524349 EQX524349:EQZ524349 FAT524349:FAV524349 FKP524349:FKR524349 FUL524349:FUN524349 GEH524349:GEJ524349 GOD524349:GOF524349 GXZ524349:GYB524349 HHV524349:HHX524349 HRR524349:HRT524349 IBN524349:IBP524349 ILJ524349:ILL524349 IVF524349:IVH524349 JFB524349:JFD524349 JOX524349:JOZ524349 JYT524349:JYV524349 KIP524349:KIR524349 KSL524349:KSN524349 LCH524349:LCJ524349 LMD524349:LMF524349 LVZ524349:LWB524349 MFV524349:MFX524349 MPR524349:MPT524349 MZN524349:MZP524349 NJJ524349:NJL524349 NTF524349:NTH524349 ODB524349:ODD524349 OMX524349:OMZ524349 OWT524349:OWV524349 PGP524349:PGR524349 PQL524349:PQN524349 QAH524349:QAJ524349 QKD524349:QKF524349 QTZ524349:QUB524349 RDV524349:RDX524349 RNR524349:RNT524349 RXN524349:RXP524349 SHJ524349:SHL524349 SRF524349:SRH524349 TBB524349:TBD524349 TKX524349:TKZ524349 TUT524349:TUV524349 UEP524349:UER524349 UOL524349:UON524349 UYH524349:UYJ524349 VID524349:VIF524349 VRZ524349:VSB524349 WBV524349:WBX524349 WLR524349:WLT524349 WVN524349:WVP524349 F589885:H589885 JB589885:JD589885 SX589885:SZ589885 ACT589885:ACV589885 AMP589885:AMR589885 AWL589885:AWN589885 BGH589885:BGJ589885 BQD589885:BQF589885 BZZ589885:CAB589885 CJV589885:CJX589885 CTR589885:CTT589885 DDN589885:DDP589885 DNJ589885:DNL589885 DXF589885:DXH589885 EHB589885:EHD589885 EQX589885:EQZ589885 FAT589885:FAV589885 FKP589885:FKR589885 FUL589885:FUN589885 GEH589885:GEJ589885 GOD589885:GOF589885 GXZ589885:GYB589885 HHV589885:HHX589885 HRR589885:HRT589885 IBN589885:IBP589885 ILJ589885:ILL589885 IVF589885:IVH589885 JFB589885:JFD589885 JOX589885:JOZ589885 JYT589885:JYV589885 KIP589885:KIR589885 KSL589885:KSN589885 LCH589885:LCJ589885 LMD589885:LMF589885 LVZ589885:LWB589885 MFV589885:MFX589885 MPR589885:MPT589885 MZN589885:MZP589885 NJJ589885:NJL589885 NTF589885:NTH589885 ODB589885:ODD589885 OMX589885:OMZ589885 OWT589885:OWV589885 PGP589885:PGR589885 PQL589885:PQN589885 QAH589885:QAJ589885 QKD589885:QKF589885 QTZ589885:QUB589885 RDV589885:RDX589885 RNR589885:RNT589885 RXN589885:RXP589885 SHJ589885:SHL589885 SRF589885:SRH589885 TBB589885:TBD589885 TKX589885:TKZ589885 TUT589885:TUV589885 UEP589885:UER589885 UOL589885:UON589885 UYH589885:UYJ589885 VID589885:VIF589885 VRZ589885:VSB589885 WBV589885:WBX589885 WLR589885:WLT589885 WVN589885:WVP589885 F655421:H655421 JB655421:JD655421 SX655421:SZ655421 ACT655421:ACV655421 AMP655421:AMR655421 AWL655421:AWN655421 BGH655421:BGJ655421 BQD655421:BQF655421 BZZ655421:CAB655421 CJV655421:CJX655421 CTR655421:CTT655421 DDN655421:DDP655421 DNJ655421:DNL655421 DXF655421:DXH655421 EHB655421:EHD655421 EQX655421:EQZ655421 FAT655421:FAV655421 FKP655421:FKR655421 FUL655421:FUN655421 GEH655421:GEJ655421 GOD655421:GOF655421 GXZ655421:GYB655421 HHV655421:HHX655421 HRR655421:HRT655421 IBN655421:IBP655421 ILJ655421:ILL655421 IVF655421:IVH655421 JFB655421:JFD655421 JOX655421:JOZ655421 JYT655421:JYV655421 KIP655421:KIR655421 KSL655421:KSN655421 LCH655421:LCJ655421 LMD655421:LMF655421 LVZ655421:LWB655421 MFV655421:MFX655421 MPR655421:MPT655421 MZN655421:MZP655421 NJJ655421:NJL655421 NTF655421:NTH655421 ODB655421:ODD655421 OMX655421:OMZ655421 OWT655421:OWV655421 PGP655421:PGR655421 PQL655421:PQN655421 QAH655421:QAJ655421 QKD655421:QKF655421 QTZ655421:QUB655421 RDV655421:RDX655421 RNR655421:RNT655421 RXN655421:RXP655421 SHJ655421:SHL655421 SRF655421:SRH655421 TBB655421:TBD655421 TKX655421:TKZ655421 TUT655421:TUV655421 UEP655421:UER655421 UOL655421:UON655421 UYH655421:UYJ655421 VID655421:VIF655421 VRZ655421:VSB655421 WBV655421:WBX655421 WLR655421:WLT655421 WVN655421:WVP655421 F720957:H720957 JB720957:JD720957 SX720957:SZ720957 ACT720957:ACV720957 AMP720957:AMR720957 AWL720957:AWN720957 BGH720957:BGJ720957 BQD720957:BQF720957 BZZ720957:CAB720957 CJV720957:CJX720957 CTR720957:CTT720957 DDN720957:DDP720957 DNJ720957:DNL720957 DXF720957:DXH720957 EHB720957:EHD720957 EQX720957:EQZ720957 FAT720957:FAV720957 FKP720957:FKR720957 FUL720957:FUN720957 GEH720957:GEJ720957 GOD720957:GOF720957 GXZ720957:GYB720957 HHV720957:HHX720957 HRR720957:HRT720957 IBN720957:IBP720957 ILJ720957:ILL720957 IVF720957:IVH720957 JFB720957:JFD720957 JOX720957:JOZ720957 JYT720957:JYV720957 KIP720957:KIR720957 KSL720957:KSN720957 LCH720957:LCJ720957 LMD720957:LMF720957 LVZ720957:LWB720957 MFV720957:MFX720957 MPR720957:MPT720957 MZN720957:MZP720957 NJJ720957:NJL720957 NTF720957:NTH720957 ODB720957:ODD720957 OMX720957:OMZ720957 OWT720957:OWV720957 PGP720957:PGR720957 PQL720957:PQN720957 QAH720957:QAJ720957 QKD720957:QKF720957 QTZ720957:QUB720957 RDV720957:RDX720957 RNR720957:RNT720957 RXN720957:RXP720957 SHJ720957:SHL720957 SRF720957:SRH720957 TBB720957:TBD720957 TKX720957:TKZ720957 TUT720957:TUV720957 UEP720957:UER720957 UOL720957:UON720957 UYH720957:UYJ720957 VID720957:VIF720957 VRZ720957:VSB720957 WBV720957:WBX720957 WLR720957:WLT720957 WVN720957:WVP720957 F786493:H786493 JB786493:JD786493 SX786493:SZ786493 ACT786493:ACV786493 AMP786493:AMR786493 AWL786493:AWN786493 BGH786493:BGJ786493 BQD786493:BQF786493 BZZ786493:CAB786493 CJV786493:CJX786493 CTR786493:CTT786493 DDN786493:DDP786493 DNJ786493:DNL786493 DXF786493:DXH786493 EHB786493:EHD786493 EQX786493:EQZ786493 FAT786493:FAV786493 FKP786493:FKR786493 FUL786493:FUN786493 GEH786493:GEJ786493 GOD786493:GOF786493 GXZ786493:GYB786493 HHV786493:HHX786493 HRR786493:HRT786493 IBN786493:IBP786493 ILJ786493:ILL786493 IVF786493:IVH786493 JFB786493:JFD786493 JOX786493:JOZ786493 JYT786493:JYV786493 KIP786493:KIR786493 KSL786493:KSN786493 LCH786493:LCJ786493 LMD786493:LMF786493 LVZ786493:LWB786493 MFV786493:MFX786493 MPR786493:MPT786493 MZN786493:MZP786493 NJJ786493:NJL786493 NTF786493:NTH786493 ODB786493:ODD786493 OMX786493:OMZ786493 OWT786493:OWV786493 PGP786493:PGR786493 PQL786493:PQN786493 QAH786493:QAJ786493 QKD786493:QKF786493 QTZ786493:QUB786493 RDV786493:RDX786493 RNR786493:RNT786493 RXN786493:RXP786493 SHJ786493:SHL786493 SRF786493:SRH786493 TBB786493:TBD786493 TKX786493:TKZ786493 TUT786493:TUV786493 UEP786493:UER786493 UOL786493:UON786493 UYH786493:UYJ786493 VID786493:VIF786493 VRZ786493:VSB786493 WBV786493:WBX786493 WLR786493:WLT786493 WVN786493:WVP786493 F852029:H852029 JB852029:JD852029 SX852029:SZ852029 ACT852029:ACV852029 AMP852029:AMR852029 AWL852029:AWN852029 BGH852029:BGJ852029 BQD852029:BQF852029 BZZ852029:CAB852029 CJV852029:CJX852029 CTR852029:CTT852029 DDN852029:DDP852029 DNJ852029:DNL852029 DXF852029:DXH852029 EHB852029:EHD852029 EQX852029:EQZ852029 FAT852029:FAV852029 FKP852029:FKR852029 FUL852029:FUN852029 GEH852029:GEJ852029 GOD852029:GOF852029 GXZ852029:GYB852029 HHV852029:HHX852029 HRR852029:HRT852029 IBN852029:IBP852029 ILJ852029:ILL852029 IVF852029:IVH852029 JFB852029:JFD852029 JOX852029:JOZ852029 JYT852029:JYV852029 KIP852029:KIR852029 KSL852029:KSN852029 LCH852029:LCJ852029 LMD852029:LMF852029 LVZ852029:LWB852029 MFV852029:MFX852029 MPR852029:MPT852029 MZN852029:MZP852029 NJJ852029:NJL852029 NTF852029:NTH852029 ODB852029:ODD852029 OMX852029:OMZ852029 OWT852029:OWV852029 PGP852029:PGR852029 PQL852029:PQN852029 QAH852029:QAJ852029 QKD852029:QKF852029 QTZ852029:QUB852029 RDV852029:RDX852029 RNR852029:RNT852029 RXN852029:RXP852029 SHJ852029:SHL852029 SRF852029:SRH852029 TBB852029:TBD852029 TKX852029:TKZ852029 TUT852029:TUV852029 UEP852029:UER852029 UOL852029:UON852029 UYH852029:UYJ852029 VID852029:VIF852029 VRZ852029:VSB852029 WBV852029:WBX852029 WLR852029:WLT852029 WVN852029:WVP852029 F917565:H917565 JB917565:JD917565 SX917565:SZ917565 ACT917565:ACV917565 AMP917565:AMR917565 AWL917565:AWN917565 BGH917565:BGJ917565 BQD917565:BQF917565 BZZ917565:CAB917565 CJV917565:CJX917565 CTR917565:CTT917565 DDN917565:DDP917565 DNJ917565:DNL917565 DXF917565:DXH917565 EHB917565:EHD917565 EQX917565:EQZ917565 FAT917565:FAV917565 FKP917565:FKR917565 FUL917565:FUN917565 GEH917565:GEJ917565 GOD917565:GOF917565 GXZ917565:GYB917565 HHV917565:HHX917565 HRR917565:HRT917565 IBN917565:IBP917565 ILJ917565:ILL917565 IVF917565:IVH917565 JFB917565:JFD917565 JOX917565:JOZ917565 JYT917565:JYV917565 KIP917565:KIR917565 KSL917565:KSN917565 LCH917565:LCJ917565 LMD917565:LMF917565 LVZ917565:LWB917565 MFV917565:MFX917565 MPR917565:MPT917565 MZN917565:MZP917565 NJJ917565:NJL917565 NTF917565:NTH917565 ODB917565:ODD917565 OMX917565:OMZ917565 OWT917565:OWV917565 PGP917565:PGR917565 PQL917565:PQN917565 QAH917565:QAJ917565 QKD917565:QKF917565 QTZ917565:QUB917565 RDV917565:RDX917565 RNR917565:RNT917565 RXN917565:RXP917565 SHJ917565:SHL917565 SRF917565:SRH917565 TBB917565:TBD917565 TKX917565:TKZ917565 TUT917565:TUV917565 UEP917565:UER917565 UOL917565:UON917565 UYH917565:UYJ917565 VID917565:VIF917565 VRZ917565:VSB917565 WBV917565:WBX917565 WLR917565:WLT917565 WVN917565:WVP917565 F983101:H983101 JB983101:JD983101 SX983101:SZ983101 ACT983101:ACV983101 AMP983101:AMR983101 AWL983101:AWN983101 BGH983101:BGJ983101 BQD983101:BQF983101 BZZ983101:CAB983101 CJV983101:CJX983101 CTR983101:CTT983101 DDN983101:DDP983101 DNJ983101:DNL983101 DXF983101:DXH983101 EHB983101:EHD983101 EQX983101:EQZ983101 FAT983101:FAV983101 FKP983101:FKR983101 FUL983101:FUN983101 GEH983101:GEJ983101 GOD983101:GOF983101 GXZ983101:GYB983101 HHV983101:HHX983101 HRR983101:HRT983101 IBN983101:IBP983101 ILJ983101:ILL983101 IVF983101:IVH983101 JFB983101:JFD983101 JOX983101:JOZ983101 JYT983101:JYV983101 KIP983101:KIR983101 KSL983101:KSN983101 LCH983101:LCJ983101 LMD983101:LMF983101 LVZ983101:LWB983101 MFV983101:MFX983101 MPR983101:MPT983101 MZN983101:MZP983101 NJJ983101:NJL983101 NTF983101:NTH983101 ODB983101:ODD983101 OMX983101:OMZ983101 OWT983101:OWV983101 PGP983101:PGR983101 PQL983101:PQN983101 QAH983101:QAJ983101 QKD983101:QKF983101 QTZ983101:QUB983101 RDV983101:RDX983101 RNR983101:RNT983101 RXN983101:RXP983101 SHJ983101:SHL983101 SRF983101:SRH983101 TBB983101:TBD983101 TKX983101:TKZ983101 TUT983101:TUV983101 UEP983101:UER983101 UOL983101:UON983101 UYH983101:UYJ983101 VID983101:VIF983101 VRZ983101:VSB983101 WBV983101:WBX983101 WLR983101:WLT983101 WVN983101:WVP983101">
      <formula1>$R$1:$R$4</formula1>
    </dataValidation>
    <dataValidation type="list" allowBlank="1" showInputMessage="1" showErrorMessage="1" errorTitle="Choose from dropdown" error="Please choose from the dropdown list." prompt="Please select from the dropdown list." sqref="G138 JC138 SY138 ACU138 AMQ138 AWM138 BGI138 BQE138 CAA138 CJW138 CTS138 DDO138 DNK138 DXG138 EHC138 EQY138 FAU138 FKQ138 FUM138 GEI138 GOE138 GYA138 HHW138 HRS138 IBO138 ILK138 IVG138 JFC138 JOY138 JYU138 KIQ138 KSM138 LCI138 LME138 LWA138 MFW138 MPS138 MZO138 NJK138 NTG138 ODC138 OMY138 OWU138 PGQ138 PQM138 QAI138 QKE138 QUA138 RDW138 RNS138 RXO138 SHK138 SRG138 TBC138 TKY138 TUU138 UEQ138 UOM138 UYI138 VIE138 VSA138 WBW138 WLS138 WVO138 G65674 JC65674 SY65674 ACU65674 AMQ65674 AWM65674 BGI65674 BQE65674 CAA65674 CJW65674 CTS65674 DDO65674 DNK65674 DXG65674 EHC65674 EQY65674 FAU65674 FKQ65674 FUM65674 GEI65674 GOE65674 GYA65674 HHW65674 HRS65674 IBO65674 ILK65674 IVG65674 JFC65674 JOY65674 JYU65674 KIQ65674 KSM65674 LCI65674 LME65674 LWA65674 MFW65674 MPS65674 MZO65674 NJK65674 NTG65674 ODC65674 OMY65674 OWU65674 PGQ65674 PQM65674 QAI65674 QKE65674 QUA65674 RDW65674 RNS65674 RXO65674 SHK65674 SRG65674 TBC65674 TKY65674 TUU65674 UEQ65674 UOM65674 UYI65674 VIE65674 VSA65674 WBW65674 WLS65674 WVO65674 G131210 JC131210 SY131210 ACU131210 AMQ131210 AWM131210 BGI131210 BQE131210 CAA131210 CJW131210 CTS131210 DDO131210 DNK131210 DXG131210 EHC131210 EQY131210 FAU131210 FKQ131210 FUM131210 GEI131210 GOE131210 GYA131210 HHW131210 HRS131210 IBO131210 ILK131210 IVG131210 JFC131210 JOY131210 JYU131210 KIQ131210 KSM131210 LCI131210 LME131210 LWA131210 MFW131210 MPS131210 MZO131210 NJK131210 NTG131210 ODC131210 OMY131210 OWU131210 PGQ131210 PQM131210 QAI131210 QKE131210 QUA131210 RDW131210 RNS131210 RXO131210 SHK131210 SRG131210 TBC131210 TKY131210 TUU131210 UEQ131210 UOM131210 UYI131210 VIE131210 VSA131210 WBW131210 WLS131210 WVO131210 G196746 JC196746 SY196746 ACU196746 AMQ196746 AWM196746 BGI196746 BQE196746 CAA196746 CJW196746 CTS196746 DDO196746 DNK196746 DXG196746 EHC196746 EQY196746 FAU196746 FKQ196746 FUM196746 GEI196746 GOE196746 GYA196746 HHW196746 HRS196746 IBO196746 ILK196746 IVG196746 JFC196746 JOY196746 JYU196746 KIQ196746 KSM196746 LCI196746 LME196746 LWA196746 MFW196746 MPS196746 MZO196746 NJK196746 NTG196746 ODC196746 OMY196746 OWU196746 PGQ196746 PQM196746 QAI196746 QKE196746 QUA196746 RDW196746 RNS196746 RXO196746 SHK196746 SRG196746 TBC196746 TKY196746 TUU196746 UEQ196746 UOM196746 UYI196746 VIE196746 VSA196746 WBW196746 WLS196746 WVO196746 G262282 JC262282 SY262282 ACU262282 AMQ262282 AWM262282 BGI262282 BQE262282 CAA262282 CJW262282 CTS262282 DDO262282 DNK262282 DXG262282 EHC262282 EQY262282 FAU262282 FKQ262282 FUM262282 GEI262282 GOE262282 GYA262282 HHW262282 HRS262282 IBO262282 ILK262282 IVG262282 JFC262282 JOY262282 JYU262282 KIQ262282 KSM262282 LCI262282 LME262282 LWA262282 MFW262282 MPS262282 MZO262282 NJK262282 NTG262282 ODC262282 OMY262282 OWU262282 PGQ262282 PQM262282 QAI262282 QKE262282 QUA262282 RDW262282 RNS262282 RXO262282 SHK262282 SRG262282 TBC262282 TKY262282 TUU262282 UEQ262282 UOM262282 UYI262282 VIE262282 VSA262282 WBW262282 WLS262282 WVO262282 G327818 JC327818 SY327818 ACU327818 AMQ327818 AWM327818 BGI327818 BQE327818 CAA327818 CJW327818 CTS327818 DDO327818 DNK327818 DXG327818 EHC327818 EQY327818 FAU327818 FKQ327818 FUM327818 GEI327818 GOE327818 GYA327818 HHW327818 HRS327818 IBO327818 ILK327818 IVG327818 JFC327818 JOY327818 JYU327818 KIQ327818 KSM327818 LCI327818 LME327818 LWA327818 MFW327818 MPS327818 MZO327818 NJK327818 NTG327818 ODC327818 OMY327818 OWU327818 PGQ327818 PQM327818 QAI327818 QKE327818 QUA327818 RDW327818 RNS327818 RXO327818 SHK327818 SRG327818 TBC327818 TKY327818 TUU327818 UEQ327818 UOM327818 UYI327818 VIE327818 VSA327818 WBW327818 WLS327818 WVO327818 G393354 JC393354 SY393354 ACU393354 AMQ393354 AWM393354 BGI393354 BQE393354 CAA393354 CJW393354 CTS393354 DDO393354 DNK393354 DXG393354 EHC393354 EQY393354 FAU393354 FKQ393354 FUM393354 GEI393354 GOE393354 GYA393354 HHW393354 HRS393354 IBO393354 ILK393354 IVG393354 JFC393354 JOY393354 JYU393354 KIQ393354 KSM393354 LCI393354 LME393354 LWA393354 MFW393354 MPS393354 MZO393354 NJK393354 NTG393354 ODC393354 OMY393354 OWU393354 PGQ393354 PQM393354 QAI393354 QKE393354 QUA393354 RDW393354 RNS393354 RXO393354 SHK393354 SRG393354 TBC393354 TKY393354 TUU393354 UEQ393354 UOM393354 UYI393354 VIE393354 VSA393354 WBW393354 WLS393354 WVO393354 G458890 JC458890 SY458890 ACU458890 AMQ458890 AWM458890 BGI458890 BQE458890 CAA458890 CJW458890 CTS458890 DDO458890 DNK458890 DXG458890 EHC458890 EQY458890 FAU458890 FKQ458890 FUM458890 GEI458890 GOE458890 GYA458890 HHW458890 HRS458890 IBO458890 ILK458890 IVG458890 JFC458890 JOY458890 JYU458890 KIQ458890 KSM458890 LCI458890 LME458890 LWA458890 MFW458890 MPS458890 MZO458890 NJK458890 NTG458890 ODC458890 OMY458890 OWU458890 PGQ458890 PQM458890 QAI458890 QKE458890 QUA458890 RDW458890 RNS458890 RXO458890 SHK458890 SRG458890 TBC458890 TKY458890 TUU458890 UEQ458890 UOM458890 UYI458890 VIE458890 VSA458890 WBW458890 WLS458890 WVO458890 G524426 JC524426 SY524426 ACU524426 AMQ524426 AWM524426 BGI524426 BQE524426 CAA524426 CJW524426 CTS524426 DDO524426 DNK524426 DXG524426 EHC524426 EQY524426 FAU524426 FKQ524426 FUM524426 GEI524426 GOE524426 GYA524426 HHW524426 HRS524426 IBO524426 ILK524426 IVG524426 JFC524426 JOY524426 JYU524426 KIQ524426 KSM524426 LCI524426 LME524426 LWA524426 MFW524426 MPS524426 MZO524426 NJK524426 NTG524426 ODC524426 OMY524426 OWU524426 PGQ524426 PQM524426 QAI524426 QKE524426 QUA524426 RDW524426 RNS524426 RXO524426 SHK524426 SRG524426 TBC524426 TKY524426 TUU524426 UEQ524426 UOM524426 UYI524426 VIE524426 VSA524426 WBW524426 WLS524426 WVO524426 G589962 JC589962 SY589962 ACU589962 AMQ589962 AWM589962 BGI589962 BQE589962 CAA589962 CJW589962 CTS589962 DDO589962 DNK589962 DXG589962 EHC589962 EQY589962 FAU589962 FKQ589962 FUM589962 GEI589962 GOE589962 GYA589962 HHW589962 HRS589962 IBO589962 ILK589962 IVG589962 JFC589962 JOY589962 JYU589962 KIQ589962 KSM589962 LCI589962 LME589962 LWA589962 MFW589962 MPS589962 MZO589962 NJK589962 NTG589962 ODC589962 OMY589962 OWU589962 PGQ589962 PQM589962 QAI589962 QKE589962 QUA589962 RDW589962 RNS589962 RXO589962 SHK589962 SRG589962 TBC589962 TKY589962 TUU589962 UEQ589962 UOM589962 UYI589962 VIE589962 VSA589962 WBW589962 WLS589962 WVO589962 G655498 JC655498 SY655498 ACU655498 AMQ655498 AWM655498 BGI655498 BQE655498 CAA655498 CJW655498 CTS655498 DDO655498 DNK655498 DXG655498 EHC655498 EQY655498 FAU655498 FKQ655498 FUM655498 GEI655498 GOE655498 GYA655498 HHW655498 HRS655498 IBO655498 ILK655498 IVG655498 JFC655498 JOY655498 JYU655498 KIQ655498 KSM655498 LCI655498 LME655498 LWA655498 MFW655498 MPS655498 MZO655498 NJK655498 NTG655498 ODC655498 OMY655498 OWU655498 PGQ655498 PQM655498 QAI655498 QKE655498 QUA655498 RDW655498 RNS655498 RXO655498 SHK655498 SRG655498 TBC655498 TKY655498 TUU655498 UEQ655498 UOM655498 UYI655498 VIE655498 VSA655498 WBW655498 WLS655498 WVO655498 G721034 JC721034 SY721034 ACU721034 AMQ721034 AWM721034 BGI721034 BQE721034 CAA721034 CJW721034 CTS721034 DDO721034 DNK721034 DXG721034 EHC721034 EQY721034 FAU721034 FKQ721034 FUM721034 GEI721034 GOE721034 GYA721034 HHW721034 HRS721034 IBO721034 ILK721034 IVG721034 JFC721034 JOY721034 JYU721034 KIQ721034 KSM721034 LCI721034 LME721034 LWA721034 MFW721034 MPS721034 MZO721034 NJK721034 NTG721034 ODC721034 OMY721034 OWU721034 PGQ721034 PQM721034 QAI721034 QKE721034 QUA721034 RDW721034 RNS721034 RXO721034 SHK721034 SRG721034 TBC721034 TKY721034 TUU721034 UEQ721034 UOM721034 UYI721034 VIE721034 VSA721034 WBW721034 WLS721034 WVO721034 G786570 JC786570 SY786570 ACU786570 AMQ786570 AWM786570 BGI786570 BQE786570 CAA786570 CJW786570 CTS786570 DDO786570 DNK786570 DXG786570 EHC786570 EQY786570 FAU786570 FKQ786570 FUM786570 GEI786570 GOE786570 GYA786570 HHW786570 HRS786570 IBO786570 ILK786570 IVG786570 JFC786570 JOY786570 JYU786570 KIQ786570 KSM786570 LCI786570 LME786570 LWA786570 MFW786570 MPS786570 MZO786570 NJK786570 NTG786570 ODC786570 OMY786570 OWU786570 PGQ786570 PQM786570 QAI786570 QKE786570 QUA786570 RDW786570 RNS786570 RXO786570 SHK786570 SRG786570 TBC786570 TKY786570 TUU786570 UEQ786570 UOM786570 UYI786570 VIE786570 VSA786570 WBW786570 WLS786570 WVO786570 G852106 JC852106 SY852106 ACU852106 AMQ852106 AWM852106 BGI852106 BQE852106 CAA852106 CJW852106 CTS852106 DDO852106 DNK852106 DXG852106 EHC852106 EQY852106 FAU852106 FKQ852106 FUM852106 GEI852106 GOE852106 GYA852106 HHW852106 HRS852106 IBO852106 ILK852106 IVG852106 JFC852106 JOY852106 JYU852106 KIQ852106 KSM852106 LCI852106 LME852106 LWA852106 MFW852106 MPS852106 MZO852106 NJK852106 NTG852106 ODC852106 OMY852106 OWU852106 PGQ852106 PQM852106 QAI852106 QKE852106 QUA852106 RDW852106 RNS852106 RXO852106 SHK852106 SRG852106 TBC852106 TKY852106 TUU852106 UEQ852106 UOM852106 UYI852106 VIE852106 VSA852106 WBW852106 WLS852106 WVO852106 G917642 JC917642 SY917642 ACU917642 AMQ917642 AWM917642 BGI917642 BQE917642 CAA917642 CJW917642 CTS917642 DDO917642 DNK917642 DXG917642 EHC917642 EQY917642 FAU917642 FKQ917642 FUM917642 GEI917642 GOE917642 GYA917642 HHW917642 HRS917642 IBO917642 ILK917642 IVG917642 JFC917642 JOY917642 JYU917642 KIQ917642 KSM917642 LCI917642 LME917642 LWA917642 MFW917642 MPS917642 MZO917642 NJK917642 NTG917642 ODC917642 OMY917642 OWU917642 PGQ917642 PQM917642 QAI917642 QKE917642 QUA917642 RDW917642 RNS917642 RXO917642 SHK917642 SRG917642 TBC917642 TKY917642 TUU917642 UEQ917642 UOM917642 UYI917642 VIE917642 VSA917642 WBW917642 WLS917642 WVO917642 G983178 JC983178 SY983178 ACU983178 AMQ983178 AWM983178 BGI983178 BQE983178 CAA983178 CJW983178 CTS983178 DDO983178 DNK983178 DXG983178 EHC983178 EQY983178 FAU983178 FKQ983178 FUM983178 GEI983178 GOE983178 GYA983178 HHW983178 HRS983178 IBO983178 ILK983178 IVG983178 JFC983178 JOY983178 JYU983178 KIQ983178 KSM983178 LCI983178 LME983178 LWA983178 MFW983178 MPS983178 MZO983178 NJK983178 NTG983178 ODC983178 OMY983178 OWU983178 PGQ983178 PQM983178 QAI983178 QKE983178 QUA983178 RDW983178 RNS983178 RXO983178 SHK983178 SRG983178 TBC983178 TKY983178 TUU983178 UEQ983178 UOM983178 UYI983178 VIE983178 VSA983178 WBW983178 WLS983178 WVO983178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formula1>$W$1:$W$4</formula1>
    </dataValidation>
    <dataValidation type="list" allowBlank="1" showErrorMessage="1" errorTitle="Choose from dropdown" error="Please choose from the dropdown list."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$Y$1:$Y$11</formula1>
    </dataValidation>
    <dataValidation type="list" allowBlank="1" showInputMessage="1" showErrorMessage="1" errorTitle="Choose from dropdown" error="Please choose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Please choose from the dropdown list.">
          <x14:formula1>
            <xm:f>$W$1:$W$2</xm:f>
          </x14:formula1>
          <xm:sqref>H31:H32 H86 F85:H85 WLS983156:WLT983165 WBW983156:WBX983165 VSA983156:VSB983165 VIE983156:VIF983165 UYI983156:UYJ983165 UOM983156:UON983165 UEQ983156:UER983165 TUU983156:TUV983165 TKY983156:TKZ983165 TBC983156:TBD983165 SRG983156:SRH983165 SHK983156:SHL983165 RXO983156:RXP983165 RNS983156:RNT983165 RDW983156:RDX983165 QUA983156:QUB983165 QKE983156:QKF983165 QAI983156:QAJ983165 PQM983156:PQN983165 PGQ983156:PGR983165 OWU983156:OWV983165 OMY983156:OMZ983165 ODC983156:ODD983165 NTG983156:NTH983165 NJK983156:NJL983165 MZO983156:MZP983165 MPS983156:MPT983165 MFW983156:MFX983165 LWA983156:LWB983165 LME983156:LMF983165 LCI983156:LCJ983165 KSM983156:KSN983165 KIQ983156:KIR983165 JYU983156:JYV983165 JOY983156:JOZ983165 JFC983156:JFD983165 IVG983156:IVH983165 ILK983156:ILL983165 IBO983156:IBP983165 HRS983156:HRT983165 HHW983156:HHX983165 GYA983156:GYB983165 GOE983156:GOF983165 GEI983156:GEJ983165 FUM983156:FUN983165 FKQ983156:FKR983165 FAU983156:FAV983165 EQY983156:EQZ983165 EHC983156:EHD983165 DXG983156:DXH983165 DNK983156:DNL983165 DDO983156:DDP983165 CTS983156:CTT983165 CJW983156:CJX983165 CAA983156:CAB983165 BQE983156:BQF983165 BGI983156:BGJ983165 AWM983156:AWN983165 AMQ983156:AMR983165 ACU983156:ACV983165 SY983156:SZ983165 JC983156:JD983165 G983156:H983165 WVO917620:WVP917629 WLS917620:WLT917629 WBW917620:WBX917629 VSA917620:VSB917629 VIE917620:VIF917629 UYI917620:UYJ917629 UOM917620:UON917629 UEQ917620:UER917629 TUU917620:TUV917629 TKY917620:TKZ917629 TBC917620:TBD917629 SRG917620:SRH917629 SHK917620:SHL917629 RXO917620:RXP917629 RNS917620:RNT917629 RDW917620:RDX917629 QUA917620:QUB917629 QKE917620:QKF917629 QAI917620:QAJ917629 PQM917620:PQN917629 PGQ917620:PGR917629 OWU917620:OWV917629 OMY917620:OMZ917629 ODC917620:ODD917629 NTG917620:NTH917629 NJK917620:NJL917629 MZO917620:MZP917629 MPS917620:MPT917629 MFW917620:MFX917629 LWA917620:LWB917629 LME917620:LMF917629 LCI917620:LCJ917629 KSM917620:KSN917629 KIQ917620:KIR917629 JYU917620:JYV917629 JOY917620:JOZ917629 JFC917620:JFD917629 IVG917620:IVH917629 ILK917620:ILL917629 IBO917620:IBP917629 HRS917620:HRT917629 HHW917620:HHX917629 GYA917620:GYB917629 GOE917620:GOF917629 GEI917620:GEJ917629 FUM917620:FUN917629 FKQ917620:FKR917629 FAU917620:FAV917629 EQY917620:EQZ917629 EHC917620:EHD917629 DXG917620:DXH917629 DNK917620:DNL917629 DDO917620:DDP917629 CTS917620:CTT917629 CJW917620:CJX917629 CAA917620:CAB917629 BQE917620:BQF917629 BGI917620:BGJ917629 AWM917620:AWN917629 AMQ917620:AMR917629 ACU917620:ACV917629 SY917620:SZ917629 JC917620:JD917629 G917620:H917629 WVO852084:WVP852093 WLS852084:WLT852093 WBW852084:WBX852093 VSA852084:VSB852093 VIE852084:VIF852093 UYI852084:UYJ852093 UOM852084:UON852093 UEQ852084:UER852093 TUU852084:TUV852093 TKY852084:TKZ852093 TBC852084:TBD852093 SRG852084:SRH852093 SHK852084:SHL852093 RXO852084:RXP852093 RNS852084:RNT852093 RDW852084:RDX852093 QUA852084:QUB852093 QKE852084:QKF852093 QAI852084:QAJ852093 PQM852084:PQN852093 PGQ852084:PGR852093 OWU852084:OWV852093 OMY852084:OMZ852093 ODC852084:ODD852093 NTG852084:NTH852093 NJK852084:NJL852093 MZO852084:MZP852093 MPS852084:MPT852093 MFW852084:MFX852093 LWA852084:LWB852093 LME852084:LMF852093 LCI852084:LCJ852093 KSM852084:KSN852093 KIQ852084:KIR852093 JYU852084:JYV852093 JOY852084:JOZ852093 JFC852084:JFD852093 IVG852084:IVH852093 ILK852084:ILL852093 IBO852084:IBP852093 HRS852084:HRT852093 HHW852084:HHX852093 GYA852084:GYB852093 GOE852084:GOF852093 GEI852084:GEJ852093 FUM852084:FUN852093 FKQ852084:FKR852093 FAU852084:FAV852093 EQY852084:EQZ852093 EHC852084:EHD852093 DXG852084:DXH852093 DNK852084:DNL852093 DDO852084:DDP852093 CTS852084:CTT852093 CJW852084:CJX852093 CAA852084:CAB852093 BQE852084:BQF852093 BGI852084:BGJ852093 AWM852084:AWN852093 AMQ852084:AMR852093 ACU852084:ACV852093 SY852084:SZ852093 JC852084:JD852093 G852084:H852093 WVO786548:WVP786557 WLS786548:WLT786557 WBW786548:WBX786557 VSA786548:VSB786557 VIE786548:VIF786557 UYI786548:UYJ786557 UOM786548:UON786557 UEQ786548:UER786557 TUU786548:TUV786557 TKY786548:TKZ786557 TBC786548:TBD786557 SRG786548:SRH786557 SHK786548:SHL786557 RXO786548:RXP786557 RNS786548:RNT786557 RDW786548:RDX786557 QUA786548:QUB786557 QKE786548:QKF786557 QAI786548:QAJ786557 PQM786548:PQN786557 PGQ786548:PGR786557 OWU786548:OWV786557 OMY786548:OMZ786557 ODC786548:ODD786557 NTG786548:NTH786557 NJK786548:NJL786557 MZO786548:MZP786557 MPS786548:MPT786557 MFW786548:MFX786557 LWA786548:LWB786557 LME786548:LMF786557 LCI786548:LCJ786557 KSM786548:KSN786557 KIQ786548:KIR786557 JYU786548:JYV786557 JOY786548:JOZ786557 JFC786548:JFD786557 IVG786548:IVH786557 ILK786548:ILL786557 IBO786548:IBP786557 HRS786548:HRT786557 HHW786548:HHX786557 GYA786548:GYB786557 GOE786548:GOF786557 GEI786548:GEJ786557 FUM786548:FUN786557 FKQ786548:FKR786557 FAU786548:FAV786557 EQY786548:EQZ786557 EHC786548:EHD786557 DXG786548:DXH786557 DNK786548:DNL786557 DDO786548:DDP786557 CTS786548:CTT786557 CJW786548:CJX786557 CAA786548:CAB786557 BQE786548:BQF786557 BGI786548:BGJ786557 AWM786548:AWN786557 AMQ786548:AMR786557 ACU786548:ACV786557 SY786548:SZ786557 JC786548:JD786557 G786548:H786557 WVO721012:WVP721021 WLS721012:WLT721021 WBW721012:WBX721021 VSA721012:VSB721021 VIE721012:VIF721021 UYI721012:UYJ721021 UOM721012:UON721021 UEQ721012:UER721021 TUU721012:TUV721021 TKY721012:TKZ721021 TBC721012:TBD721021 SRG721012:SRH721021 SHK721012:SHL721021 RXO721012:RXP721021 RNS721012:RNT721021 RDW721012:RDX721021 QUA721012:QUB721021 QKE721012:QKF721021 QAI721012:QAJ721021 PQM721012:PQN721021 PGQ721012:PGR721021 OWU721012:OWV721021 OMY721012:OMZ721021 ODC721012:ODD721021 NTG721012:NTH721021 NJK721012:NJL721021 MZO721012:MZP721021 MPS721012:MPT721021 MFW721012:MFX721021 LWA721012:LWB721021 LME721012:LMF721021 LCI721012:LCJ721021 KSM721012:KSN721021 KIQ721012:KIR721021 JYU721012:JYV721021 JOY721012:JOZ721021 JFC721012:JFD721021 IVG721012:IVH721021 ILK721012:ILL721021 IBO721012:IBP721021 HRS721012:HRT721021 HHW721012:HHX721021 GYA721012:GYB721021 GOE721012:GOF721021 GEI721012:GEJ721021 FUM721012:FUN721021 FKQ721012:FKR721021 FAU721012:FAV721021 EQY721012:EQZ721021 EHC721012:EHD721021 DXG721012:DXH721021 DNK721012:DNL721021 DDO721012:DDP721021 CTS721012:CTT721021 CJW721012:CJX721021 CAA721012:CAB721021 BQE721012:BQF721021 BGI721012:BGJ721021 AWM721012:AWN721021 AMQ721012:AMR721021 ACU721012:ACV721021 SY721012:SZ721021 JC721012:JD721021 G721012:H721021 WVO655476:WVP655485 WLS655476:WLT655485 WBW655476:WBX655485 VSA655476:VSB655485 VIE655476:VIF655485 UYI655476:UYJ655485 UOM655476:UON655485 UEQ655476:UER655485 TUU655476:TUV655485 TKY655476:TKZ655485 TBC655476:TBD655485 SRG655476:SRH655485 SHK655476:SHL655485 RXO655476:RXP655485 RNS655476:RNT655485 RDW655476:RDX655485 QUA655476:QUB655485 QKE655476:QKF655485 QAI655476:QAJ655485 PQM655476:PQN655485 PGQ655476:PGR655485 OWU655476:OWV655485 OMY655476:OMZ655485 ODC655476:ODD655485 NTG655476:NTH655485 NJK655476:NJL655485 MZO655476:MZP655485 MPS655476:MPT655485 MFW655476:MFX655485 LWA655476:LWB655485 LME655476:LMF655485 LCI655476:LCJ655485 KSM655476:KSN655485 KIQ655476:KIR655485 JYU655476:JYV655485 JOY655476:JOZ655485 JFC655476:JFD655485 IVG655476:IVH655485 ILK655476:ILL655485 IBO655476:IBP655485 HRS655476:HRT655485 HHW655476:HHX655485 GYA655476:GYB655485 GOE655476:GOF655485 GEI655476:GEJ655485 FUM655476:FUN655485 FKQ655476:FKR655485 FAU655476:FAV655485 EQY655476:EQZ655485 EHC655476:EHD655485 DXG655476:DXH655485 DNK655476:DNL655485 DDO655476:DDP655485 CTS655476:CTT655485 CJW655476:CJX655485 CAA655476:CAB655485 BQE655476:BQF655485 BGI655476:BGJ655485 AWM655476:AWN655485 AMQ655476:AMR655485 ACU655476:ACV655485 SY655476:SZ655485 JC655476:JD655485 G655476:H655485 WVO589940:WVP589949 WLS589940:WLT589949 WBW589940:WBX589949 VSA589940:VSB589949 VIE589940:VIF589949 UYI589940:UYJ589949 UOM589940:UON589949 UEQ589940:UER589949 TUU589940:TUV589949 TKY589940:TKZ589949 TBC589940:TBD589949 SRG589940:SRH589949 SHK589940:SHL589949 RXO589940:RXP589949 RNS589940:RNT589949 RDW589940:RDX589949 QUA589940:QUB589949 QKE589940:QKF589949 QAI589940:QAJ589949 PQM589940:PQN589949 PGQ589940:PGR589949 OWU589940:OWV589949 OMY589940:OMZ589949 ODC589940:ODD589949 NTG589940:NTH589949 NJK589940:NJL589949 MZO589940:MZP589949 MPS589940:MPT589949 MFW589940:MFX589949 LWA589940:LWB589949 LME589940:LMF589949 LCI589940:LCJ589949 KSM589940:KSN589949 KIQ589940:KIR589949 JYU589940:JYV589949 JOY589940:JOZ589949 JFC589940:JFD589949 IVG589940:IVH589949 ILK589940:ILL589949 IBO589940:IBP589949 HRS589940:HRT589949 HHW589940:HHX589949 GYA589940:GYB589949 GOE589940:GOF589949 GEI589940:GEJ589949 FUM589940:FUN589949 FKQ589940:FKR589949 FAU589940:FAV589949 EQY589940:EQZ589949 EHC589940:EHD589949 DXG589940:DXH589949 DNK589940:DNL589949 DDO589940:DDP589949 CTS589940:CTT589949 CJW589940:CJX589949 CAA589940:CAB589949 BQE589940:BQF589949 BGI589940:BGJ589949 AWM589940:AWN589949 AMQ589940:AMR589949 ACU589940:ACV589949 SY589940:SZ589949 JC589940:JD589949 G589940:H589949 WVO524404:WVP524413 WLS524404:WLT524413 WBW524404:WBX524413 VSA524404:VSB524413 VIE524404:VIF524413 UYI524404:UYJ524413 UOM524404:UON524413 UEQ524404:UER524413 TUU524404:TUV524413 TKY524404:TKZ524413 TBC524404:TBD524413 SRG524404:SRH524413 SHK524404:SHL524413 RXO524404:RXP524413 RNS524404:RNT524413 RDW524404:RDX524413 QUA524404:QUB524413 QKE524404:QKF524413 QAI524404:QAJ524413 PQM524404:PQN524413 PGQ524404:PGR524413 OWU524404:OWV524413 OMY524404:OMZ524413 ODC524404:ODD524413 NTG524404:NTH524413 NJK524404:NJL524413 MZO524404:MZP524413 MPS524404:MPT524413 MFW524404:MFX524413 LWA524404:LWB524413 LME524404:LMF524413 LCI524404:LCJ524413 KSM524404:KSN524413 KIQ524404:KIR524413 JYU524404:JYV524413 JOY524404:JOZ524413 JFC524404:JFD524413 IVG524404:IVH524413 ILK524404:ILL524413 IBO524404:IBP524413 HRS524404:HRT524413 HHW524404:HHX524413 GYA524404:GYB524413 GOE524404:GOF524413 GEI524404:GEJ524413 FUM524404:FUN524413 FKQ524404:FKR524413 FAU524404:FAV524413 EQY524404:EQZ524413 EHC524404:EHD524413 DXG524404:DXH524413 DNK524404:DNL524413 DDO524404:DDP524413 CTS524404:CTT524413 CJW524404:CJX524413 CAA524404:CAB524413 BQE524404:BQF524413 BGI524404:BGJ524413 AWM524404:AWN524413 AMQ524404:AMR524413 ACU524404:ACV524413 SY524404:SZ524413 JC524404:JD524413 G524404:H524413 WVO458868:WVP458877 WLS458868:WLT458877 WBW458868:WBX458877 VSA458868:VSB458877 VIE458868:VIF458877 UYI458868:UYJ458877 UOM458868:UON458877 UEQ458868:UER458877 TUU458868:TUV458877 TKY458868:TKZ458877 TBC458868:TBD458877 SRG458868:SRH458877 SHK458868:SHL458877 RXO458868:RXP458877 RNS458868:RNT458877 RDW458868:RDX458877 QUA458868:QUB458877 QKE458868:QKF458877 QAI458868:QAJ458877 PQM458868:PQN458877 PGQ458868:PGR458877 OWU458868:OWV458877 OMY458868:OMZ458877 ODC458868:ODD458877 NTG458868:NTH458877 NJK458868:NJL458877 MZO458868:MZP458877 MPS458868:MPT458877 MFW458868:MFX458877 LWA458868:LWB458877 LME458868:LMF458877 LCI458868:LCJ458877 KSM458868:KSN458877 KIQ458868:KIR458877 JYU458868:JYV458877 JOY458868:JOZ458877 JFC458868:JFD458877 IVG458868:IVH458877 ILK458868:ILL458877 IBO458868:IBP458877 HRS458868:HRT458877 HHW458868:HHX458877 GYA458868:GYB458877 GOE458868:GOF458877 GEI458868:GEJ458877 FUM458868:FUN458877 FKQ458868:FKR458877 FAU458868:FAV458877 EQY458868:EQZ458877 EHC458868:EHD458877 DXG458868:DXH458877 DNK458868:DNL458877 DDO458868:DDP458877 CTS458868:CTT458877 CJW458868:CJX458877 CAA458868:CAB458877 BQE458868:BQF458877 BGI458868:BGJ458877 AWM458868:AWN458877 AMQ458868:AMR458877 ACU458868:ACV458877 SY458868:SZ458877 JC458868:JD458877 G458868:H458877 WVO393332:WVP393341 WLS393332:WLT393341 WBW393332:WBX393341 VSA393332:VSB393341 VIE393332:VIF393341 UYI393332:UYJ393341 UOM393332:UON393341 UEQ393332:UER393341 TUU393332:TUV393341 TKY393332:TKZ393341 TBC393332:TBD393341 SRG393332:SRH393341 SHK393332:SHL393341 RXO393332:RXP393341 RNS393332:RNT393341 RDW393332:RDX393341 QUA393332:QUB393341 QKE393332:QKF393341 QAI393332:QAJ393341 PQM393332:PQN393341 PGQ393332:PGR393341 OWU393332:OWV393341 OMY393332:OMZ393341 ODC393332:ODD393341 NTG393332:NTH393341 NJK393332:NJL393341 MZO393332:MZP393341 MPS393332:MPT393341 MFW393332:MFX393341 LWA393332:LWB393341 LME393332:LMF393341 LCI393332:LCJ393341 KSM393332:KSN393341 KIQ393332:KIR393341 JYU393332:JYV393341 JOY393332:JOZ393341 JFC393332:JFD393341 IVG393332:IVH393341 ILK393332:ILL393341 IBO393332:IBP393341 HRS393332:HRT393341 HHW393332:HHX393341 GYA393332:GYB393341 GOE393332:GOF393341 GEI393332:GEJ393341 FUM393332:FUN393341 FKQ393332:FKR393341 FAU393332:FAV393341 EQY393332:EQZ393341 EHC393332:EHD393341 DXG393332:DXH393341 DNK393332:DNL393341 DDO393332:DDP393341 CTS393332:CTT393341 CJW393332:CJX393341 CAA393332:CAB393341 BQE393332:BQF393341 BGI393332:BGJ393341 AWM393332:AWN393341 AMQ393332:AMR393341 ACU393332:ACV393341 SY393332:SZ393341 JC393332:JD393341 G393332:H393341 WVO327796:WVP327805 WLS327796:WLT327805 WBW327796:WBX327805 VSA327796:VSB327805 VIE327796:VIF327805 UYI327796:UYJ327805 UOM327796:UON327805 UEQ327796:UER327805 TUU327796:TUV327805 TKY327796:TKZ327805 TBC327796:TBD327805 SRG327796:SRH327805 SHK327796:SHL327805 RXO327796:RXP327805 RNS327796:RNT327805 RDW327796:RDX327805 QUA327796:QUB327805 QKE327796:QKF327805 QAI327796:QAJ327805 PQM327796:PQN327805 PGQ327796:PGR327805 OWU327796:OWV327805 OMY327796:OMZ327805 ODC327796:ODD327805 NTG327796:NTH327805 NJK327796:NJL327805 MZO327796:MZP327805 MPS327796:MPT327805 MFW327796:MFX327805 LWA327796:LWB327805 LME327796:LMF327805 LCI327796:LCJ327805 KSM327796:KSN327805 KIQ327796:KIR327805 JYU327796:JYV327805 JOY327796:JOZ327805 JFC327796:JFD327805 IVG327796:IVH327805 ILK327796:ILL327805 IBO327796:IBP327805 HRS327796:HRT327805 HHW327796:HHX327805 GYA327796:GYB327805 GOE327796:GOF327805 GEI327796:GEJ327805 FUM327796:FUN327805 FKQ327796:FKR327805 FAU327796:FAV327805 EQY327796:EQZ327805 EHC327796:EHD327805 DXG327796:DXH327805 DNK327796:DNL327805 DDO327796:DDP327805 CTS327796:CTT327805 CJW327796:CJX327805 CAA327796:CAB327805 BQE327796:BQF327805 BGI327796:BGJ327805 AWM327796:AWN327805 AMQ327796:AMR327805 ACU327796:ACV327805 SY327796:SZ327805 JC327796:JD327805 G327796:H327805 WVO262260:WVP262269 WLS262260:WLT262269 WBW262260:WBX262269 VSA262260:VSB262269 VIE262260:VIF262269 UYI262260:UYJ262269 UOM262260:UON262269 UEQ262260:UER262269 TUU262260:TUV262269 TKY262260:TKZ262269 TBC262260:TBD262269 SRG262260:SRH262269 SHK262260:SHL262269 RXO262260:RXP262269 RNS262260:RNT262269 RDW262260:RDX262269 QUA262260:QUB262269 QKE262260:QKF262269 QAI262260:QAJ262269 PQM262260:PQN262269 PGQ262260:PGR262269 OWU262260:OWV262269 OMY262260:OMZ262269 ODC262260:ODD262269 NTG262260:NTH262269 NJK262260:NJL262269 MZO262260:MZP262269 MPS262260:MPT262269 MFW262260:MFX262269 LWA262260:LWB262269 LME262260:LMF262269 LCI262260:LCJ262269 KSM262260:KSN262269 KIQ262260:KIR262269 JYU262260:JYV262269 JOY262260:JOZ262269 JFC262260:JFD262269 IVG262260:IVH262269 ILK262260:ILL262269 IBO262260:IBP262269 HRS262260:HRT262269 HHW262260:HHX262269 GYA262260:GYB262269 GOE262260:GOF262269 GEI262260:GEJ262269 FUM262260:FUN262269 FKQ262260:FKR262269 FAU262260:FAV262269 EQY262260:EQZ262269 EHC262260:EHD262269 DXG262260:DXH262269 DNK262260:DNL262269 DDO262260:DDP262269 CTS262260:CTT262269 CJW262260:CJX262269 CAA262260:CAB262269 BQE262260:BQF262269 BGI262260:BGJ262269 AWM262260:AWN262269 AMQ262260:AMR262269 ACU262260:ACV262269 SY262260:SZ262269 JC262260:JD262269 G262260:H262269 WVO196724:WVP196733 WLS196724:WLT196733 WBW196724:WBX196733 VSA196724:VSB196733 VIE196724:VIF196733 UYI196724:UYJ196733 UOM196724:UON196733 UEQ196724:UER196733 TUU196724:TUV196733 TKY196724:TKZ196733 TBC196724:TBD196733 SRG196724:SRH196733 SHK196724:SHL196733 RXO196724:RXP196733 RNS196724:RNT196733 RDW196724:RDX196733 QUA196724:QUB196733 QKE196724:QKF196733 QAI196724:QAJ196733 PQM196724:PQN196733 PGQ196724:PGR196733 OWU196724:OWV196733 OMY196724:OMZ196733 ODC196724:ODD196733 NTG196724:NTH196733 NJK196724:NJL196733 MZO196724:MZP196733 MPS196724:MPT196733 MFW196724:MFX196733 LWA196724:LWB196733 LME196724:LMF196733 LCI196724:LCJ196733 KSM196724:KSN196733 KIQ196724:KIR196733 JYU196724:JYV196733 JOY196724:JOZ196733 JFC196724:JFD196733 IVG196724:IVH196733 ILK196724:ILL196733 IBO196724:IBP196733 HRS196724:HRT196733 HHW196724:HHX196733 GYA196724:GYB196733 GOE196724:GOF196733 GEI196724:GEJ196733 FUM196724:FUN196733 FKQ196724:FKR196733 FAU196724:FAV196733 EQY196724:EQZ196733 EHC196724:EHD196733 DXG196724:DXH196733 DNK196724:DNL196733 DDO196724:DDP196733 CTS196724:CTT196733 CJW196724:CJX196733 CAA196724:CAB196733 BQE196724:BQF196733 BGI196724:BGJ196733 AWM196724:AWN196733 AMQ196724:AMR196733 ACU196724:ACV196733 SY196724:SZ196733 JC196724:JD196733 G196724:H196733 WVO131188:WVP131197 WLS131188:WLT131197 WBW131188:WBX131197 VSA131188:VSB131197 VIE131188:VIF131197 UYI131188:UYJ131197 UOM131188:UON131197 UEQ131188:UER131197 TUU131188:TUV131197 TKY131188:TKZ131197 TBC131188:TBD131197 SRG131188:SRH131197 SHK131188:SHL131197 RXO131188:RXP131197 RNS131188:RNT131197 RDW131188:RDX131197 QUA131188:QUB131197 QKE131188:QKF131197 QAI131188:QAJ131197 PQM131188:PQN131197 PGQ131188:PGR131197 OWU131188:OWV131197 OMY131188:OMZ131197 ODC131188:ODD131197 NTG131188:NTH131197 NJK131188:NJL131197 MZO131188:MZP131197 MPS131188:MPT131197 MFW131188:MFX131197 LWA131188:LWB131197 LME131188:LMF131197 LCI131188:LCJ131197 KSM131188:KSN131197 KIQ131188:KIR131197 JYU131188:JYV131197 JOY131188:JOZ131197 JFC131188:JFD131197 IVG131188:IVH131197 ILK131188:ILL131197 IBO131188:IBP131197 HRS131188:HRT131197 HHW131188:HHX131197 GYA131188:GYB131197 GOE131188:GOF131197 GEI131188:GEJ131197 FUM131188:FUN131197 FKQ131188:FKR131197 FAU131188:FAV131197 EQY131188:EQZ131197 EHC131188:EHD131197 DXG131188:DXH131197 DNK131188:DNL131197 DDO131188:DDP131197 CTS131188:CTT131197 CJW131188:CJX131197 CAA131188:CAB131197 BQE131188:BQF131197 BGI131188:BGJ131197 AWM131188:AWN131197 AMQ131188:AMR131197 ACU131188:ACV131197 SY131188:SZ131197 JC131188:JD131197 G131188:H131197 WVO65652:WVP65661 WLS65652:WLT65661 WBW65652:WBX65661 VSA65652:VSB65661 VIE65652:VIF65661 UYI65652:UYJ65661 UOM65652:UON65661 UEQ65652:UER65661 TUU65652:TUV65661 TKY65652:TKZ65661 TBC65652:TBD65661 SRG65652:SRH65661 SHK65652:SHL65661 RXO65652:RXP65661 RNS65652:RNT65661 RDW65652:RDX65661 QUA65652:QUB65661 QKE65652:QKF65661 QAI65652:QAJ65661 PQM65652:PQN65661 PGQ65652:PGR65661 OWU65652:OWV65661 OMY65652:OMZ65661 ODC65652:ODD65661 NTG65652:NTH65661 NJK65652:NJL65661 MZO65652:MZP65661 MPS65652:MPT65661 MFW65652:MFX65661 LWA65652:LWB65661 LME65652:LMF65661 LCI65652:LCJ65661 KSM65652:KSN65661 KIQ65652:KIR65661 JYU65652:JYV65661 JOY65652:JOZ65661 JFC65652:JFD65661 IVG65652:IVH65661 ILK65652:ILL65661 IBO65652:IBP65661 HRS65652:HRT65661 HHW65652:HHX65661 GYA65652:GYB65661 GOE65652:GOF65661 GEI65652:GEJ65661 FUM65652:FUN65661 FKQ65652:FKR65661 FAU65652:FAV65661 EQY65652:EQZ65661 EHC65652:EHD65661 DXG65652:DXH65661 DNK65652:DNL65661 DDO65652:DDP65661 CTS65652:CTT65661 CJW65652:CJX65661 CAA65652:CAB65661 BQE65652:BQF65661 BGI65652:BGJ65661 AWM65652:AWN65661 AMQ65652:AMR65661 ACU65652:ACV65661 SY65652:SZ65661 JC65652:JD65661 G65652:H65661 WVO116:WVP125 WLS116:WLT125 WBW116:WBX125 VSA116:VSB125 VIE116:VIF125 UYI116:UYJ125 UOM116:UON125 UEQ116:UER125 TUU116:TUV125 TKY116:TKZ125 TBC116:TBD125 SRG116:SRH125 SHK116:SHL125 RXO116:RXP125 RNS116:RNT125 RDW116:RDX125 QUA116:QUB125 QKE116:QKF125 QAI116:QAJ125 PQM116:PQN125 PGQ116:PGR125 OWU116:OWV125 OMY116:OMZ125 ODC116:ODD125 NTG116:NTH125 NJK116:NJL125 MZO116:MZP125 MPS116:MPT125 MFW116:MFX125 LWA116:LWB125 LME116:LMF125 LCI116:LCJ125 KSM116:KSN125 KIQ116:KIR125 JYU116:JYV125 JOY116:JOZ125 JFC116:JFD125 IVG116:IVH125 ILK116:ILL125 IBO116:IBP125 HRS116:HRT125 HHW116:HHX125 GYA116:GYB125 GOE116:GOF125 GEI116:GEJ125 FUM116:FUN125 FKQ116:FKR125 FAU116:FAV125 EQY116:EQZ125 EHC116:EHD125 DXG116:DXH125 DNK116:DNL125 DDO116:DDP125 CTS116:CTT125 CJW116:CJX125 CAA116:CAB125 BQE116:BQF125 BGI116:BGJ125 AWM116:AWN125 AMQ116:AMR125 ACU116:ACV125 SY116:SZ125 JC116:JD125 G116:H125 WVN983099 WLR983099 WBV983099 VRZ983099 VID983099 UYH983099 UOL983099 UEP983099 TUT983099 TKX983099 TBB983099 SRF983099 SHJ983099 RXN983099 RNR983099 RDV983099 QTZ983099 QKD983099 QAH983099 PQL983099 PGP983099 OWT983099 OMX983099 ODB983099 NTF983099 NJJ983099 MZN983099 MPR983099 MFV983099 LVZ983099 LMD983099 LCH983099 KSL983099 KIP983099 JYT983099 JOX983099 JFB983099 IVF983099 ILJ983099 IBN983099 HRR983099 HHV983099 GXZ983099 GOD983099 GEH983099 FUL983099 FKP983099 FAT983099 EQX983099 EHB983099 DXF983099 DNJ983099 DDN983099 CTR983099 CJV983099 BZZ983099 BQD983099 BGH983099 AWL983099 AMP983099 ACT983099 SX983099 JB983099 F983099 WVN917563 WLR917563 WBV917563 VRZ917563 VID917563 UYH917563 UOL917563 UEP917563 TUT917563 TKX917563 TBB917563 SRF917563 SHJ917563 RXN917563 RNR917563 RDV917563 QTZ917563 QKD917563 QAH917563 PQL917563 PGP917563 OWT917563 OMX917563 ODB917563 NTF917563 NJJ917563 MZN917563 MPR917563 MFV917563 LVZ917563 LMD917563 LCH917563 KSL917563 KIP917563 JYT917563 JOX917563 JFB917563 IVF917563 ILJ917563 IBN917563 HRR917563 HHV917563 GXZ917563 GOD917563 GEH917563 FUL917563 FKP917563 FAT917563 EQX917563 EHB917563 DXF917563 DNJ917563 DDN917563 CTR917563 CJV917563 BZZ917563 BQD917563 BGH917563 AWL917563 AMP917563 ACT917563 SX917563 JB917563 F917563 WVN852027 WLR852027 WBV852027 VRZ852027 VID852027 UYH852027 UOL852027 UEP852027 TUT852027 TKX852027 TBB852027 SRF852027 SHJ852027 RXN852027 RNR852027 RDV852027 QTZ852027 QKD852027 QAH852027 PQL852027 PGP852027 OWT852027 OMX852027 ODB852027 NTF852027 NJJ852027 MZN852027 MPR852027 MFV852027 LVZ852027 LMD852027 LCH852027 KSL852027 KIP852027 JYT852027 JOX852027 JFB852027 IVF852027 ILJ852027 IBN852027 HRR852027 HHV852027 GXZ852027 GOD852027 GEH852027 FUL852027 FKP852027 FAT852027 EQX852027 EHB852027 DXF852027 DNJ852027 DDN852027 CTR852027 CJV852027 BZZ852027 BQD852027 BGH852027 AWL852027 AMP852027 ACT852027 SX852027 JB852027 F852027 WVN786491 WLR786491 WBV786491 VRZ786491 VID786491 UYH786491 UOL786491 UEP786491 TUT786491 TKX786491 TBB786491 SRF786491 SHJ786491 RXN786491 RNR786491 RDV786491 QTZ786491 QKD786491 QAH786491 PQL786491 PGP786491 OWT786491 OMX786491 ODB786491 NTF786491 NJJ786491 MZN786491 MPR786491 MFV786491 LVZ786491 LMD786491 LCH786491 KSL786491 KIP786491 JYT786491 JOX786491 JFB786491 IVF786491 ILJ786491 IBN786491 HRR786491 HHV786491 GXZ786491 GOD786491 GEH786491 FUL786491 FKP786491 FAT786491 EQX786491 EHB786491 DXF786491 DNJ786491 DDN786491 CTR786491 CJV786491 BZZ786491 BQD786491 BGH786491 AWL786491 AMP786491 ACT786491 SX786491 JB786491 F786491 WVN720955 WLR720955 WBV720955 VRZ720955 VID720955 UYH720955 UOL720955 UEP720955 TUT720955 TKX720955 TBB720955 SRF720955 SHJ720955 RXN720955 RNR720955 RDV720955 QTZ720955 QKD720955 QAH720955 PQL720955 PGP720955 OWT720955 OMX720955 ODB720955 NTF720955 NJJ720955 MZN720955 MPR720955 MFV720955 LVZ720955 LMD720955 LCH720955 KSL720955 KIP720955 JYT720955 JOX720955 JFB720955 IVF720955 ILJ720955 IBN720955 HRR720955 HHV720955 GXZ720955 GOD720955 GEH720955 FUL720955 FKP720955 FAT720955 EQX720955 EHB720955 DXF720955 DNJ720955 DDN720955 CTR720955 CJV720955 BZZ720955 BQD720955 BGH720955 AWL720955 AMP720955 ACT720955 SX720955 JB720955 F720955 WVN655419 WLR655419 WBV655419 VRZ655419 VID655419 UYH655419 UOL655419 UEP655419 TUT655419 TKX655419 TBB655419 SRF655419 SHJ655419 RXN655419 RNR655419 RDV655419 QTZ655419 QKD655419 QAH655419 PQL655419 PGP655419 OWT655419 OMX655419 ODB655419 NTF655419 NJJ655419 MZN655419 MPR655419 MFV655419 LVZ655419 LMD655419 LCH655419 KSL655419 KIP655419 JYT655419 JOX655419 JFB655419 IVF655419 ILJ655419 IBN655419 HRR655419 HHV655419 GXZ655419 GOD655419 GEH655419 FUL655419 FKP655419 FAT655419 EQX655419 EHB655419 DXF655419 DNJ655419 DDN655419 CTR655419 CJV655419 BZZ655419 BQD655419 BGH655419 AWL655419 AMP655419 ACT655419 SX655419 JB655419 F655419 WVN589883 WLR589883 WBV589883 VRZ589883 VID589883 UYH589883 UOL589883 UEP589883 TUT589883 TKX589883 TBB589883 SRF589883 SHJ589883 RXN589883 RNR589883 RDV589883 QTZ589883 QKD589883 QAH589883 PQL589883 PGP589883 OWT589883 OMX589883 ODB589883 NTF589883 NJJ589883 MZN589883 MPR589883 MFV589883 LVZ589883 LMD589883 LCH589883 KSL589883 KIP589883 JYT589883 JOX589883 JFB589883 IVF589883 ILJ589883 IBN589883 HRR589883 HHV589883 GXZ589883 GOD589883 GEH589883 FUL589883 FKP589883 FAT589883 EQX589883 EHB589883 DXF589883 DNJ589883 DDN589883 CTR589883 CJV589883 BZZ589883 BQD589883 BGH589883 AWL589883 AMP589883 ACT589883 SX589883 JB589883 F589883 WVN524347 WLR524347 WBV524347 VRZ524347 VID524347 UYH524347 UOL524347 UEP524347 TUT524347 TKX524347 TBB524347 SRF524347 SHJ524347 RXN524347 RNR524347 RDV524347 QTZ524347 QKD524347 QAH524347 PQL524347 PGP524347 OWT524347 OMX524347 ODB524347 NTF524347 NJJ524347 MZN524347 MPR524347 MFV524347 LVZ524347 LMD524347 LCH524347 KSL524347 KIP524347 JYT524347 JOX524347 JFB524347 IVF524347 ILJ524347 IBN524347 HRR524347 HHV524347 GXZ524347 GOD524347 GEH524347 FUL524347 FKP524347 FAT524347 EQX524347 EHB524347 DXF524347 DNJ524347 DDN524347 CTR524347 CJV524347 BZZ524347 BQD524347 BGH524347 AWL524347 AMP524347 ACT524347 SX524347 JB524347 F524347 WVN458811 WLR458811 WBV458811 VRZ458811 VID458811 UYH458811 UOL458811 UEP458811 TUT458811 TKX458811 TBB458811 SRF458811 SHJ458811 RXN458811 RNR458811 RDV458811 QTZ458811 QKD458811 QAH458811 PQL458811 PGP458811 OWT458811 OMX458811 ODB458811 NTF458811 NJJ458811 MZN458811 MPR458811 MFV458811 LVZ458811 LMD458811 LCH458811 KSL458811 KIP458811 JYT458811 JOX458811 JFB458811 IVF458811 ILJ458811 IBN458811 HRR458811 HHV458811 GXZ458811 GOD458811 GEH458811 FUL458811 FKP458811 FAT458811 EQX458811 EHB458811 DXF458811 DNJ458811 DDN458811 CTR458811 CJV458811 BZZ458811 BQD458811 BGH458811 AWL458811 AMP458811 ACT458811 SX458811 JB458811 F458811 WVN393275 WLR393275 WBV393275 VRZ393275 VID393275 UYH393275 UOL393275 UEP393275 TUT393275 TKX393275 TBB393275 SRF393275 SHJ393275 RXN393275 RNR393275 RDV393275 QTZ393275 QKD393275 QAH393275 PQL393275 PGP393275 OWT393275 OMX393275 ODB393275 NTF393275 NJJ393275 MZN393275 MPR393275 MFV393275 LVZ393275 LMD393275 LCH393275 KSL393275 KIP393275 JYT393275 JOX393275 JFB393275 IVF393275 ILJ393275 IBN393275 HRR393275 HHV393275 GXZ393275 GOD393275 GEH393275 FUL393275 FKP393275 FAT393275 EQX393275 EHB393275 DXF393275 DNJ393275 DDN393275 CTR393275 CJV393275 BZZ393275 BQD393275 BGH393275 AWL393275 AMP393275 ACT393275 SX393275 JB393275 F393275 WVN327739 WLR327739 WBV327739 VRZ327739 VID327739 UYH327739 UOL327739 UEP327739 TUT327739 TKX327739 TBB327739 SRF327739 SHJ327739 RXN327739 RNR327739 RDV327739 QTZ327739 QKD327739 QAH327739 PQL327739 PGP327739 OWT327739 OMX327739 ODB327739 NTF327739 NJJ327739 MZN327739 MPR327739 MFV327739 LVZ327739 LMD327739 LCH327739 KSL327739 KIP327739 JYT327739 JOX327739 JFB327739 IVF327739 ILJ327739 IBN327739 HRR327739 HHV327739 GXZ327739 GOD327739 GEH327739 FUL327739 FKP327739 FAT327739 EQX327739 EHB327739 DXF327739 DNJ327739 DDN327739 CTR327739 CJV327739 BZZ327739 BQD327739 BGH327739 AWL327739 AMP327739 ACT327739 SX327739 JB327739 F327739 WVN262203 WLR262203 WBV262203 VRZ262203 VID262203 UYH262203 UOL262203 UEP262203 TUT262203 TKX262203 TBB262203 SRF262203 SHJ262203 RXN262203 RNR262203 RDV262203 QTZ262203 QKD262203 QAH262203 PQL262203 PGP262203 OWT262203 OMX262203 ODB262203 NTF262203 NJJ262203 MZN262203 MPR262203 MFV262203 LVZ262203 LMD262203 LCH262203 KSL262203 KIP262203 JYT262203 JOX262203 JFB262203 IVF262203 ILJ262203 IBN262203 HRR262203 HHV262203 GXZ262203 GOD262203 GEH262203 FUL262203 FKP262203 FAT262203 EQX262203 EHB262203 DXF262203 DNJ262203 DDN262203 CTR262203 CJV262203 BZZ262203 BQD262203 BGH262203 AWL262203 AMP262203 ACT262203 SX262203 JB262203 F262203 WVN196667 WLR196667 WBV196667 VRZ196667 VID196667 UYH196667 UOL196667 UEP196667 TUT196667 TKX196667 TBB196667 SRF196667 SHJ196667 RXN196667 RNR196667 RDV196667 QTZ196667 QKD196667 QAH196667 PQL196667 PGP196667 OWT196667 OMX196667 ODB196667 NTF196667 NJJ196667 MZN196667 MPR196667 MFV196667 LVZ196667 LMD196667 LCH196667 KSL196667 KIP196667 JYT196667 JOX196667 JFB196667 IVF196667 ILJ196667 IBN196667 HRR196667 HHV196667 GXZ196667 GOD196667 GEH196667 FUL196667 FKP196667 FAT196667 EQX196667 EHB196667 DXF196667 DNJ196667 DDN196667 CTR196667 CJV196667 BZZ196667 BQD196667 BGH196667 AWL196667 AMP196667 ACT196667 SX196667 JB196667 F196667 WVN131131 WLR131131 WBV131131 VRZ131131 VID131131 UYH131131 UOL131131 UEP131131 TUT131131 TKX131131 TBB131131 SRF131131 SHJ131131 RXN131131 RNR131131 RDV131131 QTZ131131 QKD131131 QAH131131 PQL131131 PGP131131 OWT131131 OMX131131 ODB131131 NTF131131 NJJ131131 MZN131131 MPR131131 MFV131131 LVZ131131 LMD131131 LCH131131 KSL131131 KIP131131 JYT131131 JOX131131 JFB131131 IVF131131 ILJ131131 IBN131131 HRR131131 HHV131131 GXZ131131 GOD131131 GEH131131 FUL131131 FKP131131 FAT131131 EQX131131 EHB131131 DXF131131 DNJ131131 DDN131131 CTR131131 CJV131131 BZZ131131 BQD131131 BGH131131 AWL131131 AMP131131 ACT131131 SX131131 JB131131 F131131 WVN65595 WLR65595 WBV65595 VRZ65595 VID65595 UYH65595 UOL65595 UEP65595 TUT65595 TKX65595 TBB65595 SRF65595 SHJ65595 RXN65595 RNR65595 RDV65595 QTZ65595 QKD65595 QAH65595 PQL65595 PGP65595 OWT65595 OMX65595 ODB65595 NTF65595 NJJ65595 MZN65595 MPR65595 MFV65595 LVZ65595 LMD65595 LCH65595 KSL65595 KIP65595 JYT65595 JOX65595 JFB65595 IVF65595 ILJ65595 IBN65595 HRR65595 HHV65595 GXZ65595 GOD65595 GEH65595 FUL65595 FKP65595 FAT65595 EQX65595 EHB65595 DXF65595 DNJ65595 DDN65595 CTR65595 CJV65595 BZZ65595 BQD65595 BGH65595 AWL65595 AMP65595 ACT65595 SX65595 JB65595 F65595 WVN59 WLR59 WBV59 VRZ59 VID59 UYH59 UOL59 UEP59 TUT59 TKX59 TBB59 SRF59 SHJ59 RXN59 RNR59 RDV59 QTZ59 QKD59 QAH59 PQL59 PGP59 OWT59 OMX59 ODB59 NTF59 NJJ59 MZN59 MPR59 MFV59 LVZ59 LMD59 LCH59 KSL59 KIP59 JYT59 JOX59 JFB59 IVF59 ILJ59 IBN59 HRR59 HHV59 GXZ59 GOD59 GEH59 FUL59 FKP59 FAT59 EQX59 EHB59 DXF59 DNJ59 DDN59 CTR59 CJV59 BZZ59 BQD59 BGH59 AWL59 AMP59 ACT59 SX59 JB59 F59 WVL983146:WVL983148 WLP983146:WLP983148 WBT983146:WBT983148 VRX983146:VRX983148 VIB983146:VIB983148 UYF983146:UYF983148 UOJ983146:UOJ983148 UEN983146:UEN983148 TUR983146:TUR983148 TKV983146:TKV983148 TAZ983146:TAZ983148 SRD983146:SRD983148 SHH983146:SHH983148 RXL983146:RXL983148 RNP983146:RNP983148 RDT983146:RDT983148 QTX983146:QTX983148 QKB983146:QKB983148 QAF983146:QAF983148 PQJ983146:PQJ983148 PGN983146:PGN983148 OWR983146:OWR983148 OMV983146:OMV983148 OCZ983146:OCZ983148 NTD983146:NTD983148 NJH983146:NJH983148 MZL983146:MZL983148 MPP983146:MPP983148 MFT983146:MFT983148 LVX983146:LVX983148 LMB983146:LMB983148 LCF983146:LCF983148 KSJ983146:KSJ983148 KIN983146:KIN983148 JYR983146:JYR983148 JOV983146:JOV983148 JEZ983146:JEZ983148 IVD983146:IVD983148 ILH983146:ILH983148 IBL983146:IBL983148 HRP983146:HRP983148 HHT983146:HHT983148 GXX983146:GXX983148 GOB983146:GOB983148 GEF983146:GEF983148 FUJ983146:FUJ983148 FKN983146:FKN983148 FAR983146:FAR983148 EQV983146:EQV983148 EGZ983146:EGZ983148 DXD983146:DXD983148 DNH983146:DNH983148 DDL983146:DDL983148 CTP983146:CTP983148 CJT983146:CJT983148 BZX983146:BZX983148 BQB983146:BQB983148 BGF983146:BGF983148 AWJ983146:AWJ983148 AMN983146:AMN983148 ACR983146:ACR983148 SV983146:SV983148 IZ983146:IZ983148 D983146:D983148 WVL917610:WVL917612 WLP917610:WLP917612 WBT917610:WBT917612 VRX917610:VRX917612 VIB917610:VIB917612 UYF917610:UYF917612 UOJ917610:UOJ917612 UEN917610:UEN917612 TUR917610:TUR917612 TKV917610:TKV917612 TAZ917610:TAZ917612 SRD917610:SRD917612 SHH917610:SHH917612 RXL917610:RXL917612 RNP917610:RNP917612 RDT917610:RDT917612 QTX917610:QTX917612 QKB917610:QKB917612 QAF917610:QAF917612 PQJ917610:PQJ917612 PGN917610:PGN917612 OWR917610:OWR917612 OMV917610:OMV917612 OCZ917610:OCZ917612 NTD917610:NTD917612 NJH917610:NJH917612 MZL917610:MZL917612 MPP917610:MPP917612 MFT917610:MFT917612 LVX917610:LVX917612 LMB917610:LMB917612 LCF917610:LCF917612 KSJ917610:KSJ917612 KIN917610:KIN917612 JYR917610:JYR917612 JOV917610:JOV917612 JEZ917610:JEZ917612 IVD917610:IVD917612 ILH917610:ILH917612 IBL917610:IBL917612 HRP917610:HRP917612 HHT917610:HHT917612 GXX917610:GXX917612 GOB917610:GOB917612 GEF917610:GEF917612 FUJ917610:FUJ917612 FKN917610:FKN917612 FAR917610:FAR917612 EQV917610:EQV917612 EGZ917610:EGZ917612 DXD917610:DXD917612 DNH917610:DNH917612 DDL917610:DDL917612 CTP917610:CTP917612 CJT917610:CJT917612 BZX917610:BZX917612 BQB917610:BQB917612 BGF917610:BGF917612 AWJ917610:AWJ917612 AMN917610:AMN917612 ACR917610:ACR917612 SV917610:SV917612 IZ917610:IZ917612 D917610:D917612 WVL852074:WVL852076 WLP852074:WLP852076 WBT852074:WBT852076 VRX852074:VRX852076 VIB852074:VIB852076 UYF852074:UYF852076 UOJ852074:UOJ852076 UEN852074:UEN852076 TUR852074:TUR852076 TKV852074:TKV852076 TAZ852074:TAZ852076 SRD852074:SRD852076 SHH852074:SHH852076 RXL852074:RXL852076 RNP852074:RNP852076 RDT852074:RDT852076 QTX852074:QTX852076 QKB852074:QKB852076 QAF852074:QAF852076 PQJ852074:PQJ852076 PGN852074:PGN852076 OWR852074:OWR852076 OMV852074:OMV852076 OCZ852074:OCZ852076 NTD852074:NTD852076 NJH852074:NJH852076 MZL852074:MZL852076 MPP852074:MPP852076 MFT852074:MFT852076 LVX852074:LVX852076 LMB852074:LMB852076 LCF852074:LCF852076 KSJ852074:KSJ852076 KIN852074:KIN852076 JYR852074:JYR852076 JOV852074:JOV852076 JEZ852074:JEZ852076 IVD852074:IVD852076 ILH852074:ILH852076 IBL852074:IBL852076 HRP852074:HRP852076 HHT852074:HHT852076 GXX852074:GXX852076 GOB852074:GOB852076 GEF852074:GEF852076 FUJ852074:FUJ852076 FKN852074:FKN852076 FAR852074:FAR852076 EQV852074:EQV852076 EGZ852074:EGZ852076 DXD852074:DXD852076 DNH852074:DNH852076 DDL852074:DDL852076 CTP852074:CTP852076 CJT852074:CJT852076 BZX852074:BZX852076 BQB852074:BQB852076 BGF852074:BGF852076 AWJ852074:AWJ852076 AMN852074:AMN852076 ACR852074:ACR852076 SV852074:SV852076 IZ852074:IZ852076 D852074:D852076 WVL786538:WVL786540 WLP786538:WLP786540 WBT786538:WBT786540 VRX786538:VRX786540 VIB786538:VIB786540 UYF786538:UYF786540 UOJ786538:UOJ786540 UEN786538:UEN786540 TUR786538:TUR786540 TKV786538:TKV786540 TAZ786538:TAZ786540 SRD786538:SRD786540 SHH786538:SHH786540 RXL786538:RXL786540 RNP786538:RNP786540 RDT786538:RDT786540 QTX786538:QTX786540 QKB786538:QKB786540 QAF786538:QAF786540 PQJ786538:PQJ786540 PGN786538:PGN786540 OWR786538:OWR786540 OMV786538:OMV786540 OCZ786538:OCZ786540 NTD786538:NTD786540 NJH786538:NJH786540 MZL786538:MZL786540 MPP786538:MPP786540 MFT786538:MFT786540 LVX786538:LVX786540 LMB786538:LMB786540 LCF786538:LCF786540 KSJ786538:KSJ786540 KIN786538:KIN786540 JYR786538:JYR786540 JOV786538:JOV786540 JEZ786538:JEZ786540 IVD786538:IVD786540 ILH786538:ILH786540 IBL786538:IBL786540 HRP786538:HRP786540 HHT786538:HHT786540 GXX786538:GXX786540 GOB786538:GOB786540 GEF786538:GEF786540 FUJ786538:FUJ786540 FKN786538:FKN786540 FAR786538:FAR786540 EQV786538:EQV786540 EGZ786538:EGZ786540 DXD786538:DXD786540 DNH786538:DNH786540 DDL786538:DDL786540 CTP786538:CTP786540 CJT786538:CJT786540 BZX786538:BZX786540 BQB786538:BQB786540 BGF786538:BGF786540 AWJ786538:AWJ786540 AMN786538:AMN786540 ACR786538:ACR786540 SV786538:SV786540 IZ786538:IZ786540 D786538:D786540 WVL721002:WVL721004 WLP721002:WLP721004 WBT721002:WBT721004 VRX721002:VRX721004 VIB721002:VIB721004 UYF721002:UYF721004 UOJ721002:UOJ721004 UEN721002:UEN721004 TUR721002:TUR721004 TKV721002:TKV721004 TAZ721002:TAZ721004 SRD721002:SRD721004 SHH721002:SHH721004 RXL721002:RXL721004 RNP721002:RNP721004 RDT721002:RDT721004 QTX721002:QTX721004 QKB721002:QKB721004 QAF721002:QAF721004 PQJ721002:PQJ721004 PGN721002:PGN721004 OWR721002:OWR721004 OMV721002:OMV721004 OCZ721002:OCZ721004 NTD721002:NTD721004 NJH721002:NJH721004 MZL721002:MZL721004 MPP721002:MPP721004 MFT721002:MFT721004 LVX721002:LVX721004 LMB721002:LMB721004 LCF721002:LCF721004 KSJ721002:KSJ721004 KIN721002:KIN721004 JYR721002:JYR721004 JOV721002:JOV721004 JEZ721002:JEZ721004 IVD721002:IVD721004 ILH721002:ILH721004 IBL721002:IBL721004 HRP721002:HRP721004 HHT721002:HHT721004 GXX721002:GXX721004 GOB721002:GOB721004 GEF721002:GEF721004 FUJ721002:FUJ721004 FKN721002:FKN721004 FAR721002:FAR721004 EQV721002:EQV721004 EGZ721002:EGZ721004 DXD721002:DXD721004 DNH721002:DNH721004 DDL721002:DDL721004 CTP721002:CTP721004 CJT721002:CJT721004 BZX721002:BZX721004 BQB721002:BQB721004 BGF721002:BGF721004 AWJ721002:AWJ721004 AMN721002:AMN721004 ACR721002:ACR721004 SV721002:SV721004 IZ721002:IZ721004 D721002:D721004 WVL655466:WVL655468 WLP655466:WLP655468 WBT655466:WBT655468 VRX655466:VRX655468 VIB655466:VIB655468 UYF655466:UYF655468 UOJ655466:UOJ655468 UEN655466:UEN655468 TUR655466:TUR655468 TKV655466:TKV655468 TAZ655466:TAZ655468 SRD655466:SRD655468 SHH655466:SHH655468 RXL655466:RXL655468 RNP655466:RNP655468 RDT655466:RDT655468 QTX655466:QTX655468 QKB655466:QKB655468 QAF655466:QAF655468 PQJ655466:PQJ655468 PGN655466:PGN655468 OWR655466:OWR655468 OMV655466:OMV655468 OCZ655466:OCZ655468 NTD655466:NTD655468 NJH655466:NJH655468 MZL655466:MZL655468 MPP655466:MPP655468 MFT655466:MFT655468 LVX655466:LVX655468 LMB655466:LMB655468 LCF655466:LCF655468 KSJ655466:KSJ655468 KIN655466:KIN655468 JYR655466:JYR655468 JOV655466:JOV655468 JEZ655466:JEZ655468 IVD655466:IVD655468 ILH655466:ILH655468 IBL655466:IBL655468 HRP655466:HRP655468 HHT655466:HHT655468 GXX655466:GXX655468 GOB655466:GOB655468 GEF655466:GEF655468 FUJ655466:FUJ655468 FKN655466:FKN655468 FAR655466:FAR655468 EQV655466:EQV655468 EGZ655466:EGZ655468 DXD655466:DXD655468 DNH655466:DNH655468 DDL655466:DDL655468 CTP655466:CTP655468 CJT655466:CJT655468 BZX655466:BZX655468 BQB655466:BQB655468 BGF655466:BGF655468 AWJ655466:AWJ655468 AMN655466:AMN655468 ACR655466:ACR655468 SV655466:SV655468 IZ655466:IZ655468 D655466:D655468 WVL589930:WVL589932 WLP589930:WLP589932 WBT589930:WBT589932 VRX589930:VRX589932 VIB589930:VIB589932 UYF589930:UYF589932 UOJ589930:UOJ589932 UEN589930:UEN589932 TUR589930:TUR589932 TKV589930:TKV589932 TAZ589930:TAZ589932 SRD589930:SRD589932 SHH589930:SHH589932 RXL589930:RXL589932 RNP589930:RNP589932 RDT589930:RDT589932 QTX589930:QTX589932 QKB589930:QKB589932 QAF589930:QAF589932 PQJ589930:PQJ589932 PGN589930:PGN589932 OWR589930:OWR589932 OMV589930:OMV589932 OCZ589930:OCZ589932 NTD589930:NTD589932 NJH589930:NJH589932 MZL589930:MZL589932 MPP589930:MPP589932 MFT589930:MFT589932 LVX589930:LVX589932 LMB589930:LMB589932 LCF589930:LCF589932 KSJ589930:KSJ589932 KIN589930:KIN589932 JYR589930:JYR589932 JOV589930:JOV589932 JEZ589930:JEZ589932 IVD589930:IVD589932 ILH589930:ILH589932 IBL589930:IBL589932 HRP589930:HRP589932 HHT589930:HHT589932 GXX589930:GXX589932 GOB589930:GOB589932 GEF589930:GEF589932 FUJ589930:FUJ589932 FKN589930:FKN589932 FAR589930:FAR589932 EQV589930:EQV589932 EGZ589930:EGZ589932 DXD589930:DXD589932 DNH589930:DNH589932 DDL589930:DDL589932 CTP589930:CTP589932 CJT589930:CJT589932 BZX589930:BZX589932 BQB589930:BQB589932 BGF589930:BGF589932 AWJ589930:AWJ589932 AMN589930:AMN589932 ACR589930:ACR589932 SV589930:SV589932 IZ589930:IZ589932 D589930:D589932 WVL524394:WVL524396 WLP524394:WLP524396 WBT524394:WBT524396 VRX524394:VRX524396 VIB524394:VIB524396 UYF524394:UYF524396 UOJ524394:UOJ524396 UEN524394:UEN524396 TUR524394:TUR524396 TKV524394:TKV524396 TAZ524394:TAZ524396 SRD524394:SRD524396 SHH524394:SHH524396 RXL524394:RXL524396 RNP524394:RNP524396 RDT524394:RDT524396 QTX524394:QTX524396 QKB524394:QKB524396 QAF524394:QAF524396 PQJ524394:PQJ524396 PGN524394:PGN524396 OWR524394:OWR524396 OMV524394:OMV524396 OCZ524394:OCZ524396 NTD524394:NTD524396 NJH524394:NJH524396 MZL524394:MZL524396 MPP524394:MPP524396 MFT524394:MFT524396 LVX524394:LVX524396 LMB524394:LMB524396 LCF524394:LCF524396 KSJ524394:KSJ524396 KIN524394:KIN524396 JYR524394:JYR524396 JOV524394:JOV524396 JEZ524394:JEZ524396 IVD524394:IVD524396 ILH524394:ILH524396 IBL524394:IBL524396 HRP524394:HRP524396 HHT524394:HHT524396 GXX524394:GXX524396 GOB524394:GOB524396 GEF524394:GEF524396 FUJ524394:FUJ524396 FKN524394:FKN524396 FAR524394:FAR524396 EQV524394:EQV524396 EGZ524394:EGZ524396 DXD524394:DXD524396 DNH524394:DNH524396 DDL524394:DDL524396 CTP524394:CTP524396 CJT524394:CJT524396 BZX524394:BZX524396 BQB524394:BQB524396 BGF524394:BGF524396 AWJ524394:AWJ524396 AMN524394:AMN524396 ACR524394:ACR524396 SV524394:SV524396 IZ524394:IZ524396 D524394:D524396 WVL458858:WVL458860 WLP458858:WLP458860 WBT458858:WBT458860 VRX458858:VRX458860 VIB458858:VIB458860 UYF458858:UYF458860 UOJ458858:UOJ458860 UEN458858:UEN458860 TUR458858:TUR458860 TKV458858:TKV458860 TAZ458858:TAZ458860 SRD458858:SRD458860 SHH458858:SHH458860 RXL458858:RXL458860 RNP458858:RNP458860 RDT458858:RDT458860 QTX458858:QTX458860 QKB458858:QKB458860 QAF458858:QAF458860 PQJ458858:PQJ458860 PGN458858:PGN458860 OWR458858:OWR458860 OMV458858:OMV458860 OCZ458858:OCZ458860 NTD458858:NTD458860 NJH458858:NJH458860 MZL458858:MZL458860 MPP458858:MPP458860 MFT458858:MFT458860 LVX458858:LVX458860 LMB458858:LMB458860 LCF458858:LCF458860 KSJ458858:KSJ458860 KIN458858:KIN458860 JYR458858:JYR458860 JOV458858:JOV458860 JEZ458858:JEZ458860 IVD458858:IVD458860 ILH458858:ILH458860 IBL458858:IBL458860 HRP458858:HRP458860 HHT458858:HHT458860 GXX458858:GXX458860 GOB458858:GOB458860 GEF458858:GEF458860 FUJ458858:FUJ458860 FKN458858:FKN458860 FAR458858:FAR458860 EQV458858:EQV458860 EGZ458858:EGZ458860 DXD458858:DXD458860 DNH458858:DNH458860 DDL458858:DDL458860 CTP458858:CTP458860 CJT458858:CJT458860 BZX458858:BZX458860 BQB458858:BQB458860 BGF458858:BGF458860 AWJ458858:AWJ458860 AMN458858:AMN458860 ACR458858:ACR458860 SV458858:SV458860 IZ458858:IZ458860 D458858:D458860 WVL393322:WVL393324 WLP393322:WLP393324 WBT393322:WBT393324 VRX393322:VRX393324 VIB393322:VIB393324 UYF393322:UYF393324 UOJ393322:UOJ393324 UEN393322:UEN393324 TUR393322:TUR393324 TKV393322:TKV393324 TAZ393322:TAZ393324 SRD393322:SRD393324 SHH393322:SHH393324 RXL393322:RXL393324 RNP393322:RNP393324 RDT393322:RDT393324 QTX393322:QTX393324 QKB393322:QKB393324 QAF393322:QAF393324 PQJ393322:PQJ393324 PGN393322:PGN393324 OWR393322:OWR393324 OMV393322:OMV393324 OCZ393322:OCZ393324 NTD393322:NTD393324 NJH393322:NJH393324 MZL393322:MZL393324 MPP393322:MPP393324 MFT393322:MFT393324 LVX393322:LVX393324 LMB393322:LMB393324 LCF393322:LCF393324 KSJ393322:KSJ393324 KIN393322:KIN393324 JYR393322:JYR393324 JOV393322:JOV393324 JEZ393322:JEZ393324 IVD393322:IVD393324 ILH393322:ILH393324 IBL393322:IBL393324 HRP393322:HRP393324 HHT393322:HHT393324 GXX393322:GXX393324 GOB393322:GOB393324 GEF393322:GEF393324 FUJ393322:FUJ393324 FKN393322:FKN393324 FAR393322:FAR393324 EQV393322:EQV393324 EGZ393322:EGZ393324 DXD393322:DXD393324 DNH393322:DNH393324 DDL393322:DDL393324 CTP393322:CTP393324 CJT393322:CJT393324 BZX393322:BZX393324 BQB393322:BQB393324 BGF393322:BGF393324 AWJ393322:AWJ393324 AMN393322:AMN393324 ACR393322:ACR393324 SV393322:SV393324 IZ393322:IZ393324 D393322:D393324 WVL327786:WVL327788 WLP327786:WLP327788 WBT327786:WBT327788 VRX327786:VRX327788 VIB327786:VIB327788 UYF327786:UYF327788 UOJ327786:UOJ327788 UEN327786:UEN327788 TUR327786:TUR327788 TKV327786:TKV327788 TAZ327786:TAZ327788 SRD327786:SRD327788 SHH327786:SHH327788 RXL327786:RXL327788 RNP327786:RNP327788 RDT327786:RDT327788 QTX327786:QTX327788 QKB327786:QKB327788 QAF327786:QAF327788 PQJ327786:PQJ327788 PGN327786:PGN327788 OWR327786:OWR327788 OMV327786:OMV327788 OCZ327786:OCZ327788 NTD327786:NTD327788 NJH327786:NJH327788 MZL327786:MZL327788 MPP327786:MPP327788 MFT327786:MFT327788 LVX327786:LVX327788 LMB327786:LMB327788 LCF327786:LCF327788 KSJ327786:KSJ327788 KIN327786:KIN327788 JYR327786:JYR327788 JOV327786:JOV327788 JEZ327786:JEZ327788 IVD327786:IVD327788 ILH327786:ILH327788 IBL327786:IBL327788 HRP327786:HRP327788 HHT327786:HHT327788 GXX327786:GXX327788 GOB327786:GOB327788 GEF327786:GEF327788 FUJ327786:FUJ327788 FKN327786:FKN327788 FAR327786:FAR327788 EQV327786:EQV327788 EGZ327786:EGZ327788 DXD327786:DXD327788 DNH327786:DNH327788 DDL327786:DDL327788 CTP327786:CTP327788 CJT327786:CJT327788 BZX327786:BZX327788 BQB327786:BQB327788 BGF327786:BGF327788 AWJ327786:AWJ327788 AMN327786:AMN327788 ACR327786:ACR327788 SV327786:SV327788 IZ327786:IZ327788 D327786:D327788 WVL262250:WVL262252 WLP262250:WLP262252 WBT262250:WBT262252 VRX262250:VRX262252 VIB262250:VIB262252 UYF262250:UYF262252 UOJ262250:UOJ262252 UEN262250:UEN262252 TUR262250:TUR262252 TKV262250:TKV262252 TAZ262250:TAZ262252 SRD262250:SRD262252 SHH262250:SHH262252 RXL262250:RXL262252 RNP262250:RNP262252 RDT262250:RDT262252 QTX262250:QTX262252 QKB262250:QKB262252 QAF262250:QAF262252 PQJ262250:PQJ262252 PGN262250:PGN262252 OWR262250:OWR262252 OMV262250:OMV262252 OCZ262250:OCZ262252 NTD262250:NTD262252 NJH262250:NJH262252 MZL262250:MZL262252 MPP262250:MPP262252 MFT262250:MFT262252 LVX262250:LVX262252 LMB262250:LMB262252 LCF262250:LCF262252 KSJ262250:KSJ262252 KIN262250:KIN262252 JYR262250:JYR262252 JOV262250:JOV262252 JEZ262250:JEZ262252 IVD262250:IVD262252 ILH262250:ILH262252 IBL262250:IBL262252 HRP262250:HRP262252 HHT262250:HHT262252 GXX262250:GXX262252 GOB262250:GOB262252 GEF262250:GEF262252 FUJ262250:FUJ262252 FKN262250:FKN262252 FAR262250:FAR262252 EQV262250:EQV262252 EGZ262250:EGZ262252 DXD262250:DXD262252 DNH262250:DNH262252 DDL262250:DDL262252 CTP262250:CTP262252 CJT262250:CJT262252 BZX262250:BZX262252 BQB262250:BQB262252 BGF262250:BGF262252 AWJ262250:AWJ262252 AMN262250:AMN262252 ACR262250:ACR262252 SV262250:SV262252 IZ262250:IZ262252 D262250:D262252 WVL196714:WVL196716 WLP196714:WLP196716 WBT196714:WBT196716 VRX196714:VRX196716 VIB196714:VIB196716 UYF196714:UYF196716 UOJ196714:UOJ196716 UEN196714:UEN196716 TUR196714:TUR196716 TKV196714:TKV196716 TAZ196714:TAZ196716 SRD196714:SRD196716 SHH196714:SHH196716 RXL196714:RXL196716 RNP196714:RNP196716 RDT196714:RDT196716 QTX196714:QTX196716 QKB196714:QKB196716 QAF196714:QAF196716 PQJ196714:PQJ196716 PGN196714:PGN196716 OWR196714:OWR196716 OMV196714:OMV196716 OCZ196714:OCZ196716 NTD196714:NTD196716 NJH196714:NJH196716 MZL196714:MZL196716 MPP196714:MPP196716 MFT196714:MFT196716 LVX196714:LVX196716 LMB196714:LMB196716 LCF196714:LCF196716 KSJ196714:KSJ196716 KIN196714:KIN196716 JYR196714:JYR196716 JOV196714:JOV196716 JEZ196714:JEZ196716 IVD196714:IVD196716 ILH196714:ILH196716 IBL196714:IBL196716 HRP196714:HRP196716 HHT196714:HHT196716 GXX196714:GXX196716 GOB196714:GOB196716 GEF196714:GEF196716 FUJ196714:FUJ196716 FKN196714:FKN196716 FAR196714:FAR196716 EQV196714:EQV196716 EGZ196714:EGZ196716 DXD196714:DXD196716 DNH196714:DNH196716 DDL196714:DDL196716 CTP196714:CTP196716 CJT196714:CJT196716 BZX196714:BZX196716 BQB196714:BQB196716 BGF196714:BGF196716 AWJ196714:AWJ196716 AMN196714:AMN196716 ACR196714:ACR196716 SV196714:SV196716 IZ196714:IZ196716 D196714:D196716 WVL131178:WVL131180 WLP131178:WLP131180 WBT131178:WBT131180 VRX131178:VRX131180 VIB131178:VIB131180 UYF131178:UYF131180 UOJ131178:UOJ131180 UEN131178:UEN131180 TUR131178:TUR131180 TKV131178:TKV131180 TAZ131178:TAZ131180 SRD131178:SRD131180 SHH131178:SHH131180 RXL131178:RXL131180 RNP131178:RNP131180 RDT131178:RDT131180 QTX131178:QTX131180 QKB131178:QKB131180 QAF131178:QAF131180 PQJ131178:PQJ131180 PGN131178:PGN131180 OWR131178:OWR131180 OMV131178:OMV131180 OCZ131178:OCZ131180 NTD131178:NTD131180 NJH131178:NJH131180 MZL131178:MZL131180 MPP131178:MPP131180 MFT131178:MFT131180 LVX131178:LVX131180 LMB131178:LMB131180 LCF131178:LCF131180 KSJ131178:KSJ131180 KIN131178:KIN131180 JYR131178:JYR131180 JOV131178:JOV131180 JEZ131178:JEZ131180 IVD131178:IVD131180 ILH131178:ILH131180 IBL131178:IBL131180 HRP131178:HRP131180 HHT131178:HHT131180 GXX131178:GXX131180 GOB131178:GOB131180 GEF131178:GEF131180 FUJ131178:FUJ131180 FKN131178:FKN131180 FAR131178:FAR131180 EQV131178:EQV131180 EGZ131178:EGZ131180 DXD131178:DXD131180 DNH131178:DNH131180 DDL131178:DDL131180 CTP131178:CTP131180 CJT131178:CJT131180 BZX131178:BZX131180 BQB131178:BQB131180 BGF131178:BGF131180 AWJ131178:AWJ131180 AMN131178:AMN131180 ACR131178:ACR131180 SV131178:SV131180 IZ131178:IZ131180 D131178:D131180 WVL65642:WVL65644 WLP65642:WLP65644 WBT65642:WBT65644 VRX65642:VRX65644 VIB65642:VIB65644 UYF65642:UYF65644 UOJ65642:UOJ65644 UEN65642:UEN65644 TUR65642:TUR65644 TKV65642:TKV65644 TAZ65642:TAZ65644 SRD65642:SRD65644 SHH65642:SHH65644 RXL65642:RXL65644 RNP65642:RNP65644 RDT65642:RDT65644 QTX65642:QTX65644 QKB65642:QKB65644 QAF65642:QAF65644 PQJ65642:PQJ65644 PGN65642:PGN65644 OWR65642:OWR65644 OMV65642:OMV65644 OCZ65642:OCZ65644 NTD65642:NTD65644 NJH65642:NJH65644 MZL65642:MZL65644 MPP65642:MPP65644 MFT65642:MFT65644 LVX65642:LVX65644 LMB65642:LMB65644 LCF65642:LCF65644 KSJ65642:KSJ65644 KIN65642:KIN65644 JYR65642:JYR65644 JOV65642:JOV65644 JEZ65642:JEZ65644 IVD65642:IVD65644 ILH65642:ILH65644 IBL65642:IBL65644 HRP65642:HRP65644 HHT65642:HHT65644 GXX65642:GXX65644 GOB65642:GOB65644 GEF65642:GEF65644 FUJ65642:FUJ65644 FKN65642:FKN65644 FAR65642:FAR65644 EQV65642:EQV65644 EGZ65642:EGZ65644 DXD65642:DXD65644 DNH65642:DNH65644 DDL65642:DDL65644 CTP65642:CTP65644 CJT65642:CJT65644 BZX65642:BZX65644 BQB65642:BQB65644 BGF65642:BGF65644 AWJ65642:AWJ65644 AMN65642:AMN65644 ACR65642:ACR65644 SV65642:SV65644 IZ65642:IZ65644 D65642:D65644 WVL106:WVL108 WLP106:WLP108 WBT106:WBT108 VRX106:VRX108 VIB106:VIB108 UYF106:UYF108 UOJ106:UOJ108 UEN106:UEN108 TUR106:TUR108 TKV106:TKV108 TAZ106:TAZ108 SRD106:SRD108 SHH106:SHH108 RXL106:RXL108 RNP106:RNP108 RDT106:RDT108 QTX106:QTX108 QKB106:QKB108 QAF106:QAF108 PQJ106:PQJ108 PGN106:PGN108 OWR106:OWR108 OMV106:OMV108 OCZ106:OCZ108 NTD106:NTD108 NJH106:NJH108 MZL106:MZL108 MPP106:MPP108 MFT106:MFT108 LVX106:LVX108 LMB106:LMB108 LCF106:LCF108 KSJ106:KSJ108 KIN106:KIN108 JYR106:JYR108 JOV106:JOV108 JEZ106:JEZ108 IVD106:IVD108 ILH106:ILH108 IBL106:IBL108 HRP106:HRP108 HHT106:HHT108 GXX106:GXX108 GOB106:GOB108 GEF106:GEF108 FUJ106:FUJ108 FKN106:FKN108 FAR106:FAR108 EQV106:EQV108 EGZ106:EGZ108 DXD106:DXD108 DNH106:DNH108 DDL106:DDL108 CTP106:CTP108 CJT106:CJT108 BZX106:BZX108 BQB106:BQB108 BGF106:BGF108 AWJ106:AWJ108 AMN106:AMN108 ACR106:ACR108 SV106:SV108 IZ106:IZ108 D106:D108 WVP983131 WLT983131 WBX983131 VSB983131 VIF983131 UYJ983131 UON983131 UER983131 TUV983131 TKZ983131 TBD983131 SRH983131 SHL983131 RXP983131 RNT983131 RDX983131 QUB983131 QKF983131 QAJ983131 PQN983131 PGR983131 OWV983131 OMZ983131 ODD983131 NTH983131 NJL983131 MZP983131 MPT983131 MFX983131 LWB983131 LMF983131 LCJ983131 KSN983131 KIR983131 JYV983131 JOZ983131 JFD983131 IVH983131 ILL983131 IBP983131 HRT983131 HHX983131 GYB983131 GOF983131 GEJ983131 FUN983131 FKR983131 FAV983131 EQZ983131 EHD983131 DXH983131 DNL983131 DDP983131 CTT983131 CJX983131 CAB983131 BQF983131 BGJ983131 AWN983131 AMR983131 ACV983131 SZ983131 JD983131 H983131 WVP917595 WLT917595 WBX917595 VSB917595 VIF917595 UYJ917595 UON917595 UER917595 TUV917595 TKZ917595 TBD917595 SRH917595 SHL917595 RXP917595 RNT917595 RDX917595 QUB917595 QKF917595 QAJ917595 PQN917595 PGR917595 OWV917595 OMZ917595 ODD917595 NTH917595 NJL917595 MZP917595 MPT917595 MFX917595 LWB917595 LMF917595 LCJ917595 KSN917595 KIR917595 JYV917595 JOZ917595 JFD917595 IVH917595 ILL917595 IBP917595 HRT917595 HHX917595 GYB917595 GOF917595 GEJ917595 FUN917595 FKR917595 FAV917595 EQZ917595 EHD917595 DXH917595 DNL917595 DDP917595 CTT917595 CJX917595 CAB917595 BQF917595 BGJ917595 AWN917595 AMR917595 ACV917595 SZ917595 JD917595 H917595 WVP852059 WLT852059 WBX852059 VSB852059 VIF852059 UYJ852059 UON852059 UER852059 TUV852059 TKZ852059 TBD852059 SRH852059 SHL852059 RXP852059 RNT852059 RDX852059 QUB852059 QKF852059 QAJ852059 PQN852059 PGR852059 OWV852059 OMZ852059 ODD852059 NTH852059 NJL852059 MZP852059 MPT852059 MFX852059 LWB852059 LMF852059 LCJ852059 KSN852059 KIR852059 JYV852059 JOZ852059 JFD852059 IVH852059 ILL852059 IBP852059 HRT852059 HHX852059 GYB852059 GOF852059 GEJ852059 FUN852059 FKR852059 FAV852059 EQZ852059 EHD852059 DXH852059 DNL852059 DDP852059 CTT852059 CJX852059 CAB852059 BQF852059 BGJ852059 AWN852059 AMR852059 ACV852059 SZ852059 JD852059 H852059 WVP786523 WLT786523 WBX786523 VSB786523 VIF786523 UYJ786523 UON786523 UER786523 TUV786523 TKZ786523 TBD786523 SRH786523 SHL786523 RXP786523 RNT786523 RDX786523 QUB786523 QKF786523 QAJ786523 PQN786523 PGR786523 OWV786523 OMZ786523 ODD786523 NTH786523 NJL786523 MZP786523 MPT786523 MFX786523 LWB786523 LMF786523 LCJ786523 KSN786523 KIR786523 JYV786523 JOZ786523 JFD786523 IVH786523 ILL786523 IBP786523 HRT786523 HHX786523 GYB786523 GOF786523 GEJ786523 FUN786523 FKR786523 FAV786523 EQZ786523 EHD786523 DXH786523 DNL786523 DDP786523 CTT786523 CJX786523 CAB786523 BQF786523 BGJ786523 AWN786523 AMR786523 ACV786523 SZ786523 JD786523 H786523 WVP720987 WLT720987 WBX720987 VSB720987 VIF720987 UYJ720987 UON720987 UER720987 TUV720987 TKZ720987 TBD720987 SRH720987 SHL720987 RXP720987 RNT720987 RDX720987 QUB720987 QKF720987 QAJ720987 PQN720987 PGR720987 OWV720987 OMZ720987 ODD720987 NTH720987 NJL720987 MZP720987 MPT720987 MFX720987 LWB720987 LMF720987 LCJ720987 KSN720987 KIR720987 JYV720987 JOZ720987 JFD720987 IVH720987 ILL720987 IBP720987 HRT720987 HHX720987 GYB720987 GOF720987 GEJ720987 FUN720987 FKR720987 FAV720987 EQZ720987 EHD720987 DXH720987 DNL720987 DDP720987 CTT720987 CJX720987 CAB720987 BQF720987 BGJ720987 AWN720987 AMR720987 ACV720987 SZ720987 JD720987 H720987 WVP655451 WLT655451 WBX655451 VSB655451 VIF655451 UYJ655451 UON655451 UER655451 TUV655451 TKZ655451 TBD655451 SRH655451 SHL655451 RXP655451 RNT655451 RDX655451 QUB655451 QKF655451 QAJ655451 PQN655451 PGR655451 OWV655451 OMZ655451 ODD655451 NTH655451 NJL655451 MZP655451 MPT655451 MFX655451 LWB655451 LMF655451 LCJ655451 KSN655451 KIR655451 JYV655451 JOZ655451 JFD655451 IVH655451 ILL655451 IBP655451 HRT655451 HHX655451 GYB655451 GOF655451 GEJ655451 FUN655451 FKR655451 FAV655451 EQZ655451 EHD655451 DXH655451 DNL655451 DDP655451 CTT655451 CJX655451 CAB655451 BQF655451 BGJ655451 AWN655451 AMR655451 ACV655451 SZ655451 JD655451 H655451 WVP589915 WLT589915 WBX589915 VSB589915 VIF589915 UYJ589915 UON589915 UER589915 TUV589915 TKZ589915 TBD589915 SRH589915 SHL589915 RXP589915 RNT589915 RDX589915 QUB589915 QKF589915 QAJ589915 PQN589915 PGR589915 OWV589915 OMZ589915 ODD589915 NTH589915 NJL589915 MZP589915 MPT589915 MFX589915 LWB589915 LMF589915 LCJ589915 KSN589915 KIR589915 JYV589915 JOZ589915 JFD589915 IVH589915 ILL589915 IBP589915 HRT589915 HHX589915 GYB589915 GOF589915 GEJ589915 FUN589915 FKR589915 FAV589915 EQZ589915 EHD589915 DXH589915 DNL589915 DDP589915 CTT589915 CJX589915 CAB589915 BQF589915 BGJ589915 AWN589915 AMR589915 ACV589915 SZ589915 JD589915 H589915 WVP524379 WLT524379 WBX524379 VSB524379 VIF524379 UYJ524379 UON524379 UER524379 TUV524379 TKZ524379 TBD524379 SRH524379 SHL524379 RXP524379 RNT524379 RDX524379 QUB524379 QKF524379 QAJ524379 PQN524379 PGR524379 OWV524379 OMZ524379 ODD524379 NTH524379 NJL524379 MZP524379 MPT524379 MFX524379 LWB524379 LMF524379 LCJ524379 KSN524379 KIR524379 JYV524379 JOZ524379 JFD524379 IVH524379 ILL524379 IBP524379 HRT524379 HHX524379 GYB524379 GOF524379 GEJ524379 FUN524379 FKR524379 FAV524379 EQZ524379 EHD524379 DXH524379 DNL524379 DDP524379 CTT524379 CJX524379 CAB524379 BQF524379 BGJ524379 AWN524379 AMR524379 ACV524379 SZ524379 JD524379 H524379 WVP458843 WLT458843 WBX458843 VSB458843 VIF458843 UYJ458843 UON458843 UER458843 TUV458843 TKZ458843 TBD458843 SRH458843 SHL458843 RXP458843 RNT458843 RDX458843 QUB458843 QKF458843 QAJ458843 PQN458843 PGR458843 OWV458843 OMZ458843 ODD458843 NTH458843 NJL458843 MZP458843 MPT458843 MFX458843 LWB458843 LMF458843 LCJ458843 KSN458843 KIR458843 JYV458843 JOZ458843 JFD458843 IVH458843 ILL458843 IBP458843 HRT458843 HHX458843 GYB458843 GOF458843 GEJ458843 FUN458843 FKR458843 FAV458843 EQZ458843 EHD458843 DXH458843 DNL458843 DDP458843 CTT458843 CJX458843 CAB458843 BQF458843 BGJ458843 AWN458843 AMR458843 ACV458843 SZ458843 JD458843 H458843 WVP393307 WLT393307 WBX393307 VSB393307 VIF393307 UYJ393307 UON393307 UER393307 TUV393307 TKZ393307 TBD393307 SRH393307 SHL393307 RXP393307 RNT393307 RDX393307 QUB393307 QKF393307 QAJ393307 PQN393307 PGR393307 OWV393307 OMZ393307 ODD393307 NTH393307 NJL393307 MZP393307 MPT393307 MFX393307 LWB393307 LMF393307 LCJ393307 KSN393307 KIR393307 JYV393307 JOZ393307 JFD393307 IVH393307 ILL393307 IBP393307 HRT393307 HHX393307 GYB393307 GOF393307 GEJ393307 FUN393307 FKR393307 FAV393307 EQZ393307 EHD393307 DXH393307 DNL393307 DDP393307 CTT393307 CJX393307 CAB393307 BQF393307 BGJ393307 AWN393307 AMR393307 ACV393307 SZ393307 JD393307 H393307 WVP327771 WLT327771 WBX327771 VSB327771 VIF327771 UYJ327771 UON327771 UER327771 TUV327771 TKZ327771 TBD327771 SRH327771 SHL327771 RXP327771 RNT327771 RDX327771 QUB327771 QKF327771 QAJ327771 PQN327771 PGR327771 OWV327771 OMZ327771 ODD327771 NTH327771 NJL327771 MZP327771 MPT327771 MFX327771 LWB327771 LMF327771 LCJ327771 KSN327771 KIR327771 JYV327771 JOZ327771 JFD327771 IVH327771 ILL327771 IBP327771 HRT327771 HHX327771 GYB327771 GOF327771 GEJ327771 FUN327771 FKR327771 FAV327771 EQZ327771 EHD327771 DXH327771 DNL327771 DDP327771 CTT327771 CJX327771 CAB327771 BQF327771 BGJ327771 AWN327771 AMR327771 ACV327771 SZ327771 JD327771 H327771 WVP262235 WLT262235 WBX262235 VSB262235 VIF262235 UYJ262235 UON262235 UER262235 TUV262235 TKZ262235 TBD262235 SRH262235 SHL262235 RXP262235 RNT262235 RDX262235 QUB262235 QKF262235 QAJ262235 PQN262235 PGR262235 OWV262235 OMZ262235 ODD262235 NTH262235 NJL262235 MZP262235 MPT262235 MFX262235 LWB262235 LMF262235 LCJ262235 KSN262235 KIR262235 JYV262235 JOZ262235 JFD262235 IVH262235 ILL262235 IBP262235 HRT262235 HHX262235 GYB262235 GOF262235 GEJ262235 FUN262235 FKR262235 FAV262235 EQZ262235 EHD262235 DXH262235 DNL262235 DDP262235 CTT262235 CJX262235 CAB262235 BQF262235 BGJ262235 AWN262235 AMR262235 ACV262235 SZ262235 JD262235 H262235 WVP196699 WLT196699 WBX196699 VSB196699 VIF196699 UYJ196699 UON196699 UER196699 TUV196699 TKZ196699 TBD196699 SRH196699 SHL196699 RXP196699 RNT196699 RDX196699 QUB196699 QKF196699 QAJ196699 PQN196699 PGR196699 OWV196699 OMZ196699 ODD196699 NTH196699 NJL196699 MZP196699 MPT196699 MFX196699 LWB196699 LMF196699 LCJ196699 KSN196699 KIR196699 JYV196699 JOZ196699 JFD196699 IVH196699 ILL196699 IBP196699 HRT196699 HHX196699 GYB196699 GOF196699 GEJ196699 FUN196699 FKR196699 FAV196699 EQZ196699 EHD196699 DXH196699 DNL196699 DDP196699 CTT196699 CJX196699 CAB196699 BQF196699 BGJ196699 AWN196699 AMR196699 ACV196699 SZ196699 JD196699 H196699 WVP131163 WLT131163 WBX131163 VSB131163 VIF131163 UYJ131163 UON131163 UER131163 TUV131163 TKZ131163 TBD131163 SRH131163 SHL131163 RXP131163 RNT131163 RDX131163 QUB131163 QKF131163 QAJ131163 PQN131163 PGR131163 OWV131163 OMZ131163 ODD131163 NTH131163 NJL131163 MZP131163 MPT131163 MFX131163 LWB131163 LMF131163 LCJ131163 KSN131163 KIR131163 JYV131163 JOZ131163 JFD131163 IVH131163 ILL131163 IBP131163 HRT131163 HHX131163 GYB131163 GOF131163 GEJ131163 FUN131163 FKR131163 FAV131163 EQZ131163 EHD131163 DXH131163 DNL131163 DDP131163 CTT131163 CJX131163 CAB131163 BQF131163 BGJ131163 AWN131163 AMR131163 ACV131163 SZ131163 JD131163 H131163 WVP65627 WLT65627 WBX65627 VSB65627 VIF65627 UYJ65627 UON65627 UER65627 TUV65627 TKZ65627 TBD65627 SRH65627 SHL65627 RXP65627 RNT65627 RDX65627 QUB65627 QKF65627 QAJ65627 PQN65627 PGR65627 OWV65627 OMZ65627 ODD65627 NTH65627 NJL65627 MZP65627 MPT65627 MFX65627 LWB65627 LMF65627 LCJ65627 KSN65627 KIR65627 JYV65627 JOZ65627 JFD65627 IVH65627 ILL65627 IBP65627 HRT65627 HHX65627 GYB65627 GOF65627 GEJ65627 FUN65627 FKR65627 FAV65627 EQZ65627 EHD65627 DXH65627 DNL65627 DDP65627 CTT65627 CJX65627 CAB65627 BQF65627 BGJ65627 AWN65627 AMR65627 ACV65627 SZ65627 JD65627 H65627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WVP983129 WLT983129 WBX983129 VSB983129 VIF983129 UYJ983129 UON983129 UER983129 TUV983129 TKZ983129 TBD983129 SRH983129 SHL983129 RXP983129 RNT983129 RDX983129 QUB983129 QKF983129 QAJ983129 PQN983129 PGR983129 OWV983129 OMZ983129 ODD983129 NTH983129 NJL983129 MZP983129 MPT983129 MFX983129 LWB983129 LMF983129 LCJ983129 KSN983129 KIR983129 JYV983129 JOZ983129 JFD983129 IVH983129 ILL983129 IBP983129 HRT983129 HHX983129 GYB983129 GOF983129 GEJ983129 FUN983129 FKR983129 FAV983129 EQZ983129 EHD983129 DXH983129 DNL983129 DDP983129 CTT983129 CJX983129 CAB983129 BQF983129 BGJ983129 AWN983129 AMR983129 ACV983129 SZ983129 JD983129 H983129 WVP917593 WLT917593 WBX917593 VSB917593 VIF917593 UYJ917593 UON917593 UER917593 TUV917593 TKZ917593 TBD917593 SRH917593 SHL917593 RXP917593 RNT917593 RDX917593 QUB917593 QKF917593 QAJ917593 PQN917593 PGR917593 OWV917593 OMZ917593 ODD917593 NTH917593 NJL917593 MZP917593 MPT917593 MFX917593 LWB917593 LMF917593 LCJ917593 KSN917593 KIR917593 JYV917593 JOZ917593 JFD917593 IVH917593 ILL917593 IBP917593 HRT917593 HHX917593 GYB917593 GOF917593 GEJ917593 FUN917593 FKR917593 FAV917593 EQZ917593 EHD917593 DXH917593 DNL917593 DDP917593 CTT917593 CJX917593 CAB917593 BQF917593 BGJ917593 AWN917593 AMR917593 ACV917593 SZ917593 JD917593 H917593 WVP852057 WLT852057 WBX852057 VSB852057 VIF852057 UYJ852057 UON852057 UER852057 TUV852057 TKZ852057 TBD852057 SRH852057 SHL852057 RXP852057 RNT852057 RDX852057 QUB852057 QKF852057 QAJ852057 PQN852057 PGR852057 OWV852057 OMZ852057 ODD852057 NTH852057 NJL852057 MZP852057 MPT852057 MFX852057 LWB852057 LMF852057 LCJ852057 KSN852057 KIR852057 JYV852057 JOZ852057 JFD852057 IVH852057 ILL852057 IBP852057 HRT852057 HHX852057 GYB852057 GOF852057 GEJ852057 FUN852057 FKR852057 FAV852057 EQZ852057 EHD852057 DXH852057 DNL852057 DDP852057 CTT852057 CJX852057 CAB852057 BQF852057 BGJ852057 AWN852057 AMR852057 ACV852057 SZ852057 JD852057 H852057 WVP786521 WLT786521 WBX786521 VSB786521 VIF786521 UYJ786521 UON786521 UER786521 TUV786521 TKZ786521 TBD786521 SRH786521 SHL786521 RXP786521 RNT786521 RDX786521 QUB786521 QKF786521 QAJ786521 PQN786521 PGR786521 OWV786521 OMZ786521 ODD786521 NTH786521 NJL786521 MZP786521 MPT786521 MFX786521 LWB786521 LMF786521 LCJ786521 KSN786521 KIR786521 JYV786521 JOZ786521 JFD786521 IVH786521 ILL786521 IBP786521 HRT786521 HHX786521 GYB786521 GOF786521 GEJ786521 FUN786521 FKR786521 FAV786521 EQZ786521 EHD786521 DXH786521 DNL786521 DDP786521 CTT786521 CJX786521 CAB786521 BQF786521 BGJ786521 AWN786521 AMR786521 ACV786521 SZ786521 JD786521 H786521 WVP720985 WLT720985 WBX720985 VSB720985 VIF720985 UYJ720985 UON720985 UER720985 TUV720985 TKZ720985 TBD720985 SRH720985 SHL720985 RXP720985 RNT720985 RDX720985 QUB720985 QKF720985 QAJ720985 PQN720985 PGR720985 OWV720985 OMZ720985 ODD720985 NTH720985 NJL720985 MZP720985 MPT720985 MFX720985 LWB720985 LMF720985 LCJ720985 KSN720985 KIR720985 JYV720985 JOZ720985 JFD720985 IVH720985 ILL720985 IBP720985 HRT720985 HHX720985 GYB720985 GOF720985 GEJ720985 FUN720985 FKR720985 FAV720985 EQZ720985 EHD720985 DXH720985 DNL720985 DDP720985 CTT720985 CJX720985 CAB720985 BQF720985 BGJ720985 AWN720985 AMR720985 ACV720985 SZ720985 JD720985 H720985 WVP655449 WLT655449 WBX655449 VSB655449 VIF655449 UYJ655449 UON655449 UER655449 TUV655449 TKZ655449 TBD655449 SRH655449 SHL655449 RXP655449 RNT655449 RDX655449 QUB655449 QKF655449 QAJ655449 PQN655449 PGR655449 OWV655449 OMZ655449 ODD655449 NTH655449 NJL655449 MZP655449 MPT655449 MFX655449 LWB655449 LMF655449 LCJ655449 KSN655449 KIR655449 JYV655449 JOZ655449 JFD655449 IVH655449 ILL655449 IBP655449 HRT655449 HHX655449 GYB655449 GOF655449 GEJ655449 FUN655449 FKR655449 FAV655449 EQZ655449 EHD655449 DXH655449 DNL655449 DDP655449 CTT655449 CJX655449 CAB655449 BQF655449 BGJ655449 AWN655449 AMR655449 ACV655449 SZ655449 JD655449 H655449 WVP589913 WLT589913 WBX589913 VSB589913 VIF589913 UYJ589913 UON589913 UER589913 TUV589913 TKZ589913 TBD589913 SRH589913 SHL589913 RXP589913 RNT589913 RDX589913 QUB589913 QKF589913 QAJ589913 PQN589913 PGR589913 OWV589913 OMZ589913 ODD589913 NTH589913 NJL589913 MZP589913 MPT589913 MFX589913 LWB589913 LMF589913 LCJ589913 KSN589913 KIR589913 JYV589913 JOZ589913 JFD589913 IVH589913 ILL589913 IBP589913 HRT589913 HHX589913 GYB589913 GOF589913 GEJ589913 FUN589913 FKR589913 FAV589913 EQZ589913 EHD589913 DXH589913 DNL589913 DDP589913 CTT589913 CJX589913 CAB589913 BQF589913 BGJ589913 AWN589913 AMR589913 ACV589913 SZ589913 JD589913 H589913 WVP524377 WLT524377 WBX524377 VSB524377 VIF524377 UYJ524377 UON524377 UER524377 TUV524377 TKZ524377 TBD524377 SRH524377 SHL524377 RXP524377 RNT524377 RDX524377 QUB524377 QKF524377 QAJ524377 PQN524377 PGR524377 OWV524377 OMZ524377 ODD524377 NTH524377 NJL524377 MZP524377 MPT524377 MFX524377 LWB524377 LMF524377 LCJ524377 KSN524377 KIR524377 JYV524377 JOZ524377 JFD524377 IVH524377 ILL524377 IBP524377 HRT524377 HHX524377 GYB524377 GOF524377 GEJ524377 FUN524377 FKR524377 FAV524377 EQZ524377 EHD524377 DXH524377 DNL524377 DDP524377 CTT524377 CJX524377 CAB524377 BQF524377 BGJ524377 AWN524377 AMR524377 ACV524377 SZ524377 JD524377 H524377 WVP458841 WLT458841 WBX458841 VSB458841 VIF458841 UYJ458841 UON458841 UER458841 TUV458841 TKZ458841 TBD458841 SRH458841 SHL458841 RXP458841 RNT458841 RDX458841 QUB458841 QKF458841 QAJ458841 PQN458841 PGR458841 OWV458841 OMZ458841 ODD458841 NTH458841 NJL458841 MZP458841 MPT458841 MFX458841 LWB458841 LMF458841 LCJ458841 KSN458841 KIR458841 JYV458841 JOZ458841 JFD458841 IVH458841 ILL458841 IBP458841 HRT458841 HHX458841 GYB458841 GOF458841 GEJ458841 FUN458841 FKR458841 FAV458841 EQZ458841 EHD458841 DXH458841 DNL458841 DDP458841 CTT458841 CJX458841 CAB458841 BQF458841 BGJ458841 AWN458841 AMR458841 ACV458841 SZ458841 JD458841 H458841 WVP393305 WLT393305 WBX393305 VSB393305 VIF393305 UYJ393305 UON393305 UER393305 TUV393305 TKZ393305 TBD393305 SRH393305 SHL393305 RXP393305 RNT393305 RDX393305 QUB393305 QKF393305 QAJ393305 PQN393305 PGR393305 OWV393305 OMZ393305 ODD393305 NTH393305 NJL393305 MZP393305 MPT393305 MFX393305 LWB393305 LMF393305 LCJ393305 KSN393305 KIR393305 JYV393305 JOZ393305 JFD393305 IVH393305 ILL393305 IBP393305 HRT393305 HHX393305 GYB393305 GOF393305 GEJ393305 FUN393305 FKR393305 FAV393305 EQZ393305 EHD393305 DXH393305 DNL393305 DDP393305 CTT393305 CJX393305 CAB393305 BQF393305 BGJ393305 AWN393305 AMR393305 ACV393305 SZ393305 JD393305 H393305 WVP327769 WLT327769 WBX327769 VSB327769 VIF327769 UYJ327769 UON327769 UER327769 TUV327769 TKZ327769 TBD327769 SRH327769 SHL327769 RXP327769 RNT327769 RDX327769 QUB327769 QKF327769 QAJ327769 PQN327769 PGR327769 OWV327769 OMZ327769 ODD327769 NTH327769 NJL327769 MZP327769 MPT327769 MFX327769 LWB327769 LMF327769 LCJ327769 KSN327769 KIR327769 JYV327769 JOZ327769 JFD327769 IVH327769 ILL327769 IBP327769 HRT327769 HHX327769 GYB327769 GOF327769 GEJ327769 FUN327769 FKR327769 FAV327769 EQZ327769 EHD327769 DXH327769 DNL327769 DDP327769 CTT327769 CJX327769 CAB327769 BQF327769 BGJ327769 AWN327769 AMR327769 ACV327769 SZ327769 JD327769 H327769 WVP262233 WLT262233 WBX262233 VSB262233 VIF262233 UYJ262233 UON262233 UER262233 TUV262233 TKZ262233 TBD262233 SRH262233 SHL262233 RXP262233 RNT262233 RDX262233 QUB262233 QKF262233 QAJ262233 PQN262233 PGR262233 OWV262233 OMZ262233 ODD262233 NTH262233 NJL262233 MZP262233 MPT262233 MFX262233 LWB262233 LMF262233 LCJ262233 KSN262233 KIR262233 JYV262233 JOZ262233 JFD262233 IVH262233 ILL262233 IBP262233 HRT262233 HHX262233 GYB262233 GOF262233 GEJ262233 FUN262233 FKR262233 FAV262233 EQZ262233 EHD262233 DXH262233 DNL262233 DDP262233 CTT262233 CJX262233 CAB262233 BQF262233 BGJ262233 AWN262233 AMR262233 ACV262233 SZ262233 JD262233 H262233 WVP196697 WLT196697 WBX196697 VSB196697 VIF196697 UYJ196697 UON196697 UER196697 TUV196697 TKZ196697 TBD196697 SRH196697 SHL196697 RXP196697 RNT196697 RDX196697 QUB196697 QKF196697 QAJ196697 PQN196697 PGR196697 OWV196697 OMZ196697 ODD196697 NTH196697 NJL196697 MZP196697 MPT196697 MFX196697 LWB196697 LMF196697 LCJ196697 KSN196697 KIR196697 JYV196697 JOZ196697 JFD196697 IVH196697 ILL196697 IBP196697 HRT196697 HHX196697 GYB196697 GOF196697 GEJ196697 FUN196697 FKR196697 FAV196697 EQZ196697 EHD196697 DXH196697 DNL196697 DDP196697 CTT196697 CJX196697 CAB196697 BQF196697 BGJ196697 AWN196697 AMR196697 ACV196697 SZ196697 JD196697 H196697 WVP131161 WLT131161 WBX131161 VSB131161 VIF131161 UYJ131161 UON131161 UER131161 TUV131161 TKZ131161 TBD131161 SRH131161 SHL131161 RXP131161 RNT131161 RDX131161 QUB131161 QKF131161 QAJ131161 PQN131161 PGR131161 OWV131161 OMZ131161 ODD131161 NTH131161 NJL131161 MZP131161 MPT131161 MFX131161 LWB131161 LMF131161 LCJ131161 KSN131161 KIR131161 JYV131161 JOZ131161 JFD131161 IVH131161 ILL131161 IBP131161 HRT131161 HHX131161 GYB131161 GOF131161 GEJ131161 FUN131161 FKR131161 FAV131161 EQZ131161 EHD131161 DXH131161 DNL131161 DDP131161 CTT131161 CJX131161 CAB131161 BQF131161 BGJ131161 AWN131161 AMR131161 ACV131161 SZ131161 JD131161 H131161 WVP65625 WLT65625 WBX65625 VSB65625 VIF65625 UYJ65625 UON65625 UER65625 TUV65625 TKZ65625 TBD65625 SRH65625 SHL65625 RXP65625 RNT65625 RDX65625 QUB65625 QKF65625 QAJ65625 PQN65625 PGR65625 OWV65625 OMZ65625 ODD65625 NTH65625 NJL65625 MZP65625 MPT65625 MFX65625 LWB65625 LMF65625 LCJ65625 KSN65625 KIR65625 JYV65625 JOZ65625 JFD65625 IVH65625 ILL65625 IBP65625 HRT65625 HHX65625 GYB65625 GOF65625 GEJ65625 FUN65625 FKR65625 FAV65625 EQZ65625 EHD65625 DXH65625 DNL65625 DDP65625 CTT65625 CJX65625 CAB65625 BQF65625 BGJ65625 AWN65625 AMR65625 ACV65625 SZ65625 JD65625 H65625 WVP89 WLT89 WBX89 VSB89 VIF89 UYJ89 UON89 UER89 TUV89 TKZ89 TBD89 SRH89 SHL89 RXP89 RNT89 RDX89 QUB89 QKF89 QAJ89 PQN89 PGR89 OWV89 OMZ89 ODD89 NTH89 NJL89 MZP89 MPT89 MFX89 LWB89 LMF89 LCJ89 KSN89 KIR89 JYV89 JOZ89 JFD89 IVH89 ILL89 IBP89 HRT89 HHX89 GYB89 GOF89 GEJ89 FUN89 FKR89 FAV89 EQZ89 EHD89 DXH89 DNL89 DDP89 CTT89 CJX89 CAB89 BQF89 BGJ89 AWN89 AMR89 ACV89 SZ89 JD89 H89 WVN983125:WVP983126 WLR983125:WLT983126 WBV983125:WBX983126 VRZ983125:VSB983126 VID983125:VIF983126 UYH983125:UYJ983126 UOL983125:UON983126 UEP983125:UER983126 TUT983125:TUV983126 TKX983125:TKZ983126 TBB983125:TBD983126 SRF983125:SRH983126 SHJ983125:SHL983126 RXN983125:RXP983126 RNR983125:RNT983126 RDV983125:RDX983126 QTZ983125:QUB983126 QKD983125:QKF983126 QAH983125:QAJ983126 PQL983125:PQN983126 PGP983125:PGR983126 OWT983125:OWV983126 OMX983125:OMZ983126 ODB983125:ODD983126 NTF983125:NTH983126 NJJ983125:NJL983126 MZN983125:MZP983126 MPR983125:MPT983126 MFV983125:MFX983126 LVZ983125:LWB983126 LMD983125:LMF983126 LCH983125:LCJ983126 KSL983125:KSN983126 KIP983125:KIR983126 JYT983125:JYV983126 JOX983125:JOZ983126 JFB983125:JFD983126 IVF983125:IVH983126 ILJ983125:ILL983126 IBN983125:IBP983126 HRR983125:HRT983126 HHV983125:HHX983126 GXZ983125:GYB983126 GOD983125:GOF983126 GEH983125:GEJ983126 FUL983125:FUN983126 FKP983125:FKR983126 FAT983125:FAV983126 EQX983125:EQZ983126 EHB983125:EHD983126 DXF983125:DXH983126 DNJ983125:DNL983126 DDN983125:DDP983126 CTR983125:CTT983126 CJV983125:CJX983126 BZZ983125:CAB983126 BQD983125:BQF983126 BGH983125:BGJ983126 AWL983125:AWN983126 AMP983125:AMR983126 ACT983125:ACV983126 SX983125:SZ983126 JB983125:JD983126 F983125:H983126 WVN917589:WVP917590 WLR917589:WLT917590 WBV917589:WBX917590 VRZ917589:VSB917590 VID917589:VIF917590 UYH917589:UYJ917590 UOL917589:UON917590 UEP917589:UER917590 TUT917589:TUV917590 TKX917589:TKZ917590 TBB917589:TBD917590 SRF917589:SRH917590 SHJ917589:SHL917590 RXN917589:RXP917590 RNR917589:RNT917590 RDV917589:RDX917590 QTZ917589:QUB917590 QKD917589:QKF917590 QAH917589:QAJ917590 PQL917589:PQN917590 PGP917589:PGR917590 OWT917589:OWV917590 OMX917589:OMZ917590 ODB917589:ODD917590 NTF917589:NTH917590 NJJ917589:NJL917590 MZN917589:MZP917590 MPR917589:MPT917590 MFV917589:MFX917590 LVZ917589:LWB917590 LMD917589:LMF917590 LCH917589:LCJ917590 KSL917589:KSN917590 KIP917589:KIR917590 JYT917589:JYV917590 JOX917589:JOZ917590 JFB917589:JFD917590 IVF917589:IVH917590 ILJ917589:ILL917590 IBN917589:IBP917590 HRR917589:HRT917590 HHV917589:HHX917590 GXZ917589:GYB917590 GOD917589:GOF917590 GEH917589:GEJ917590 FUL917589:FUN917590 FKP917589:FKR917590 FAT917589:FAV917590 EQX917589:EQZ917590 EHB917589:EHD917590 DXF917589:DXH917590 DNJ917589:DNL917590 DDN917589:DDP917590 CTR917589:CTT917590 CJV917589:CJX917590 BZZ917589:CAB917590 BQD917589:BQF917590 BGH917589:BGJ917590 AWL917589:AWN917590 AMP917589:AMR917590 ACT917589:ACV917590 SX917589:SZ917590 JB917589:JD917590 F917589:H917590 WVN852053:WVP852054 WLR852053:WLT852054 WBV852053:WBX852054 VRZ852053:VSB852054 VID852053:VIF852054 UYH852053:UYJ852054 UOL852053:UON852054 UEP852053:UER852054 TUT852053:TUV852054 TKX852053:TKZ852054 TBB852053:TBD852054 SRF852053:SRH852054 SHJ852053:SHL852054 RXN852053:RXP852054 RNR852053:RNT852054 RDV852053:RDX852054 QTZ852053:QUB852054 QKD852053:QKF852054 QAH852053:QAJ852054 PQL852053:PQN852054 PGP852053:PGR852054 OWT852053:OWV852054 OMX852053:OMZ852054 ODB852053:ODD852054 NTF852053:NTH852054 NJJ852053:NJL852054 MZN852053:MZP852054 MPR852053:MPT852054 MFV852053:MFX852054 LVZ852053:LWB852054 LMD852053:LMF852054 LCH852053:LCJ852054 KSL852053:KSN852054 KIP852053:KIR852054 JYT852053:JYV852054 JOX852053:JOZ852054 JFB852053:JFD852054 IVF852053:IVH852054 ILJ852053:ILL852054 IBN852053:IBP852054 HRR852053:HRT852054 HHV852053:HHX852054 GXZ852053:GYB852054 GOD852053:GOF852054 GEH852053:GEJ852054 FUL852053:FUN852054 FKP852053:FKR852054 FAT852053:FAV852054 EQX852053:EQZ852054 EHB852053:EHD852054 DXF852053:DXH852054 DNJ852053:DNL852054 DDN852053:DDP852054 CTR852053:CTT852054 CJV852053:CJX852054 BZZ852053:CAB852054 BQD852053:BQF852054 BGH852053:BGJ852054 AWL852053:AWN852054 AMP852053:AMR852054 ACT852053:ACV852054 SX852053:SZ852054 JB852053:JD852054 F852053:H852054 WVN786517:WVP786518 WLR786517:WLT786518 WBV786517:WBX786518 VRZ786517:VSB786518 VID786517:VIF786518 UYH786517:UYJ786518 UOL786517:UON786518 UEP786517:UER786518 TUT786517:TUV786518 TKX786517:TKZ786518 TBB786517:TBD786518 SRF786517:SRH786518 SHJ786517:SHL786518 RXN786517:RXP786518 RNR786517:RNT786518 RDV786517:RDX786518 QTZ786517:QUB786518 QKD786517:QKF786518 QAH786517:QAJ786518 PQL786517:PQN786518 PGP786517:PGR786518 OWT786517:OWV786518 OMX786517:OMZ786518 ODB786517:ODD786518 NTF786517:NTH786518 NJJ786517:NJL786518 MZN786517:MZP786518 MPR786517:MPT786518 MFV786517:MFX786518 LVZ786517:LWB786518 LMD786517:LMF786518 LCH786517:LCJ786518 KSL786517:KSN786518 KIP786517:KIR786518 JYT786517:JYV786518 JOX786517:JOZ786518 JFB786517:JFD786518 IVF786517:IVH786518 ILJ786517:ILL786518 IBN786517:IBP786518 HRR786517:HRT786518 HHV786517:HHX786518 GXZ786517:GYB786518 GOD786517:GOF786518 GEH786517:GEJ786518 FUL786517:FUN786518 FKP786517:FKR786518 FAT786517:FAV786518 EQX786517:EQZ786518 EHB786517:EHD786518 DXF786517:DXH786518 DNJ786517:DNL786518 DDN786517:DDP786518 CTR786517:CTT786518 CJV786517:CJX786518 BZZ786517:CAB786518 BQD786517:BQF786518 BGH786517:BGJ786518 AWL786517:AWN786518 AMP786517:AMR786518 ACT786517:ACV786518 SX786517:SZ786518 JB786517:JD786518 F786517:H786518 WVN720981:WVP720982 WLR720981:WLT720982 WBV720981:WBX720982 VRZ720981:VSB720982 VID720981:VIF720982 UYH720981:UYJ720982 UOL720981:UON720982 UEP720981:UER720982 TUT720981:TUV720982 TKX720981:TKZ720982 TBB720981:TBD720982 SRF720981:SRH720982 SHJ720981:SHL720982 RXN720981:RXP720982 RNR720981:RNT720982 RDV720981:RDX720982 QTZ720981:QUB720982 QKD720981:QKF720982 QAH720981:QAJ720982 PQL720981:PQN720982 PGP720981:PGR720982 OWT720981:OWV720982 OMX720981:OMZ720982 ODB720981:ODD720982 NTF720981:NTH720982 NJJ720981:NJL720982 MZN720981:MZP720982 MPR720981:MPT720982 MFV720981:MFX720982 LVZ720981:LWB720982 LMD720981:LMF720982 LCH720981:LCJ720982 KSL720981:KSN720982 KIP720981:KIR720982 JYT720981:JYV720982 JOX720981:JOZ720982 JFB720981:JFD720982 IVF720981:IVH720982 ILJ720981:ILL720982 IBN720981:IBP720982 HRR720981:HRT720982 HHV720981:HHX720982 GXZ720981:GYB720982 GOD720981:GOF720982 GEH720981:GEJ720982 FUL720981:FUN720982 FKP720981:FKR720982 FAT720981:FAV720982 EQX720981:EQZ720982 EHB720981:EHD720982 DXF720981:DXH720982 DNJ720981:DNL720982 DDN720981:DDP720982 CTR720981:CTT720982 CJV720981:CJX720982 BZZ720981:CAB720982 BQD720981:BQF720982 BGH720981:BGJ720982 AWL720981:AWN720982 AMP720981:AMR720982 ACT720981:ACV720982 SX720981:SZ720982 JB720981:JD720982 F720981:H720982 WVN655445:WVP655446 WLR655445:WLT655446 WBV655445:WBX655446 VRZ655445:VSB655446 VID655445:VIF655446 UYH655445:UYJ655446 UOL655445:UON655446 UEP655445:UER655446 TUT655445:TUV655446 TKX655445:TKZ655446 TBB655445:TBD655446 SRF655445:SRH655446 SHJ655445:SHL655446 RXN655445:RXP655446 RNR655445:RNT655446 RDV655445:RDX655446 QTZ655445:QUB655446 QKD655445:QKF655446 QAH655445:QAJ655446 PQL655445:PQN655446 PGP655445:PGR655446 OWT655445:OWV655446 OMX655445:OMZ655446 ODB655445:ODD655446 NTF655445:NTH655446 NJJ655445:NJL655446 MZN655445:MZP655446 MPR655445:MPT655446 MFV655445:MFX655446 LVZ655445:LWB655446 LMD655445:LMF655446 LCH655445:LCJ655446 KSL655445:KSN655446 KIP655445:KIR655446 JYT655445:JYV655446 JOX655445:JOZ655446 JFB655445:JFD655446 IVF655445:IVH655446 ILJ655445:ILL655446 IBN655445:IBP655446 HRR655445:HRT655446 HHV655445:HHX655446 GXZ655445:GYB655446 GOD655445:GOF655446 GEH655445:GEJ655446 FUL655445:FUN655446 FKP655445:FKR655446 FAT655445:FAV655446 EQX655445:EQZ655446 EHB655445:EHD655446 DXF655445:DXH655446 DNJ655445:DNL655446 DDN655445:DDP655446 CTR655445:CTT655446 CJV655445:CJX655446 BZZ655445:CAB655446 BQD655445:BQF655446 BGH655445:BGJ655446 AWL655445:AWN655446 AMP655445:AMR655446 ACT655445:ACV655446 SX655445:SZ655446 JB655445:JD655446 F655445:H655446 WVN589909:WVP589910 WLR589909:WLT589910 WBV589909:WBX589910 VRZ589909:VSB589910 VID589909:VIF589910 UYH589909:UYJ589910 UOL589909:UON589910 UEP589909:UER589910 TUT589909:TUV589910 TKX589909:TKZ589910 TBB589909:TBD589910 SRF589909:SRH589910 SHJ589909:SHL589910 RXN589909:RXP589910 RNR589909:RNT589910 RDV589909:RDX589910 QTZ589909:QUB589910 QKD589909:QKF589910 QAH589909:QAJ589910 PQL589909:PQN589910 PGP589909:PGR589910 OWT589909:OWV589910 OMX589909:OMZ589910 ODB589909:ODD589910 NTF589909:NTH589910 NJJ589909:NJL589910 MZN589909:MZP589910 MPR589909:MPT589910 MFV589909:MFX589910 LVZ589909:LWB589910 LMD589909:LMF589910 LCH589909:LCJ589910 KSL589909:KSN589910 KIP589909:KIR589910 JYT589909:JYV589910 JOX589909:JOZ589910 JFB589909:JFD589910 IVF589909:IVH589910 ILJ589909:ILL589910 IBN589909:IBP589910 HRR589909:HRT589910 HHV589909:HHX589910 GXZ589909:GYB589910 GOD589909:GOF589910 GEH589909:GEJ589910 FUL589909:FUN589910 FKP589909:FKR589910 FAT589909:FAV589910 EQX589909:EQZ589910 EHB589909:EHD589910 DXF589909:DXH589910 DNJ589909:DNL589910 DDN589909:DDP589910 CTR589909:CTT589910 CJV589909:CJX589910 BZZ589909:CAB589910 BQD589909:BQF589910 BGH589909:BGJ589910 AWL589909:AWN589910 AMP589909:AMR589910 ACT589909:ACV589910 SX589909:SZ589910 JB589909:JD589910 F589909:H589910 WVN524373:WVP524374 WLR524373:WLT524374 WBV524373:WBX524374 VRZ524373:VSB524374 VID524373:VIF524374 UYH524373:UYJ524374 UOL524373:UON524374 UEP524373:UER524374 TUT524373:TUV524374 TKX524373:TKZ524374 TBB524373:TBD524374 SRF524373:SRH524374 SHJ524373:SHL524374 RXN524373:RXP524374 RNR524373:RNT524374 RDV524373:RDX524374 QTZ524373:QUB524374 QKD524373:QKF524374 QAH524373:QAJ524374 PQL524373:PQN524374 PGP524373:PGR524374 OWT524373:OWV524374 OMX524373:OMZ524374 ODB524373:ODD524374 NTF524373:NTH524374 NJJ524373:NJL524374 MZN524373:MZP524374 MPR524373:MPT524374 MFV524373:MFX524374 LVZ524373:LWB524374 LMD524373:LMF524374 LCH524373:LCJ524374 KSL524373:KSN524374 KIP524373:KIR524374 JYT524373:JYV524374 JOX524373:JOZ524374 JFB524373:JFD524374 IVF524373:IVH524374 ILJ524373:ILL524374 IBN524373:IBP524374 HRR524373:HRT524374 HHV524373:HHX524374 GXZ524373:GYB524374 GOD524373:GOF524374 GEH524373:GEJ524374 FUL524373:FUN524374 FKP524373:FKR524374 FAT524373:FAV524374 EQX524373:EQZ524374 EHB524373:EHD524374 DXF524373:DXH524374 DNJ524373:DNL524374 DDN524373:DDP524374 CTR524373:CTT524374 CJV524373:CJX524374 BZZ524373:CAB524374 BQD524373:BQF524374 BGH524373:BGJ524374 AWL524373:AWN524374 AMP524373:AMR524374 ACT524373:ACV524374 SX524373:SZ524374 JB524373:JD524374 F524373:H524374 WVN458837:WVP458838 WLR458837:WLT458838 WBV458837:WBX458838 VRZ458837:VSB458838 VID458837:VIF458838 UYH458837:UYJ458838 UOL458837:UON458838 UEP458837:UER458838 TUT458837:TUV458838 TKX458837:TKZ458838 TBB458837:TBD458838 SRF458837:SRH458838 SHJ458837:SHL458838 RXN458837:RXP458838 RNR458837:RNT458838 RDV458837:RDX458838 QTZ458837:QUB458838 QKD458837:QKF458838 QAH458837:QAJ458838 PQL458837:PQN458838 PGP458837:PGR458838 OWT458837:OWV458838 OMX458837:OMZ458838 ODB458837:ODD458838 NTF458837:NTH458838 NJJ458837:NJL458838 MZN458837:MZP458838 MPR458837:MPT458838 MFV458837:MFX458838 LVZ458837:LWB458838 LMD458837:LMF458838 LCH458837:LCJ458838 KSL458837:KSN458838 KIP458837:KIR458838 JYT458837:JYV458838 JOX458837:JOZ458838 JFB458837:JFD458838 IVF458837:IVH458838 ILJ458837:ILL458838 IBN458837:IBP458838 HRR458837:HRT458838 HHV458837:HHX458838 GXZ458837:GYB458838 GOD458837:GOF458838 GEH458837:GEJ458838 FUL458837:FUN458838 FKP458837:FKR458838 FAT458837:FAV458838 EQX458837:EQZ458838 EHB458837:EHD458838 DXF458837:DXH458838 DNJ458837:DNL458838 DDN458837:DDP458838 CTR458837:CTT458838 CJV458837:CJX458838 BZZ458837:CAB458838 BQD458837:BQF458838 BGH458837:BGJ458838 AWL458837:AWN458838 AMP458837:AMR458838 ACT458837:ACV458838 SX458837:SZ458838 JB458837:JD458838 F458837:H458838 WVN393301:WVP393302 WLR393301:WLT393302 WBV393301:WBX393302 VRZ393301:VSB393302 VID393301:VIF393302 UYH393301:UYJ393302 UOL393301:UON393302 UEP393301:UER393302 TUT393301:TUV393302 TKX393301:TKZ393302 TBB393301:TBD393302 SRF393301:SRH393302 SHJ393301:SHL393302 RXN393301:RXP393302 RNR393301:RNT393302 RDV393301:RDX393302 QTZ393301:QUB393302 QKD393301:QKF393302 QAH393301:QAJ393302 PQL393301:PQN393302 PGP393301:PGR393302 OWT393301:OWV393302 OMX393301:OMZ393302 ODB393301:ODD393302 NTF393301:NTH393302 NJJ393301:NJL393302 MZN393301:MZP393302 MPR393301:MPT393302 MFV393301:MFX393302 LVZ393301:LWB393302 LMD393301:LMF393302 LCH393301:LCJ393302 KSL393301:KSN393302 KIP393301:KIR393302 JYT393301:JYV393302 JOX393301:JOZ393302 JFB393301:JFD393302 IVF393301:IVH393302 ILJ393301:ILL393302 IBN393301:IBP393302 HRR393301:HRT393302 HHV393301:HHX393302 GXZ393301:GYB393302 GOD393301:GOF393302 GEH393301:GEJ393302 FUL393301:FUN393302 FKP393301:FKR393302 FAT393301:FAV393302 EQX393301:EQZ393302 EHB393301:EHD393302 DXF393301:DXH393302 DNJ393301:DNL393302 DDN393301:DDP393302 CTR393301:CTT393302 CJV393301:CJX393302 BZZ393301:CAB393302 BQD393301:BQF393302 BGH393301:BGJ393302 AWL393301:AWN393302 AMP393301:AMR393302 ACT393301:ACV393302 SX393301:SZ393302 JB393301:JD393302 F393301:H393302 WVN327765:WVP327766 WLR327765:WLT327766 WBV327765:WBX327766 VRZ327765:VSB327766 VID327765:VIF327766 UYH327765:UYJ327766 UOL327765:UON327766 UEP327765:UER327766 TUT327765:TUV327766 TKX327765:TKZ327766 TBB327765:TBD327766 SRF327765:SRH327766 SHJ327765:SHL327766 RXN327765:RXP327766 RNR327765:RNT327766 RDV327765:RDX327766 QTZ327765:QUB327766 QKD327765:QKF327766 QAH327765:QAJ327766 PQL327765:PQN327766 PGP327765:PGR327766 OWT327765:OWV327766 OMX327765:OMZ327766 ODB327765:ODD327766 NTF327765:NTH327766 NJJ327765:NJL327766 MZN327765:MZP327766 MPR327765:MPT327766 MFV327765:MFX327766 LVZ327765:LWB327766 LMD327765:LMF327766 LCH327765:LCJ327766 KSL327765:KSN327766 KIP327765:KIR327766 JYT327765:JYV327766 JOX327765:JOZ327766 JFB327765:JFD327766 IVF327765:IVH327766 ILJ327765:ILL327766 IBN327765:IBP327766 HRR327765:HRT327766 HHV327765:HHX327766 GXZ327765:GYB327766 GOD327765:GOF327766 GEH327765:GEJ327766 FUL327765:FUN327766 FKP327765:FKR327766 FAT327765:FAV327766 EQX327765:EQZ327766 EHB327765:EHD327766 DXF327765:DXH327766 DNJ327765:DNL327766 DDN327765:DDP327766 CTR327765:CTT327766 CJV327765:CJX327766 BZZ327765:CAB327766 BQD327765:BQF327766 BGH327765:BGJ327766 AWL327765:AWN327766 AMP327765:AMR327766 ACT327765:ACV327766 SX327765:SZ327766 JB327765:JD327766 F327765:H327766 WVN262229:WVP262230 WLR262229:WLT262230 WBV262229:WBX262230 VRZ262229:VSB262230 VID262229:VIF262230 UYH262229:UYJ262230 UOL262229:UON262230 UEP262229:UER262230 TUT262229:TUV262230 TKX262229:TKZ262230 TBB262229:TBD262230 SRF262229:SRH262230 SHJ262229:SHL262230 RXN262229:RXP262230 RNR262229:RNT262230 RDV262229:RDX262230 QTZ262229:QUB262230 QKD262229:QKF262230 QAH262229:QAJ262230 PQL262229:PQN262230 PGP262229:PGR262230 OWT262229:OWV262230 OMX262229:OMZ262230 ODB262229:ODD262230 NTF262229:NTH262230 NJJ262229:NJL262230 MZN262229:MZP262230 MPR262229:MPT262230 MFV262229:MFX262230 LVZ262229:LWB262230 LMD262229:LMF262230 LCH262229:LCJ262230 KSL262229:KSN262230 KIP262229:KIR262230 JYT262229:JYV262230 JOX262229:JOZ262230 JFB262229:JFD262230 IVF262229:IVH262230 ILJ262229:ILL262230 IBN262229:IBP262230 HRR262229:HRT262230 HHV262229:HHX262230 GXZ262229:GYB262230 GOD262229:GOF262230 GEH262229:GEJ262230 FUL262229:FUN262230 FKP262229:FKR262230 FAT262229:FAV262230 EQX262229:EQZ262230 EHB262229:EHD262230 DXF262229:DXH262230 DNJ262229:DNL262230 DDN262229:DDP262230 CTR262229:CTT262230 CJV262229:CJX262230 BZZ262229:CAB262230 BQD262229:BQF262230 BGH262229:BGJ262230 AWL262229:AWN262230 AMP262229:AMR262230 ACT262229:ACV262230 SX262229:SZ262230 JB262229:JD262230 F262229:H262230 WVN196693:WVP196694 WLR196693:WLT196694 WBV196693:WBX196694 VRZ196693:VSB196694 VID196693:VIF196694 UYH196693:UYJ196694 UOL196693:UON196694 UEP196693:UER196694 TUT196693:TUV196694 TKX196693:TKZ196694 TBB196693:TBD196694 SRF196693:SRH196694 SHJ196693:SHL196694 RXN196693:RXP196694 RNR196693:RNT196694 RDV196693:RDX196694 QTZ196693:QUB196694 QKD196693:QKF196694 QAH196693:QAJ196694 PQL196693:PQN196694 PGP196693:PGR196694 OWT196693:OWV196694 OMX196693:OMZ196694 ODB196693:ODD196694 NTF196693:NTH196694 NJJ196693:NJL196694 MZN196693:MZP196694 MPR196693:MPT196694 MFV196693:MFX196694 LVZ196693:LWB196694 LMD196693:LMF196694 LCH196693:LCJ196694 KSL196693:KSN196694 KIP196693:KIR196694 JYT196693:JYV196694 JOX196693:JOZ196694 JFB196693:JFD196694 IVF196693:IVH196694 ILJ196693:ILL196694 IBN196693:IBP196694 HRR196693:HRT196694 HHV196693:HHX196694 GXZ196693:GYB196694 GOD196693:GOF196694 GEH196693:GEJ196694 FUL196693:FUN196694 FKP196693:FKR196694 FAT196693:FAV196694 EQX196693:EQZ196694 EHB196693:EHD196694 DXF196693:DXH196694 DNJ196693:DNL196694 DDN196693:DDP196694 CTR196693:CTT196694 CJV196693:CJX196694 BZZ196693:CAB196694 BQD196693:BQF196694 BGH196693:BGJ196694 AWL196693:AWN196694 AMP196693:AMR196694 ACT196693:ACV196694 SX196693:SZ196694 JB196693:JD196694 F196693:H196694 WVN131157:WVP131158 WLR131157:WLT131158 WBV131157:WBX131158 VRZ131157:VSB131158 VID131157:VIF131158 UYH131157:UYJ131158 UOL131157:UON131158 UEP131157:UER131158 TUT131157:TUV131158 TKX131157:TKZ131158 TBB131157:TBD131158 SRF131157:SRH131158 SHJ131157:SHL131158 RXN131157:RXP131158 RNR131157:RNT131158 RDV131157:RDX131158 QTZ131157:QUB131158 QKD131157:QKF131158 QAH131157:QAJ131158 PQL131157:PQN131158 PGP131157:PGR131158 OWT131157:OWV131158 OMX131157:OMZ131158 ODB131157:ODD131158 NTF131157:NTH131158 NJJ131157:NJL131158 MZN131157:MZP131158 MPR131157:MPT131158 MFV131157:MFX131158 LVZ131157:LWB131158 LMD131157:LMF131158 LCH131157:LCJ131158 KSL131157:KSN131158 KIP131157:KIR131158 JYT131157:JYV131158 JOX131157:JOZ131158 JFB131157:JFD131158 IVF131157:IVH131158 ILJ131157:ILL131158 IBN131157:IBP131158 HRR131157:HRT131158 HHV131157:HHX131158 GXZ131157:GYB131158 GOD131157:GOF131158 GEH131157:GEJ131158 FUL131157:FUN131158 FKP131157:FKR131158 FAT131157:FAV131158 EQX131157:EQZ131158 EHB131157:EHD131158 DXF131157:DXH131158 DNJ131157:DNL131158 DDN131157:DDP131158 CTR131157:CTT131158 CJV131157:CJX131158 BZZ131157:CAB131158 BQD131157:BQF131158 BGH131157:BGJ131158 AWL131157:AWN131158 AMP131157:AMR131158 ACT131157:ACV131158 SX131157:SZ131158 JB131157:JD131158 F131157:H131158 WVN65621:WVP65622 WLR65621:WLT65622 WBV65621:WBX65622 VRZ65621:VSB65622 VID65621:VIF65622 UYH65621:UYJ65622 UOL65621:UON65622 UEP65621:UER65622 TUT65621:TUV65622 TKX65621:TKZ65622 TBB65621:TBD65622 SRF65621:SRH65622 SHJ65621:SHL65622 RXN65621:RXP65622 RNR65621:RNT65622 RDV65621:RDX65622 QTZ65621:QUB65622 QKD65621:QKF65622 QAH65621:QAJ65622 PQL65621:PQN65622 PGP65621:PGR65622 OWT65621:OWV65622 OMX65621:OMZ65622 ODB65621:ODD65622 NTF65621:NTH65622 NJJ65621:NJL65622 MZN65621:MZP65622 MPR65621:MPT65622 MFV65621:MFX65622 LVZ65621:LWB65622 LMD65621:LMF65622 LCH65621:LCJ65622 KSL65621:KSN65622 KIP65621:KIR65622 JYT65621:JYV65622 JOX65621:JOZ65622 JFB65621:JFD65622 IVF65621:IVH65622 ILJ65621:ILL65622 IBN65621:IBP65622 HRR65621:HRT65622 HHV65621:HHX65622 GXZ65621:GYB65622 GOD65621:GOF65622 GEH65621:GEJ65622 FUL65621:FUN65622 FKP65621:FKR65622 FAT65621:FAV65622 EQX65621:EQZ65622 EHB65621:EHD65622 DXF65621:DXH65622 DNJ65621:DNL65622 DDN65621:DDP65622 CTR65621:CTT65622 CJV65621:CJX65622 BZZ65621:CAB65622 BQD65621:BQF65622 BGH65621:BGJ65622 AWL65621:AWN65622 AMP65621:AMR65622 ACT65621:ACV65622 SX65621:SZ65622 JB65621:JD65622 F65621:H65622 WVN85:WVP86 WLR85:WLT86 WBV85:WBX86 VRZ85:VSB86 VID85:VIF86 UYH85:UYJ86 UOL85:UON86 UEP85:UER86 TUT85:TUV86 TKX85:TKZ86 TBB85:TBD86 SRF85:SRH86 SHJ85:SHL86 RXN85:RXP86 RNR85:RNT86 RDV85:RDX86 QTZ85:QUB86 QKD85:QKF86 QAH85:QAJ86 PQL85:PQN86 PGP85:PGR86 OWT85:OWV86 OMX85:OMZ86 ODB85:ODD86 NTF85:NTH86 NJJ85:NJL86 MZN85:MZP86 MPR85:MPT86 MFV85:MFX86 LVZ85:LWB86 LMD85:LMF86 LCH85:LCJ86 KSL85:KSN86 KIP85:KIR86 JYT85:JYV86 JOX85:JOZ86 JFB85:JFD86 IVF85:IVH86 ILJ85:ILL86 IBN85:IBP86 HRR85:HRT86 HHV85:HHX86 GXZ85:GYB86 GOD85:GOF86 GEH85:GEJ86 FUL85:FUN86 FKP85:FKR86 FAT85:FAV86 EQX85:EQZ86 EHB85:EHD86 DXF85:DXH86 DNJ85:DNL86 DDN85:DDP86 CTR85:CTT86 CJV85:CJX86 BZZ85:CAB86 BQD85:BQF86 BGH85:BGJ86 AWL85:AWN86 AMP85:AMR86 ACT85:ACV86 SX85:SZ86 JB85:JD86 WVO983156:WVP983165 WVL983091:WVL983092 WLP983091:WLP983092 WBT983091:WBT983092 VRX983091:VRX983092 VIB983091:VIB983092 UYF983091:UYF983092 UOJ983091:UOJ983092 UEN983091:UEN983092 TUR983091:TUR983092 TKV983091:TKV983092 TAZ983091:TAZ983092 SRD983091:SRD983092 SHH983091:SHH983092 RXL983091:RXL983092 RNP983091:RNP983092 RDT983091:RDT983092 QTX983091:QTX983092 QKB983091:QKB983092 QAF983091:QAF983092 PQJ983091:PQJ983092 PGN983091:PGN983092 OWR983091:OWR983092 OMV983091:OMV983092 OCZ983091:OCZ983092 NTD983091:NTD983092 NJH983091:NJH983092 MZL983091:MZL983092 MPP983091:MPP983092 MFT983091:MFT983092 LVX983091:LVX983092 LMB983091:LMB983092 LCF983091:LCF983092 KSJ983091:KSJ983092 KIN983091:KIN983092 JYR983091:JYR983092 JOV983091:JOV983092 JEZ983091:JEZ983092 IVD983091:IVD983092 ILH983091:ILH983092 IBL983091:IBL983092 HRP983091:HRP983092 HHT983091:HHT983092 GXX983091:GXX983092 GOB983091:GOB983092 GEF983091:GEF983092 FUJ983091:FUJ983092 FKN983091:FKN983092 FAR983091:FAR983092 EQV983091:EQV983092 EGZ983091:EGZ983092 DXD983091:DXD983092 DNH983091:DNH983092 DDL983091:DDL983092 CTP983091:CTP983092 CJT983091:CJT983092 BZX983091:BZX983092 BQB983091:BQB983092 BGF983091:BGF983092 AWJ983091:AWJ983092 AMN983091:AMN983092 ACR983091:ACR983092 SV983091:SV983092 IZ983091:IZ983092 D983091:D983092 WVL917555:WVL917556 WLP917555:WLP917556 WBT917555:WBT917556 VRX917555:VRX917556 VIB917555:VIB917556 UYF917555:UYF917556 UOJ917555:UOJ917556 UEN917555:UEN917556 TUR917555:TUR917556 TKV917555:TKV917556 TAZ917555:TAZ917556 SRD917555:SRD917556 SHH917555:SHH917556 RXL917555:RXL917556 RNP917555:RNP917556 RDT917555:RDT917556 QTX917555:QTX917556 QKB917555:QKB917556 QAF917555:QAF917556 PQJ917555:PQJ917556 PGN917555:PGN917556 OWR917555:OWR917556 OMV917555:OMV917556 OCZ917555:OCZ917556 NTD917555:NTD917556 NJH917555:NJH917556 MZL917555:MZL917556 MPP917555:MPP917556 MFT917555:MFT917556 LVX917555:LVX917556 LMB917555:LMB917556 LCF917555:LCF917556 KSJ917555:KSJ917556 KIN917555:KIN917556 JYR917555:JYR917556 JOV917555:JOV917556 JEZ917555:JEZ917556 IVD917555:IVD917556 ILH917555:ILH917556 IBL917555:IBL917556 HRP917555:HRP917556 HHT917555:HHT917556 GXX917555:GXX917556 GOB917555:GOB917556 GEF917555:GEF917556 FUJ917555:FUJ917556 FKN917555:FKN917556 FAR917555:FAR917556 EQV917555:EQV917556 EGZ917555:EGZ917556 DXD917555:DXD917556 DNH917555:DNH917556 DDL917555:DDL917556 CTP917555:CTP917556 CJT917555:CJT917556 BZX917555:BZX917556 BQB917555:BQB917556 BGF917555:BGF917556 AWJ917555:AWJ917556 AMN917555:AMN917556 ACR917555:ACR917556 SV917555:SV917556 IZ917555:IZ917556 D917555:D917556 WVL852019:WVL852020 WLP852019:WLP852020 WBT852019:WBT852020 VRX852019:VRX852020 VIB852019:VIB852020 UYF852019:UYF852020 UOJ852019:UOJ852020 UEN852019:UEN852020 TUR852019:TUR852020 TKV852019:TKV852020 TAZ852019:TAZ852020 SRD852019:SRD852020 SHH852019:SHH852020 RXL852019:RXL852020 RNP852019:RNP852020 RDT852019:RDT852020 QTX852019:QTX852020 QKB852019:QKB852020 QAF852019:QAF852020 PQJ852019:PQJ852020 PGN852019:PGN852020 OWR852019:OWR852020 OMV852019:OMV852020 OCZ852019:OCZ852020 NTD852019:NTD852020 NJH852019:NJH852020 MZL852019:MZL852020 MPP852019:MPP852020 MFT852019:MFT852020 LVX852019:LVX852020 LMB852019:LMB852020 LCF852019:LCF852020 KSJ852019:KSJ852020 KIN852019:KIN852020 JYR852019:JYR852020 JOV852019:JOV852020 JEZ852019:JEZ852020 IVD852019:IVD852020 ILH852019:ILH852020 IBL852019:IBL852020 HRP852019:HRP852020 HHT852019:HHT852020 GXX852019:GXX852020 GOB852019:GOB852020 GEF852019:GEF852020 FUJ852019:FUJ852020 FKN852019:FKN852020 FAR852019:FAR852020 EQV852019:EQV852020 EGZ852019:EGZ852020 DXD852019:DXD852020 DNH852019:DNH852020 DDL852019:DDL852020 CTP852019:CTP852020 CJT852019:CJT852020 BZX852019:BZX852020 BQB852019:BQB852020 BGF852019:BGF852020 AWJ852019:AWJ852020 AMN852019:AMN852020 ACR852019:ACR852020 SV852019:SV852020 IZ852019:IZ852020 D852019:D852020 WVL786483:WVL786484 WLP786483:WLP786484 WBT786483:WBT786484 VRX786483:VRX786484 VIB786483:VIB786484 UYF786483:UYF786484 UOJ786483:UOJ786484 UEN786483:UEN786484 TUR786483:TUR786484 TKV786483:TKV786484 TAZ786483:TAZ786484 SRD786483:SRD786484 SHH786483:SHH786484 RXL786483:RXL786484 RNP786483:RNP786484 RDT786483:RDT786484 QTX786483:QTX786484 QKB786483:QKB786484 QAF786483:QAF786484 PQJ786483:PQJ786484 PGN786483:PGN786484 OWR786483:OWR786484 OMV786483:OMV786484 OCZ786483:OCZ786484 NTD786483:NTD786484 NJH786483:NJH786484 MZL786483:MZL786484 MPP786483:MPP786484 MFT786483:MFT786484 LVX786483:LVX786484 LMB786483:LMB786484 LCF786483:LCF786484 KSJ786483:KSJ786484 KIN786483:KIN786484 JYR786483:JYR786484 JOV786483:JOV786484 JEZ786483:JEZ786484 IVD786483:IVD786484 ILH786483:ILH786484 IBL786483:IBL786484 HRP786483:HRP786484 HHT786483:HHT786484 GXX786483:GXX786484 GOB786483:GOB786484 GEF786483:GEF786484 FUJ786483:FUJ786484 FKN786483:FKN786484 FAR786483:FAR786484 EQV786483:EQV786484 EGZ786483:EGZ786484 DXD786483:DXD786484 DNH786483:DNH786484 DDL786483:DDL786484 CTP786483:CTP786484 CJT786483:CJT786484 BZX786483:BZX786484 BQB786483:BQB786484 BGF786483:BGF786484 AWJ786483:AWJ786484 AMN786483:AMN786484 ACR786483:ACR786484 SV786483:SV786484 IZ786483:IZ786484 D786483:D786484 WVL720947:WVL720948 WLP720947:WLP720948 WBT720947:WBT720948 VRX720947:VRX720948 VIB720947:VIB720948 UYF720947:UYF720948 UOJ720947:UOJ720948 UEN720947:UEN720948 TUR720947:TUR720948 TKV720947:TKV720948 TAZ720947:TAZ720948 SRD720947:SRD720948 SHH720947:SHH720948 RXL720947:RXL720948 RNP720947:RNP720948 RDT720947:RDT720948 QTX720947:QTX720948 QKB720947:QKB720948 QAF720947:QAF720948 PQJ720947:PQJ720948 PGN720947:PGN720948 OWR720947:OWR720948 OMV720947:OMV720948 OCZ720947:OCZ720948 NTD720947:NTD720948 NJH720947:NJH720948 MZL720947:MZL720948 MPP720947:MPP720948 MFT720947:MFT720948 LVX720947:LVX720948 LMB720947:LMB720948 LCF720947:LCF720948 KSJ720947:KSJ720948 KIN720947:KIN720948 JYR720947:JYR720948 JOV720947:JOV720948 JEZ720947:JEZ720948 IVD720947:IVD720948 ILH720947:ILH720948 IBL720947:IBL720948 HRP720947:HRP720948 HHT720947:HHT720948 GXX720947:GXX720948 GOB720947:GOB720948 GEF720947:GEF720948 FUJ720947:FUJ720948 FKN720947:FKN720948 FAR720947:FAR720948 EQV720947:EQV720948 EGZ720947:EGZ720948 DXD720947:DXD720948 DNH720947:DNH720948 DDL720947:DDL720948 CTP720947:CTP720948 CJT720947:CJT720948 BZX720947:BZX720948 BQB720947:BQB720948 BGF720947:BGF720948 AWJ720947:AWJ720948 AMN720947:AMN720948 ACR720947:ACR720948 SV720947:SV720948 IZ720947:IZ720948 D720947:D720948 WVL655411:WVL655412 WLP655411:WLP655412 WBT655411:WBT655412 VRX655411:VRX655412 VIB655411:VIB655412 UYF655411:UYF655412 UOJ655411:UOJ655412 UEN655411:UEN655412 TUR655411:TUR655412 TKV655411:TKV655412 TAZ655411:TAZ655412 SRD655411:SRD655412 SHH655411:SHH655412 RXL655411:RXL655412 RNP655411:RNP655412 RDT655411:RDT655412 QTX655411:QTX655412 QKB655411:QKB655412 QAF655411:QAF655412 PQJ655411:PQJ655412 PGN655411:PGN655412 OWR655411:OWR655412 OMV655411:OMV655412 OCZ655411:OCZ655412 NTD655411:NTD655412 NJH655411:NJH655412 MZL655411:MZL655412 MPP655411:MPP655412 MFT655411:MFT655412 LVX655411:LVX655412 LMB655411:LMB655412 LCF655411:LCF655412 KSJ655411:KSJ655412 KIN655411:KIN655412 JYR655411:JYR655412 JOV655411:JOV655412 JEZ655411:JEZ655412 IVD655411:IVD655412 ILH655411:ILH655412 IBL655411:IBL655412 HRP655411:HRP655412 HHT655411:HHT655412 GXX655411:GXX655412 GOB655411:GOB655412 GEF655411:GEF655412 FUJ655411:FUJ655412 FKN655411:FKN655412 FAR655411:FAR655412 EQV655411:EQV655412 EGZ655411:EGZ655412 DXD655411:DXD655412 DNH655411:DNH655412 DDL655411:DDL655412 CTP655411:CTP655412 CJT655411:CJT655412 BZX655411:BZX655412 BQB655411:BQB655412 BGF655411:BGF655412 AWJ655411:AWJ655412 AMN655411:AMN655412 ACR655411:ACR655412 SV655411:SV655412 IZ655411:IZ655412 D655411:D655412 WVL589875:WVL589876 WLP589875:WLP589876 WBT589875:WBT589876 VRX589875:VRX589876 VIB589875:VIB589876 UYF589875:UYF589876 UOJ589875:UOJ589876 UEN589875:UEN589876 TUR589875:TUR589876 TKV589875:TKV589876 TAZ589875:TAZ589876 SRD589875:SRD589876 SHH589875:SHH589876 RXL589875:RXL589876 RNP589875:RNP589876 RDT589875:RDT589876 QTX589875:QTX589876 QKB589875:QKB589876 QAF589875:QAF589876 PQJ589875:PQJ589876 PGN589875:PGN589876 OWR589875:OWR589876 OMV589875:OMV589876 OCZ589875:OCZ589876 NTD589875:NTD589876 NJH589875:NJH589876 MZL589875:MZL589876 MPP589875:MPP589876 MFT589875:MFT589876 LVX589875:LVX589876 LMB589875:LMB589876 LCF589875:LCF589876 KSJ589875:KSJ589876 KIN589875:KIN589876 JYR589875:JYR589876 JOV589875:JOV589876 JEZ589875:JEZ589876 IVD589875:IVD589876 ILH589875:ILH589876 IBL589875:IBL589876 HRP589875:HRP589876 HHT589875:HHT589876 GXX589875:GXX589876 GOB589875:GOB589876 GEF589875:GEF589876 FUJ589875:FUJ589876 FKN589875:FKN589876 FAR589875:FAR589876 EQV589875:EQV589876 EGZ589875:EGZ589876 DXD589875:DXD589876 DNH589875:DNH589876 DDL589875:DDL589876 CTP589875:CTP589876 CJT589875:CJT589876 BZX589875:BZX589876 BQB589875:BQB589876 BGF589875:BGF589876 AWJ589875:AWJ589876 AMN589875:AMN589876 ACR589875:ACR589876 SV589875:SV589876 IZ589875:IZ589876 D589875:D589876 WVL524339:WVL524340 WLP524339:WLP524340 WBT524339:WBT524340 VRX524339:VRX524340 VIB524339:VIB524340 UYF524339:UYF524340 UOJ524339:UOJ524340 UEN524339:UEN524340 TUR524339:TUR524340 TKV524339:TKV524340 TAZ524339:TAZ524340 SRD524339:SRD524340 SHH524339:SHH524340 RXL524339:RXL524340 RNP524339:RNP524340 RDT524339:RDT524340 QTX524339:QTX524340 QKB524339:QKB524340 QAF524339:QAF524340 PQJ524339:PQJ524340 PGN524339:PGN524340 OWR524339:OWR524340 OMV524339:OMV524340 OCZ524339:OCZ524340 NTD524339:NTD524340 NJH524339:NJH524340 MZL524339:MZL524340 MPP524339:MPP524340 MFT524339:MFT524340 LVX524339:LVX524340 LMB524339:LMB524340 LCF524339:LCF524340 KSJ524339:KSJ524340 KIN524339:KIN524340 JYR524339:JYR524340 JOV524339:JOV524340 JEZ524339:JEZ524340 IVD524339:IVD524340 ILH524339:ILH524340 IBL524339:IBL524340 HRP524339:HRP524340 HHT524339:HHT524340 GXX524339:GXX524340 GOB524339:GOB524340 GEF524339:GEF524340 FUJ524339:FUJ524340 FKN524339:FKN524340 FAR524339:FAR524340 EQV524339:EQV524340 EGZ524339:EGZ524340 DXD524339:DXD524340 DNH524339:DNH524340 DDL524339:DDL524340 CTP524339:CTP524340 CJT524339:CJT524340 BZX524339:BZX524340 BQB524339:BQB524340 BGF524339:BGF524340 AWJ524339:AWJ524340 AMN524339:AMN524340 ACR524339:ACR524340 SV524339:SV524340 IZ524339:IZ524340 D524339:D524340 WVL458803:WVL458804 WLP458803:WLP458804 WBT458803:WBT458804 VRX458803:VRX458804 VIB458803:VIB458804 UYF458803:UYF458804 UOJ458803:UOJ458804 UEN458803:UEN458804 TUR458803:TUR458804 TKV458803:TKV458804 TAZ458803:TAZ458804 SRD458803:SRD458804 SHH458803:SHH458804 RXL458803:RXL458804 RNP458803:RNP458804 RDT458803:RDT458804 QTX458803:QTX458804 QKB458803:QKB458804 QAF458803:QAF458804 PQJ458803:PQJ458804 PGN458803:PGN458804 OWR458803:OWR458804 OMV458803:OMV458804 OCZ458803:OCZ458804 NTD458803:NTD458804 NJH458803:NJH458804 MZL458803:MZL458804 MPP458803:MPP458804 MFT458803:MFT458804 LVX458803:LVX458804 LMB458803:LMB458804 LCF458803:LCF458804 KSJ458803:KSJ458804 KIN458803:KIN458804 JYR458803:JYR458804 JOV458803:JOV458804 JEZ458803:JEZ458804 IVD458803:IVD458804 ILH458803:ILH458804 IBL458803:IBL458804 HRP458803:HRP458804 HHT458803:HHT458804 GXX458803:GXX458804 GOB458803:GOB458804 GEF458803:GEF458804 FUJ458803:FUJ458804 FKN458803:FKN458804 FAR458803:FAR458804 EQV458803:EQV458804 EGZ458803:EGZ458804 DXD458803:DXD458804 DNH458803:DNH458804 DDL458803:DDL458804 CTP458803:CTP458804 CJT458803:CJT458804 BZX458803:BZX458804 BQB458803:BQB458804 BGF458803:BGF458804 AWJ458803:AWJ458804 AMN458803:AMN458804 ACR458803:ACR458804 SV458803:SV458804 IZ458803:IZ458804 D458803:D458804 WVL393267:WVL393268 WLP393267:WLP393268 WBT393267:WBT393268 VRX393267:VRX393268 VIB393267:VIB393268 UYF393267:UYF393268 UOJ393267:UOJ393268 UEN393267:UEN393268 TUR393267:TUR393268 TKV393267:TKV393268 TAZ393267:TAZ393268 SRD393267:SRD393268 SHH393267:SHH393268 RXL393267:RXL393268 RNP393267:RNP393268 RDT393267:RDT393268 QTX393267:QTX393268 QKB393267:QKB393268 QAF393267:QAF393268 PQJ393267:PQJ393268 PGN393267:PGN393268 OWR393267:OWR393268 OMV393267:OMV393268 OCZ393267:OCZ393268 NTD393267:NTD393268 NJH393267:NJH393268 MZL393267:MZL393268 MPP393267:MPP393268 MFT393267:MFT393268 LVX393267:LVX393268 LMB393267:LMB393268 LCF393267:LCF393268 KSJ393267:KSJ393268 KIN393267:KIN393268 JYR393267:JYR393268 JOV393267:JOV393268 JEZ393267:JEZ393268 IVD393267:IVD393268 ILH393267:ILH393268 IBL393267:IBL393268 HRP393267:HRP393268 HHT393267:HHT393268 GXX393267:GXX393268 GOB393267:GOB393268 GEF393267:GEF393268 FUJ393267:FUJ393268 FKN393267:FKN393268 FAR393267:FAR393268 EQV393267:EQV393268 EGZ393267:EGZ393268 DXD393267:DXD393268 DNH393267:DNH393268 DDL393267:DDL393268 CTP393267:CTP393268 CJT393267:CJT393268 BZX393267:BZX393268 BQB393267:BQB393268 BGF393267:BGF393268 AWJ393267:AWJ393268 AMN393267:AMN393268 ACR393267:ACR393268 SV393267:SV393268 IZ393267:IZ393268 D393267:D393268 WVL327731:WVL327732 WLP327731:WLP327732 WBT327731:WBT327732 VRX327731:VRX327732 VIB327731:VIB327732 UYF327731:UYF327732 UOJ327731:UOJ327732 UEN327731:UEN327732 TUR327731:TUR327732 TKV327731:TKV327732 TAZ327731:TAZ327732 SRD327731:SRD327732 SHH327731:SHH327732 RXL327731:RXL327732 RNP327731:RNP327732 RDT327731:RDT327732 QTX327731:QTX327732 QKB327731:QKB327732 QAF327731:QAF327732 PQJ327731:PQJ327732 PGN327731:PGN327732 OWR327731:OWR327732 OMV327731:OMV327732 OCZ327731:OCZ327732 NTD327731:NTD327732 NJH327731:NJH327732 MZL327731:MZL327732 MPP327731:MPP327732 MFT327731:MFT327732 LVX327731:LVX327732 LMB327731:LMB327732 LCF327731:LCF327732 KSJ327731:KSJ327732 KIN327731:KIN327732 JYR327731:JYR327732 JOV327731:JOV327732 JEZ327731:JEZ327732 IVD327731:IVD327732 ILH327731:ILH327732 IBL327731:IBL327732 HRP327731:HRP327732 HHT327731:HHT327732 GXX327731:GXX327732 GOB327731:GOB327732 GEF327731:GEF327732 FUJ327731:FUJ327732 FKN327731:FKN327732 FAR327731:FAR327732 EQV327731:EQV327732 EGZ327731:EGZ327732 DXD327731:DXD327732 DNH327731:DNH327732 DDL327731:DDL327732 CTP327731:CTP327732 CJT327731:CJT327732 BZX327731:BZX327732 BQB327731:BQB327732 BGF327731:BGF327732 AWJ327731:AWJ327732 AMN327731:AMN327732 ACR327731:ACR327732 SV327731:SV327732 IZ327731:IZ327732 D327731:D327732 WVL262195:WVL262196 WLP262195:WLP262196 WBT262195:WBT262196 VRX262195:VRX262196 VIB262195:VIB262196 UYF262195:UYF262196 UOJ262195:UOJ262196 UEN262195:UEN262196 TUR262195:TUR262196 TKV262195:TKV262196 TAZ262195:TAZ262196 SRD262195:SRD262196 SHH262195:SHH262196 RXL262195:RXL262196 RNP262195:RNP262196 RDT262195:RDT262196 QTX262195:QTX262196 QKB262195:QKB262196 QAF262195:QAF262196 PQJ262195:PQJ262196 PGN262195:PGN262196 OWR262195:OWR262196 OMV262195:OMV262196 OCZ262195:OCZ262196 NTD262195:NTD262196 NJH262195:NJH262196 MZL262195:MZL262196 MPP262195:MPP262196 MFT262195:MFT262196 LVX262195:LVX262196 LMB262195:LMB262196 LCF262195:LCF262196 KSJ262195:KSJ262196 KIN262195:KIN262196 JYR262195:JYR262196 JOV262195:JOV262196 JEZ262195:JEZ262196 IVD262195:IVD262196 ILH262195:ILH262196 IBL262195:IBL262196 HRP262195:HRP262196 HHT262195:HHT262196 GXX262195:GXX262196 GOB262195:GOB262196 GEF262195:GEF262196 FUJ262195:FUJ262196 FKN262195:FKN262196 FAR262195:FAR262196 EQV262195:EQV262196 EGZ262195:EGZ262196 DXD262195:DXD262196 DNH262195:DNH262196 DDL262195:DDL262196 CTP262195:CTP262196 CJT262195:CJT262196 BZX262195:BZX262196 BQB262195:BQB262196 BGF262195:BGF262196 AWJ262195:AWJ262196 AMN262195:AMN262196 ACR262195:ACR262196 SV262195:SV262196 IZ262195:IZ262196 D262195:D262196 WVL196659:WVL196660 WLP196659:WLP196660 WBT196659:WBT196660 VRX196659:VRX196660 VIB196659:VIB196660 UYF196659:UYF196660 UOJ196659:UOJ196660 UEN196659:UEN196660 TUR196659:TUR196660 TKV196659:TKV196660 TAZ196659:TAZ196660 SRD196659:SRD196660 SHH196659:SHH196660 RXL196659:RXL196660 RNP196659:RNP196660 RDT196659:RDT196660 QTX196659:QTX196660 QKB196659:QKB196660 QAF196659:QAF196660 PQJ196659:PQJ196660 PGN196659:PGN196660 OWR196659:OWR196660 OMV196659:OMV196660 OCZ196659:OCZ196660 NTD196659:NTD196660 NJH196659:NJH196660 MZL196659:MZL196660 MPP196659:MPP196660 MFT196659:MFT196660 LVX196659:LVX196660 LMB196659:LMB196660 LCF196659:LCF196660 KSJ196659:KSJ196660 KIN196659:KIN196660 JYR196659:JYR196660 JOV196659:JOV196660 JEZ196659:JEZ196660 IVD196659:IVD196660 ILH196659:ILH196660 IBL196659:IBL196660 HRP196659:HRP196660 HHT196659:HHT196660 GXX196659:GXX196660 GOB196659:GOB196660 GEF196659:GEF196660 FUJ196659:FUJ196660 FKN196659:FKN196660 FAR196659:FAR196660 EQV196659:EQV196660 EGZ196659:EGZ196660 DXD196659:DXD196660 DNH196659:DNH196660 DDL196659:DDL196660 CTP196659:CTP196660 CJT196659:CJT196660 BZX196659:BZX196660 BQB196659:BQB196660 BGF196659:BGF196660 AWJ196659:AWJ196660 AMN196659:AMN196660 ACR196659:ACR196660 SV196659:SV196660 IZ196659:IZ196660 D196659:D196660 WVL131123:WVL131124 WLP131123:WLP131124 WBT131123:WBT131124 VRX131123:VRX131124 VIB131123:VIB131124 UYF131123:UYF131124 UOJ131123:UOJ131124 UEN131123:UEN131124 TUR131123:TUR131124 TKV131123:TKV131124 TAZ131123:TAZ131124 SRD131123:SRD131124 SHH131123:SHH131124 RXL131123:RXL131124 RNP131123:RNP131124 RDT131123:RDT131124 QTX131123:QTX131124 QKB131123:QKB131124 QAF131123:QAF131124 PQJ131123:PQJ131124 PGN131123:PGN131124 OWR131123:OWR131124 OMV131123:OMV131124 OCZ131123:OCZ131124 NTD131123:NTD131124 NJH131123:NJH131124 MZL131123:MZL131124 MPP131123:MPP131124 MFT131123:MFT131124 LVX131123:LVX131124 LMB131123:LMB131124 LCF131123:LCF131124 KSJ131123:KSJ131124 KIN131123:KIN131124 JYR131123:JYR131124 JOV131123:JOV131124 JEZ131123:JEZ131124 IVD131123:IVD131124 ILH131123:ILH131124 IBL131123:IBL131124 HRP131123:HRP131124 HHT131123:HHT131124 GXX131123:GXX131124 GOB131123:GOB131124 GEF131123:GEF131124 FUJ131123:FUJ131124 FKN131123:FKN131124 FAR131123:FAR131124 EQV131123:EQV131124 EGZ131123:EGZ131124 DXD131123:DXD131124 DNH131123:DNH131124 DDL131123:DDL131124 CTP131123:CTP131124 CJT131123:CJT131124 BZX131123:BZX131124 BQB131123:BQB131124 BGF131123:BGF131124 AWJ131123:AWJ131124 AMN131123:AMN131124 ACR131123:ACR131124 SV131123:SV131124 IZ131123:IZ131124 D131123:D131124 WVL65587:WVL65588 WLP65587:WLP65588 WBT65587:WBT65588 VRX65587:VRX65588 VIB65587:VIB65588 UYF65587:UYF65588 UOJ65587:UOJ65588 UEN65587:UEN65588 TUR65587:TUR65588 TKV65587:TKV65588 TAZ65587:TAZ65588 SRD65587:SRD65588 SHH65587:SHH65588 RXL65587:RXL65588 RNP65587:RNP65588 RDT65587:RDT65588 QTX65587:QTX65588 QKB65587:QKB65588 QAF65587:QAF65588 PQJ65587:PQJ65588 PGN65587:PGN65588 OWR65587:OWR65588 OMV65587:OMV65588 OCZ65587:OCZ65588 NTD65587:NTD65588 NJH65587:NJH65588 MZL65587:MZL65588 MPP65587:MPP65588 MFT65587:MFT65588 LVX65587:LVX65588 LMB65587:LMB65588 LCF65587:LCF65588 KSJ65587:KSJ65588 KIN65587:KIN65588 JYR65587:JYR65588 JOV65587:JOV65588 JEZ65587:JEZ65588 IVD65587:IVD65588 ILH65587:ILH65588 IBL65587:IBL65588 HRP65587:HRP65588 HHT65587:HHT65588 GXX65587:GXX65588 GOB65587:GOB65588 GEF65587:GEF65588 FUJ65587:FUJ65588 FKN65587:FKN65588 FAR65587:FAR65588 EQV65587:EQV65588 EGZ65587:EGZ65588 DXD65587:DXD65588 DNH65587:DNH65588 DDL65587:DDL65588 CTP65587:CTP65588 CJT65587:CJT65588 BZX65587:BZX65588 BQB65587:BQB65588 BGF65587:BGF65588 AWJ65587:AWJ65588 AMN65587:AMN65588 ACR65587:ACR65588 SV65587:SV65588 IZ65587:IZ65588 D65587:D65588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WVL983089 WLP983089 WBT983089 VRX983089 VIB983089 UYF983089 UOJ983089 UEN983089 TUR983089 TKV983089 TAZ983089 SRD983089 SHH983089 RXL983089 RNP983089 RDT983089 QTX983089 QKB983089 QAF983089 PQJ983089 PGN983089 OWR983089 OMV983089 OCZ983089 NTD983089 NJH983089 MZL983089 MPP983089 MFT983089 LVX983089 LMB983089 LCF983089 KSJ983089 KIN983089 JYR983089 JOV983089 JEZ983089 IVD983089 ILH983089 IBL983089 HRP983089 HHT983089 GXX983089 GOB983089 GEF983089 FUJ983089 FKN983089 FAR983089 EQV983089 EGZ983089 DXD983089 DNH983089 DDL983089 CTP983089 CJT983089 BZX983089 BQB983089 BGF983089 AWJ983089 AMN983089 ACR983089 SV983089 IZ983089 D983089 WVL917553 WLP917553 WBT917553 VRX917553 VIB917553 UYF917553 UOJ917553 UEN917553 TUR917553 TKV917553 TAZ917553 SRD917553 SHH917553 RXL917553 RNP917553 RDT917553 QTX917553 QKB917553 QAF917553 PQJ917553 PGN917553 OWR917553 OMV917553 OCZ917553 NTD917553 NJH917553 MZL917553 MPP917553 MFT917553 LVX917553 LMB917553 LCF917553 KSJ917553 KIN917553 JYR917553 JOV917553 JEZ917553 IVD917553 ILH917553 IBL917553 HRP917553 HHT917553 GXX917553 GOB917553 GEF917553 FUJ917553 FKN917553 FAR917553 EQV917553 EGZ917553 DXD917553 DNH917553 DDL917553 CTP917553 CJT917553 BZX917553 BQB917553 BGF917553 AWJ917553 AMN917553 ACR917553 SV917553 IZ917553 D917553 WVL852017 WLP852017 WBT852017 VRX852017 VIB852017 UYF852017 UOJ852017 UEN852017 TUR852017 TKV852017 TAZ852017 SRD852017 SHH852017 RXL852017 RNP852017 RDT852017 QTX852017 QKB852017 QAF852017 PQJ852017 PGN852017 OWR852017 OMV852017 OCZ852017 NTD852017 NJH852017 MZL852017 MPP852017 MFT852017 LVX852017 LMB852017 LCF852017 KSJ852017 KIN852017 JYR852017 JOV852017 JEZ852017 IVD852017 ILH852017 IBL852017 HRP852017 HHT852017 GXX852017 GOB852017 GEF852017 FUJ852017 FKN852017 FAR852017 EQV852017 EGZ852017 DXD852017 DNH852017 DDL852017 CTP852017 CJT852017 BZX852017 BQB852017 BGF852017 AWJ852017 AMN852017 ACR852017 SV852017 IZ852017 D852017 WVL786481 WLP786481 WBT786481 VRX786481 VIB786481 UYF786481 UOJ786481 UEN786481 TUR786481 TKV786481 TAZ786481 SRD786481 SHH786481 RXL786481 RNP786481 RDT786481 QTX786481 QKB786481 QAF786481 PQJ786481 PGN786481 OWR786481 OMV786481 OCZ786481 NTD786481 NJH786481 MZL786481 MPP786481 MFT786481 LVX786481 LMB786481 LCF786481 KSJ786481 KIN786481 JYR786481 JOV786481 JEZ786481 IVD786481 ILH786481 IBL786481 HRP786481 HHT786481 GXX786481 GOB786481 GEF786481 FUJ786481 FKN786481 FAR786481 EQV786481 EGZ786481 DXD786481 DNH786481 DDL786481 CTP786481 CJT786481 BZX786481 BQB786481 BGF786481 AWJ786481 AMN786481 ACR786481 SV786481 IZ786481 D786481 WVL720945 WLP720945 WBT720945 VRX720945 VIB720945 UYF720945 UOJ720945 UEN720945 TUR720945 TKV720945 TAZ720945 SRD720945 SHH720945 RXL720945 RNP720945 RDT720945 QTX720945 QKB720945 QAF720945 PQJ720945 PGN720945 OWR720945 OMV720945 OCZ720945 NTD720945 NJH720945 MZL720945 MPP720945 MFT720945 LVX720945 LMB720945 LCF720945 KSJ720945 KIN720945 JYR720945 JOV720945 JEZ720945 IVD720945 ILH720945 IBL720945 HRP720945 HHT720945 GXX720945 GOB720945 GEF720945 FUJ720945 FKN720945 FAR720945 EQV720945 EGZ720945 DXD720945 DNH720945 DDL720945 CTP720945 CJT720945 BZX720945 BQB720945 BGF720945 AWJ720945 AMN720945 ACR720945 SV720945 IZ720945 D720945 WVL655409 WLP655409 WBT655409 VRX655409 VIB655409 UYF655409 UOJ655409 UEN655409 TUR655409 TKV655409 TAZ655409 SRD655409 SHH655409 RXL655409 RNP655409 RDT655409 QTX655409 QKB655409 QAF655409 PQJ655409 PGN655409 OWR655409 OMV655409 OCZ655409 NTD655409 NJH655409 MZL655409 MPP655409 MFT655409 LVX655409 LMB655409 LCF655409 KSJ655409 KIN655409 JYR655409 JOV655409 JEZ655409 IVD655409 ILH655409 IBL655409 HRP655409 HHT655409 GXX655409 GOB655409 GEF655409 FUJ655409 FKN655409 FAR655409 EQV655409 EGZ655409 DXD655409 DNH655409 DDL655409 CTP655409 CJT655409 BZX655409 BQB655409 BGF655409 AWJ655409 AMN655409 ACR655409 SV655409 IZ655409 D655409 WVL589873 WLP589873 WBT589873 VRX589873 VIB589873 UYF589873 UOJ589873 UEN589873 TUR589873 TKV589873 TAZ589873 SRD589873 SHH589873 RXL589873 RNP589873 RDT589873 QTX589873 QKB589873 QAF589873 PQJ589873 PGN589873 OWR589873 OMV589873 OCZ589873 NTD589873 NJH589873 MZL589873 MPP589873 MFT589873 LVX589873 LMB589873 LCF589873 KSJ589873 KIN589873 JYR589873 JOV589873 JEZ589873 IVD589873 ILH589873 IBL589873 HRP589873 HHT589873 GXX589873 GOB589873 GEF589873 FUJ589873 FKN589873 FAR589873 EQV589873 EGZ589873 DXD589873 DNH589873 DDL589873 CTP589873 CJT589873 BZX589873 BQB589873 BGF589873 AWJ589873 AMN589873 ACR589873 SV589873 IZ589873 D589873 WVL524337 WLP524337 WBT524337 VRX524337 VIB524337 UYF524337 UOJ524337 UEN524337 TUR524337 TKV524337 TAZ524337 SRD524337 SHH524337 RXL524337 RNP524337 RDT524337 QTX524337 QKB524337 QAF524337 PQJ524337 PGN524337 OWR524337 OMV524337 OCZ524337 NTD524337 NJH524337 MZL524337 MPP524337 MFT524337 LVX524337 LMB524337 LCF524337 KSJ524337 KIN524337 JYR524337 JOV524337 JEZ524337 IVD524337 ILH524337 IBL524337 HRP524337 HHT524337 GXX524337 GOB524337 GEF524337 FUJ524337 FKN524337 FAR524337 EQV524337 EGZ524337 DXD524337 DNH524337 DDL524337 CTP524337 CJT524337 BZX524337 BQB524337 BGF524337 AWJ524337 AMN524337 ACR524337 SV524337 IZ524337 D524337 WVL458801 WLP458801 WBT458801 VRX458801 VIB458801 UYF458801 UOJ458801 UEN458801 TUR458801 TKV458801 TAZ458801 SRD458801 SHH458801 RXL458801 RNP458801 RDT458801 QTX458801 QKB458801 QAF458801 PQJ458801 PGN458801 OWR458801 OMV458801 OCZ458801 NTD458801 NJH458801 MZL458801 MPP458801 MFT458801 LVX458801 LMB458801 LCF458801 KSJ458801 KIN458801 JYR458801 JOV458801 JEZ458801 IVD458801 ILH458801 IBL458801 HRP458801 HHT458801 GXX458801 GOB458801 GEF458801 FUJ458801 FKN458801 FAR458801 EQV458801 EGZ458801 DXD458801 DNH458801 DDL458801 CTP458801 CJT458801 BZX458801 BQB458801 BGF458801 AWJ458801 AMN458801 ACR458801 SV458801 IZ458801 D458801 WVL393265 WLP393265 WBT393265 VRX393265 VIB393265 UYF393265 UOJ393265 UEN393265 TUR393265 TKV393265 TAZ393265 SRD393265 SHH393265 RXL393265 RNP393265 RDT393265 QTX393265 QKB393265 QAF393265 PQJ393265 PGN393265 OWR393265 OMV393265 OCZ393265 NTD393265 NJH393265 MZL393265 MPP393265 MFT393265 LVX393265 LMB393265 LCF393265 KSJ393265 KIN393265 JYR393265 JOV393265 JEZ393265 IVD393265 ILH393265 IBL393265 HRP393265 HHT393265 GXX393265 GOB393265 GEF393265 FUJ393265 FKN393265 FAR393265 EQV393265 EGZ393265 DXD393265 DNH393265 DDL393265 CTP393265 CJT393265 BZX393265 BQB393265 BGF393265 AWJ393265 AMN393265 ACR393265 SV393265 IZ393265 D393265 WVL327729 WLP327729 WBT327729 VRX327729 VIB327729 UYF327729 UOJ327729 UEN327729 TUR327729 TKV327729 TAZ327729 SRD327729 SHH327729 RXL327729 RNP327729 RDT327729 QTX327729 QKB327729 QAF327729 PQJ327729 PGN327729 OWR327729 OMV327729 OCZ327729 NTD327729 NJH327729 MZL327729 MPP327729 MFT327729 LVX327729 LMB327729 LCF327729 KSJ327729 KIN327729 JYR327729 JOV327729 JEZ327729 IVD327729 ILH327729 IBL327729 HRP327729 HHT327729 GXX327729 GOB327729 GEF327729 FUJ327729 FKN327729 FAR327729 EQV327729 EGZ327729 DXD327729 DNH327729 DDL327729 CTP327729 CJT327729 BZX327729 BQB327729 BGF327729 AWJ327729 AMN327729 ACR327729 SV327729 IZ327729 D327729 WVL262193 WLP262193 WBT262193 VRX262193 VIB262193 UYF262193 UOJ262193 UEN262193 TUR262193 TKV262193 TAZ262193 SRD262193 SHH262193 RXL262193 RNP262193 RDT262193 QTX262193 QKB262193 QAF262193 PQJ262193 PGN262193 OWR262193 OMV262193 OCZ262193 NTD262193 NJH262193 MZL262193 MPP262193 MFT262193 LVX262193 LMB262193 LCF262193 KSJ262193 KIN262193 JYR262193 JOV262193 JEZ262193 IVD262193 ILH262193 IBL262193 HRP262193 HHT262193 GXX262193 GOB262193 GEF262193 FUJ262193 FKN262193 FAR262193 EQV262193 EGZ262193 DXD262193 DNH262193 DDL262193 CTP262193 CJT262193 BZX262193 BQB262193 BGF262193 AWJ262193 AMN262193 ACR262193 SV262193 IZ262193 D262193 WVL196657 WLP196657 WBT196657 VRX196657 VIB196657 UYF196657 UOJ196657 UEN196657 TUR196657 TKV196657 TAZ196657 SRD196657 SHH196657 RXL196657 RNP196657 RDT196657 QTX196657 QKB196657 QAF196657 PQJ196657 PGN196657 OWR196657 OMV196657 OCZ196657 NTD196657 NJH196657 MZL196657 MPP196657 MFT196657 LVX196657 LMB196657 LCF196657 KSJ196657 KIN196657 JYR196657 JOV196657 JEZ196657 IVD196657 ILH196657 IBL196657 HRP196657 HHT196657 GXX196657 GOB196657 GEF196657 FUJ196657 FKN196657 FAR196657 EQV196657 EGZ196657 DXD196657 DNH196657 DDL196657 CTP196657 CJT196657 BZX196657 BQB196657 BGF196657 AWJ196657 AMN196657 ACR196657 SV196657 IZ196657 D196657 WVL131121 WLP131121 WBT131121 VRX131121 VIB131121 UYF131121 UOJ131121 UEN131121 TUR131121 TKV131121 TAZ131121 SRD131121 SHH131121 RXL131121 RNP131121 RDT131121 QTX131121 QKB131121 QAF131121 PQJ131121 PGN131121 OWR131121 OMV131121 OCZ131121 NTD131121 NJH131121 MZL131121 MPP131121 MFT131121 LVX131121 LMB131121 LCF131121 KSJ131121 KIN131121 JYR131121 JOV131121 JEZ131121 IVD131121 ILH131121 IBL131121 HRP131121 HHT131121 GXX131121 GOB131121 GEF131121 FUJ131121 FKN131121 FAR131121 EQV131121 EGZ131121 DXD131121 DNH131121 DDL131121 CTP131121 CJT131121 BZX131121 BQB131121 BGF131121 AWJ131121 AMN131121 ACR131121 SV131121 IZ131121 D131121 WVL65585 WLP65585 WBT65585 VRX65585 VIB65585 UYF65585 UOJ65585 UEN65585 TUR65585 TKV65585 TAZ65585 SRD65585 SHH65585 RXL65585 RNP65585 RDT65585 QTX65585 QKB65585 QAF65585 PQJ65585 PGN65585 OWR65585 OMV65585 OCZ65585 NTD65585 NJH65585 MZL65585 MPP65585 MFT65585 LVX65585 LMB65585 LCF65585 KSJ65585 KIN65585 JYR65585 JOV65585 JEZ65585 IVD65585 ILH65585 IBL65585 HRP65585 HHT65585 GXX65585 GOB65585 GEF65585 FUJ65585 FKN65585 FAR65585 EQV65585 EGZ65585 DXD65585 DNH65585 DDL65585 CTP65585 CJT65585 BZX65585 BQB65585 BGF65585 AWJ65585 AMN65585 ACR65585 SV65585 IZ65585 D65585 WVL49 WLP49 WBT49 VRX49 VIB49 UYF49 UOJ49 UEN49 TUR49 TKV49 TAZ49 SRD49 SHH49 RXL49 RNP49 RDT49 QTX49 QKB49 QAF49 PQJ49 PGN49 OWR49 OMV49 OCZ49 NTD49 NJH49 MZL49 MPP49 MFT49 LVX49 LMB49 LCF49 KSJ49 KIN49 JYR49 JOV49 JEZ49 IVD49 ILH49 IBL49 HRP49 HHT49 GXX49 GOB49 GEF49 FUJ49 FKN49 FAR49 EQV49 EGZ49 DXD49 DNH49 DDL49 CTP49 CJT49 BZX49 BQB49 BGF49 AWJ49 AMN49 ACR49 SV49 IZ49 D49 WVL983083 WLP983083 WBT983083 VRX983083 VIB983083 UYF983083 UOJ983083 UEN983083 TUR983083 TKV983083 TAZ983083 SRD983083 SHH983083 RXL983083 RNP983083 RDT983083 QTX983083 QKB983083 QAF983083 PQJ983083 PGN983083 OWR983083 OMV983083 OCZ983083 NTD983083 NJH983083 MZL983083 MPP983083 MFT983083 LVX983083 LMB983083 LCF983083 KSJ983083 KIN983083 JYR983083 JOV983083 JEZ983083 IVD983083 ILH983083 IBL983083 HRP983083 HHT983083 GXX983083 GOB983083 GEF983083 FUJ983083 FKN983083 FAR983083 EQV983083 EGZ983083 DXD983083 DNH983083 DDL983083 CTP983083 CJT983083 BZX983083 BQB983083 BGF983083 AWJ983083 AMN983083 ACR983083 SV983083 IZ983083 D983083 WVL917547 WLP917547 WBT917547 VRX917547 VIB917547 UYF917547 UOJ917547 UEN917547 TUR917547 TKV917547 TAZ917547 SRD917547 SHH917547 RXL917547 RNP917547 RDT917547 QTX917547 QKB917547 QAF917547 PQJ917547 PGN917547 OWR917547 OMV917547 OCZ917547 NTD917547 NJH917547 MZL917547 MPP917547 MFT917547 LVX917547 LMB917547 LCF917547 KSJ917547 KIN917547 JYR917547 JOV917547 JEZ917547 IVD917547 ILH917547 IBL917547 HRP917547 HHT917547 GXX917547 GOB917547 GEF917547 FUJ917547 FKN917547 FAR917547 EQV917547 EGZ917547 DXD917547 DNH917547 DDL917547 CTP917547 CJT917547 BZX917547 BQB917547 BGF917547 AWJ917547 AMN917547 ACR917547 SV917547 IZ917547 D917547 WVL852011 WLP852011 WBT852011 VRX852011 VIB852011 UYF852011 UOJ852011 UEN852011 TUR852011 TKV852011 TAZ852011 SRD852011 SHH852011 RXL852011 RNP852011 RDT852011 QTX852011 QKB852011 QAF852011 PQJ852011 PGN852011 OWR852011 OMV852011 OCZ852011 NTD852011 NJH852011 MZL852011 MPP852011 MFT852011 LVX852011 LMB852011 LCF852011 KSJ852011 KIN852011 JYR852011 JOV852011 JEZ852011 IVD852011 ILH852011 IBL852011 HRP852011 HHT852011 GXX852011 GOB852011 GEF852011 FUJ852011 FKN852011 FAR852011 EQV852011 EGZ852011 DXD852011 DNH852011 DDL852011 CTP852011 CJT852011 BZX852011 BQB852011 BGF852011 AWJ852011 AMN852011 ACR852011 SV852011 IZ852011 D852011 WVL786475 WLP786475 WBT786475 VRX786475 VIB786475 UYF786475 UOJ786475 UEN786475 TUR786475 TKV786475 TAZ786475 SRD786475 SHH786475 RXL786475 RNP786475 RDT786475 QTX786475 QKB786475 QAF786475 PQJ786475 PGN786475 OWR786475 OMV786475 OCZ786475 NTD786475 NJH786475 MZL786475 MPP786475 MFT786475 LVX786475 LMB786475 LCF786475 KSJ786475 KIN786475 JYR786475 JOV786475 JEZ786475 IVD786475 ILH786475 IBL786475 HRP786475 HHT786475 GXX786475 GOB786475 GEF786475 FUJ786475 FKN786475 FAR786475 EQV786475 EGZ786475 DXD786475 DNH786475 DDL786475 CTP786475 CJT786475 BZX786475 BQB786475 BGF786475 AWJ786475 AMN786475 ACR786475 SV786475 IZ786475 D786475 WVL720939 WLP720939 WBT720939 VRX720939 VIB720939 UYF720939 UOJ720939 UEN720939 TUR720939 TKV720939 TAZ720939 SRD720939 SHH720939 RXL720939 RNP720939 RDT720939 QTX720939 QKB720939 QAF720939 PQJ720939 PGN720939 OWR720939 OMV720939 OCZ720939 NTD720939 NJH720939 MZL720939 MPP720939 MFT720939 LVX720939 LMB720939 LCF720939 KSJ720939 KIN720939 JYR720939 JOV720939 JEZ720939 IVD720939 ILH720939 IBL720939 HRP720939 HHT720939 GXX720939 GOB720939 GEF720939 FUJ720939 FKN720939 FAR720939 EQV720939 EGZ720939 DXD720939 DNH720939 DDL720939 CTP720939 CJT720939 BZX720939 BQB720939 BGF720939 AWJ720939 AMN720939 ACR720939 SV720939 IZ720939 D720939 WVL655403 WLP655403 WBT655403 VRX655403 VIB655403 UYF655403 UOJ655403 UEN655403 TUR655403 TKV655403 TAZ655403 SRD655403 SHH655403 RXL655403 RNP655403 RDT655403 QTX655403 QKB655403 QAF655403 PQJ655403 PGN655403 OWR655403 OMV655403 OCZ655403 NTD655403 NJH655403 MZL655403 MPP655403 MFT655403 LVX655403 LMB655403 LCF655403 KSJ655403 KIN655403 JYR655403 JOV655403 JEZ655403 IVD655403 ILH655403 IBL655403 HRP655403 HHT655403 GXX655403 GOB655403 GEF655403 FUJ655403 FKN655403 FAR655403 EQV655403 EGZ655403 DXD655403 DNH655403 DDL655403 CTP655403 CJT655403 BZX655403 BQB655403 BGF655403 AWJ655403 AMN655403 ACR655403 SV655403 IZ655403 D655403 WVL589867 WLP589867 WBT589867 VRX589867 VIB589867 UYF589867 UOJ589867 UEN589867 TUR589867 TKV589867 TAZ589867 SRD589867 SHH589867 RXL589867 RNP589867 RDT589867 QTX589867 QKB589867 QAF589867 PQJ589867 PGN589867 OWR589867 OMV589867 OCZ589867 NTD589867 NJH589867 MZL589867 MPP589867 MFT589867 LVX589867 LMB589867 LCF589867 KSJ589867 KIN589867 JYR589867 JOV589867 JEZ589867 IVD589867 ILH589867 IBL589867 HRP589867 HHT589867 GXX589867 GOB589867 GEF589867 FUJ589867 FKN589867 FAR589867 EQV589867 EGZ589867 DXD589867 DNH589867 DDL589867 CTP589867 CJT589867 BZX589867 BQB589867 BGF589867 AWJ589867 AMN589867 ACR589867 SV589867 IZ589867 D589867 WVL524331 WLP524331 WBT524331 VRX524331 VIB524331 UYF524331 UOJ524331 UEN524331 TUR524331 TKV524331 TAZ524331 SRD524331 SHH524331 RXL524331 RNP524331 RDT524331 QTX524331 QKB524331 QAF524331 PQJ524331 PGN524331 OWR524331 OMV524331 OCZ524331 NTD524331 NJH524331 MZL524331 MPP524331 MFT524331 LVX524331 LMB524331 LCF524331 KSJ524331 KIN524331 JYR524331 JOV524331 JEZ524331 IVD524331 ILH524331 IBL524331 HRP524331 HHT524331 GXX524331 GOB524331 GEF524331 FUJ524331 FKN524331 FAR524331 EQV524331 EGZ524331 DXD524331 DNH524331 DDL524331 CTP524331 CJT524331 BZX524331 BQB524331 BGF524331 AWJ524331 AMN524331 ACR524331 SV524331 IZ524331 D524331 WVL458795 WLP458795 WBT458795 VRX458795 VIB458795 UYF458795 UOJ458795 UEN458795 TUR458795 TKV458795 TAZ458795 SRD458795 SHH458795 RXL458795 RNP458795 RDT458795 QTX458795 QKB458795 QAF458795 PQJ458795 PGN458795 OWR458795 OMV458795 OCZ458795 NTD458795 NJH458795 MZL458795 MPP458795 MFT458795 LVX458795 LMB458795 LCF458795 KSJ458795 KIN458795 JYR458795 JOV458795 JEZ458795 IVD458795 ILH458795 IBL458795 HRP458795 HHT458795 GXX458795 GOB458795 GEF458795 FUJ458795 FKN458795 FAR458795 EQV458795 EGZ458795 DXD458795 DNH458795 DDL458795 CTP458795 CJT458795 BZX458795 BQB458795 BGF458795 AWJ458795 AMN458795 ACR458795 SV458795 IZ458795 D458795 WVL393259 WLP393259 WBT393259 VRX393259 VIB393259 UYF393259 UOJ393259 UEN393259 TUR393259 TKV393259 TAZ393259 SRD393259 SHH393259 RXL393259 RNP393259 RDT393259 QTX393259 QKB393259 QAF393259 PQJ393259 PGN393259 OWR393259 OMV393259 OCZ393259 NTD393259 NJH393259 MZL393259 MPP393259 MFT393259 LVX393259 LMB393259 LCF393259 KSJ393259 KIN393259 JYR393259 JOV393259 JEZ393259 IVD393259 ILH393259 IBL393259 HRP393259 HHT393259 GXX393259 GOB393259 GEF393259 FUJ393259 FKN393259 FAR393259 EQV393259 EGZ393259 DXD393259 DNH393259 DDL393259 CTP393259 CJT393259 BZX393259 BQB393259 BGF393259 AWJ393259 AMN393259 ACR393259 SV393259 IZ393259 D393259 WVL327723 WLP327723 WBT327723 VRX327723 VIB327723 UYF327723 UOJ327723 UEN327723 TUR327723 TKV327723 TAZ327723 SRD327723 SHH327723 RXL327723 RNP327723 RDT327723 QTX327723 QKB327723 QAF327723 PQJ327723 PGN327723 OWR327723 OMV327723 OCZ327723 NTD327723 NJH327723 MZL327723 MPP327723 MFT327723 LVX327723 LMB327723 LCF327723 KSJ327723 KIN327723 JYR327723 JOV327723 JEZ327723 IVD327723 ILH327723 IBL327723 HRP327723 HHT327723 GXX327723 GOB327723 GEF327723 FUJ327723 FKN327723 FAR327723 EQV327723 EGZ327723 DXD327723 DNH327723 DDL327723 CTP327723 CJT327723 BZX327723 BQB327723 BGF327723 AWJ327723 AMN327723 ACR327723 SV327723 IZ327723 D327723 WVL262187 WLP262187 WBT262187 VRX262187 VIB262187 UYF262187 UOJ262187 UEN262187 TUR262187 TKV262187 TAZ262187 SRD262187 SHH262187 RXL262187 RNP262187 RDT262187 QTX262187 QKB262187 QAF262187 PQJ262187 PGN262187 OWR262187 OMV262187 OCZ262187 NTD262187 NJH262187 MZL262187 MPP262187 MFT262187 LVX262187 LMB262187 LCF262187 KSJ262187 KIN262187 JYR262187 JOV262187 JEZ262187 IVD262187 ILH262187 IBL262187 HRP262187 HHT262187 GXX262187 GOB262187 GEF262187 FUJ262187 FKN262187 FAR262187 EQV262187 EGZ262187 DXD262187 DNH262187 DDL262187 CTP262187 CJT262187 BZX262187 BQB262187 BGF262187 AWJ262187 AMN262187 ACR262187 SV262187 IZ262187 D262187 WVL196651 WLP196651 WBT196651 VRX196651 VIB196651 UYF196651 UOJ196651 UEN196651 TUR196651 TKV196651 TAZ196651 SRD196651 SHH196651 RXL196651 RNP196651 RDT196651 QTX196651 QKB196651 QAF196651 PQJ196651 PGN196651 OWR196651 OMV196651 OCZ196651 NTD196651 NJH196651 MZL196651 MPP196651 MFT196651 LVX196651 LMB196651 LCF196651 KSJ196651 KIN196651 JYR196651 JOV196651 JEZ196651 IVD196651 ILH196651 IBL196651 HRP196651 HHT196651 GXX196651 GOB196651 GEF196651 FUJ196651 FKN196651 FAR196651 EQV196651 EGZ196651 DXD196651 DNH196651 DDL196651 CTP196651 CJT196651 BZX196651 BQB196651 BGF196651 AWJ196651 AMN196651 ACR196651 SV196651 IZ196651 D196651 WVL131115 WLP131115 WBT131115 VRX131115 VIB131115 UYF131115 UOJ131115 UEN131115 TUR131115 TKV131115 TAZ131115 SRD131115 SHH131115 RXL131115 RNP131115 RDT131115 QTX131115 QKB131115 QAF131115 PQJ131115 PGN131115 OWR131115 OMV131115 OCZ131115 NTD131115 NJH131115 MZL131115 MPP131115 MFT131115 LVX131115 LMB131115 LCF131115 KSJ131115 KIN131115 JYR131115 JOV131115 JEZ131115 IVD131115 ILH131115 IBL131115 HRP131115 HHT131115 GXX131115 GOB131115 GEF131115 FUJ131115 FKN131115 FAR131115 EQV131115 EGZ131115 DXD131115 DNH131115 DDL131115 CTP131115 CJT131115 BZX131115 BQB131115 BGF131115 AWJ131115 AMN131115 ACR131115 SV131115 IZ131115 D131115 WVL65579 WLP65579 WBT65579 VRX65579 VIB65579 UYF65579 UOJ65579 UEN65579 TUR65579 TKV65579 TAZ65579 SRD65579 SHH65579 RXL65579 RNP65579 RDT65579 QTX65579 QKB65579 QAF65579 PQJ65579 PGN65579 OWR65579 OMV65579 OCZ65579 NTD65579 NJH65579 MZL65579 MPP65579 MFT65579 LVX65579 LMB65579 LCF65579 KSJ65579 KIN65579 JYR65579 JOV65579 JEZ65579 IVD65579 ILH65579 IBL65579 HRP65579 HHT65579 GXX65579 GOB65579 GEF65579 FUJ65579 FKN65579 FAR65579 EQV65579 EGZ65579 DXD65579 DNH65579 DDL65579 CTP65579 CJT65579 BZX65579 BQB65579 BGF65579 AWJ65579 AMN65579 ACR65579 SV65579 IZ65579 D65579 WVL43 WLP43 WBT43 VRX43 VIB43 UYF43 UOJ43 UEN43 TUR43 TKV43 TAZ43 SRD43 SHH43 RXL43 RNP43 RDT43 QTX43 QKB43 QAF43 PQJ43 PGN43 OWR43 OMV43 OCZ43 NTD43 NJH43 MZL43 MPP43 MFT43 LVX43 LMB43 LCF43 KSJ43 KIN43 JYR43 JOV43 JEZ43 IVD43 ILH43 IBL43 HRP43 HHT43 GXX43 GOB43 GEF43 FUJ43 FKN43 FAR43 EQV43 EGZ43 DXD43 DNH43 DDL43 CTP43 CJT43 BZX43 BQB43 BGF43 AWJ43 AMN43 ACR43 SV43 IZ43 D43 WVL983081 WLP983081 WBT983081 VRX983081 VIB983081 UYF983081 UOJ983081 UEN983081 TUR983081 TKV983081 TAZ983081 SRD983081 SHH983081 RXL983081 RNP983081 RDT983081 QTX983081 QKB983081 QAF983081 PQJ983081 PGN983081 OWR983081 OMV983081 OCZ983081 NTD983081 NJH983081 MZL983081 MPP983081 MFT983081 LVX983081 LMB983081 LCF983081 KSJ983081 KIN983081 JYR983081 JOV983081 JEZ983081 IVD983081 ILH983081 IBL983081 HRP983081 HHT983081 GXX983081 GOB983081 GEF983081 FUJ983081 FKN983081 FAR983081 EQV983081 EGZ983081 DXD983081 DNH983081 DDL983081 CTP983081 CJT983081 BZX983081 BQB983081 BGF983081 AWJ983081 AMN983081 ACR983081 SV983081 IZ983081 D983081 WVL917545 WLP917545 WBT917545 VRX917545 VIB917545 UYF917545 UOJ917545 UEN917545 TUR917545 TKV917545 TAZ917545 SRD917545 SHH917545 RXL917545 RNP917545 RDT917545 QTX917545 QKB917545 QAF917545 PQJ917545 PGN917545 OWR917545 OMV917545 OCZ917545 NTD917545 NJH917545 MZL917545 MPP917545 MFT917545 LVX917545 LMB917545 LCF917545 KSJ917545 KIN917545 JYR917545 JOV917545 JEZ917545 IVD917545 ILH917545 IBL917545 HRP917545 HHT917545 GXX917545 GOB917545 GEF917545 FUJ917545 FKN917545 FAR917545 EQV917545 EGZ917545 DXD917545 DNH917545 DDL917545 CTP917545 CJT917545 BZX917545 BQB917545 BGF917545 AWJ917545 AMN917545 ACR917545 SV917545 IZ917545 D917545 WVL852009 WLP852009 WBT852009 VRX852009 VIB852009 UYF852009 UOJ852009 UEN852009 TUR852009 TKV852009 TAZ852009 SRD852009 SHH852009 RXL852009 RNP852009 RDT852009 QTX852009 QKB852009 QAF852009 PQJ852009 PGN852009 OWR852009 OMV852009 OCZ852009 NTD852009 NJH852009 MZL852009 MPP852009 MFT852009 LVX852009 LMB852009 LCF852009 KSJ852009 KIN852009 JYR852009 JOV852009 JEZ852009 IVD852009 ILH852009 IBL852009 HRP852009 HHT852009 GXX852009 GOB852009 GEF852009 FUJ852009 FKN852009 FAR852009 EQV852009 EGZ852009 DXD852009 DNH852009 DDL852009 CTP852009 CJT852009 BZX852009 BQB852009 BGF852009 AWJ852009 AMN852009 ACR852009 SV852009 IZ852009 D852009 WVL786473 WLP786473 WBT786473 VRX786473 VIB786473 UYF786473 UOJ786473 UEN786473 TUR786473 TKV786473 TAZ786473 SRD786473 SHH786473 RXL786473 RNP786473 RDT786473 QTX786473 QKB786473 QAF786473 PQJ786473 PGN786473 OWR786473 OMV786473 OCZ786473 NTD786473 NJH786473 MZL786473 MPP786473 MFT786473 LVX786473 LMB786473 LCF786473 KSJ786473 KIN786473 JYR786473 JOV786473 JEZ786473 IVD786473 ILH786473 IBL786473 HRP786473 HHT786473 GXX786473 GOB786473 GEF786473 FUJ786473 FKN786473 FAR786473 EQV786473 EGZ786473 DXD786473 DNH786473 DDL786473 CTP786473 CJT786473 BZX786473 BQB786473 BGF786473 AWJ786473 AMN786473 ACR786473 SV786473 IZ786473 D786473 WVL720937 WLP720937 WBT720937 VRX720937 VIB720937 UYF720937 UOJ720937 UEN720937 TUR720937 TKV720937 TAZ720937 SRD720937 SHH720937 RXL720937 RNP720937 RDT720937 QTX720937 QKB720937 QAF720937 PQJ720937 PGN720937 OWR720937 OMV720937 OCZ720937 NTD720937 NJH720937 MZL720937 MPP720937 MFT720937 LVX720937 LMB720937 LCF720937 KSJ720937 KIN720937 JYR720937 JOV720937 JEZ720937 IVD720937 ILH720937 IBL720937 HRP720937 HHT720937 GXX720937 GOB720937 GEF720937 FUJ720937 FKN720937 FAR720937 EQV720937 EGZ720937 DXD720937 DNH720937 DDL720937 CTP720937 CJT720937 BZX720937 BQB720937 BGF720937 AWJ720937 AMN720937 ACR720937 SV720937 IZ720937 D720937 WVL655401 WLP655401 WBT655401 VRX655401 VIB655401 UYF655401 UOJ655401 UEN655401 TUR655401 TKV655401 TAZ655401 SRD655401 SHH655401 RXL655401 RNP655401 RDT655401 QTX655401 QKB655401 QAF655401 PQJ655401 PGN655401 OWR655401 OMV655401 OCZ655401 NTD655401 NJH655401 MZL655401 MPP655401 MFT655401 LVX655401 LMB655401 LCF655401 KSJ655401 KIN655401 JYR655401 JOV655401 JEZ655401 IVD655401 ILH655401 IBL655401 HRP655401 HHT655401 GXX655401 GOB655401 GEF655401 FUJ655401 FKN655401 FAR655401 EQV655401 EGZ655401 DXD655401 DNH655401 DDL655401 CTP655401 CJT655401 BZX655401 BQB655401 BGF655401 AWJ655401 AMN655401 ACR655401 SV655401 IZ655401 D655401 WVL589865 WLP589865 WBT589865 VRX589865 VIB589865 UYF589865 UOJ589865 UEN589865 TUR589865 TKV589865 TAZ589865 SRD589865 SHH589865 RXL589865 RNP589865 RDT589865 QTX589865 QKB589865 QAF589865 PQJ589865 PGN589865 OWR589865 OMV589865 OCZ589865 NTD589865 NJH589865 MZL589865 MPP589865 MFT589865 LVX589865 LMB589865 LCF589865 KSJ589865 KIN589865 JYR589865 JOV589865 JEZ589865 IVD589865 ILH589865 IBL589865 HRP589865 HHT589865 GXX589865 GOB589865 GEF589865 FUJ589865 FKN589865 FAR589865 EQV589865 EGZ589865 DXD589865 DNH589865 DDL589865 CTP589865 CJT589865 BZX589865 BQB589865 BGF589865 AWJ589865 AMN589865 ACR589865 SV589865 IZ589865 D589865 WVL524329 WLP524329 WBT524329 VRX524329 VIB524329 UYF524329 UOJ524329 UEN524329 TUR524329 TKV524329 TAZ524329 SRD524329 SHH524329 RXL524329 RNP524329 RDT524329 QTX524329 QKB524329 QAF524329 PQJ524329 PGN524329 OWR524329 OMV524329 OCZ524329 NTD524329 NJH524329 MZL524329 MPP524329 MFT524329 LVX524329 LMB524329 LCF524329 KSJ524329 KIN524329 JYR524329 JOV524329 JEZ524329 IVD524329 ILH524329 IBL524329 HRP524329 HHT524329 GXX524329 GOB524329 GEF524329 FUJ524329 FKN524329 FAR524329 EQV524329 EGZ524329 DXD524329 DNH524329 DDL524329 CTP524329 CJT524329 BZX524329 BQB524329 BGF524329 AWJ524329 AMN524329 ACR524329 SV524329 IZ524329 D524329 WVL458793 WLP458793 WBT458793 VRX458793 VIB458793 UYF458793 UOJ458793 UEN458793 TUR458793 TKV458793 TAZ458793 SRD458793 SHH458793 RXL458793 RNP458793 RDT458793 QTX458793 QKB458793 QAF458793 PQJ458793 PGN458793 OWR458793 OMV458793 OCZ458793 NTD458793 NJH458793 MZL458793 MPP458793 MFT458793 LVX458793 LMB458793 LCF458793 KSJ458793 KIN458793 JYR458793 JOV458793 JEZ458793 IVD458793 ILH458793 IBL458793 HRP458793 HHT458793 GXX458793 GOB458793 GEF458793 FUJ458793 FKN458793 FAR458793 EQV458793 EGZ458793 DXD458793 DNH458793 DDL458793 CTP458793 CJT458793 BZX458793 BQB458793 BGF458793 AWJ458793 AMN458793 ACR458793 SV458793 IZ458793 D458793 WVL393257 WLP393257 WBT393257 VRX393257 VIB393257 UYF393257 UOJ393257 UEN393257 TUR393257 TKV393257 TAZ393257 SRD393257 SHH393257 RXL393257 RNP393257 RDT393257 QTX393257 QKB393257 QAF393257 PQJ393257 PGN393257 OWR393257 OMV393257 OCZ393257 NTD393257 NJH393257 MZL393257 MPP393257 MFT393257 LVX393257 LMB393257 LCF393257 KSJ393257 KIN393257 JYR393257 JOV393257 JEZ393257 IVD393257 ILH393257 IBL393257 HRP393257 HHT393257 GXX393257 GOB393257 GEF393257 FUJ393257 FKN393257 FAR393257 EQV393257 EGZ393257 DXD393257 DNH393257 DDL393257 CTP393257 CJT393257 BZX393257 BQB393257 BGF393257 AWJ393257 AMN393257 ACR393257 SV393257 IZ393257 D393257 WVL327721 WLP327721 WBT327721 VRX327721 VIB327721 UYF327721 UOJ327721 UEN327721 TUR327721 TKV327721 TAZ327721 SRD327721 SHH327721 RXL327721 RNP327721 RDT327721 QTX327721 QKB327721 QAF327721 PQJ327721 PGN327721 OWR327721 OMV327721 OCZ327721 NTD327721 NJH327721 MZL327721 MPP327721 MFT327721 LVX327721 LMB327721 LCF327721 KSJ327721 KIN327721 JYR327721 JOV327721 JEZ327721 IVD327721 ILH327721 IBL327721 HRP327721 HHT327721 GXX327721 GOB327721 GEF327721 FUJ327721 FKN327721 FAR327721 EQV327721 EGZ327721 DXD327721 DNH327721 DDL327721 CTP327721 CJT327721 BZX327721 BQB327721 BGF327721 AWJ327721 AMN327721 ACR327721 SV327721 IZ327721 D327721 WVL262185 WLP262185 WBT262185 VRX262185 VIB262185 UYF262185 UOJ262185 UEN262185 TUR262185 TKV262185 TAZ262185 SRD262185 SHH262185 RXL262185 RNP262185 RDT262185 QTX262185 QKB262185 QAF262185 PQJ262185 PGN262185 OWR262185 OMV262185 OCZ262185 NTD262185 NJH262185 MZL262185 MPP262185 MFT262185 LVX262185 LMB262185 LCF262185 KSJ262185 KIN262185 JYR262185 JOV262185 JEZ262185 IVD262185 ILH262185 IBL262185 HRP262185 HHT262185 GXX262185 GOB262185 GEF262185 FUJ262185 FKN262185 FAR262185 EQV262185 EGZ262185 DXD262185 DNH262185 DDL262185 CTP262185 CJT262185 BZX262185 BQB262185 BGF262185 AWJ262185 AMN262185 ACR262185 SV262185 IZ262185 D262185 WVL196649 WLP196649 WBT196649 VRX196649 VIB196649 UYF196649 UOJ196649 UEN196649 TUR196649 TKV196649 TAZ196649 SRD196649 SHH196649 RXL196649 RNP196649 RDT196649 QTX196649 QKB196649 QAF196649 PQJ196649 PGN196649 OWR196649 OMV196649 OCZ196649 NTD196649 NJH196649 MZL196649 MPP196649 MFT196649 LVX196649 LMB196649 LCF196649 KSJ196649 KIN196649 JYR196649 JOV196649 JEZ196649 IVD196649 ILH196649 IBL196649 HRP196649 HHT196649 GXX196649 GOB196649 GEF196649 FUJ196649 FKN196649 FAR196649 EQV196649 EGZ196649 DXD196649 DNH196649 DDL196649 CTP196649 CJT196649 BZX196649 BQB196649 BGF196649 AWJ196649 AMN196649 ACR196649 SV196649 IZ196649 D196649 WVL131113 WLP131113 WBT131113 VRX131113 VIB131113 UYF131113 UOJ131113 UEN131113 TUR131113 TKV131113 TAZ131113 SRD131113 SHH131113 RXL131113 RNP131113 RDT131113 QTX131113 QKB131113 QAF131113 PQJ131113 PGN131113 OWR131113 OMV131113 OCZ131113 NTD131113 NJH131113 MZL131113 MPP131113 MFT131113 LVX131113 LMB131113 LCF131113 KSJ131113 KIN131113 JYR131113 JOV131113 JEZ131113 IVD131113 ILH131113 IBL131113 HRP131113 HHT131113 GXX131113 GOB131113 GEF131113 FUJ131113 FKN131113 FAR131113 EQV131113 EGZ131113 DXD131113 DNH131113 DDL131113 CTP131113 CJT131113 BZX131113 BQB131113 BGF131113 AWJ131113 AMN131113 ACR131113 SV131113 IZ131113 D131113 WVL65577 WLP65577 WBT65577 VRX65577 VIB65577 UYF65577 UOJ65577 UEN65577 TUR65577 TKV65577 TAZ65577 SRD65577 SHH65577 RXL65577 RNP65577 RDT65577 QTX65577 QKB65577 QAF65577 PQJ65577 PGN65577 OWR65577 OMV65577 OCZ65577 NTD65577 NJH65577 MZL65577 MPP65577 MFT65577 LVX65577 LMB65577 LCF65577 KSJ65577 KIN65577 JYR65577 JOV65577 JEZ65577 IVD65577 ILH65577 IBL65577 HRP65577 HHT65577 GXX65577 GOB65577 GEF65577 FUJ65577 FKN65577 FAR65577 EQV65577 EGZ65577 DXD65577 DNH65577 DDL65577 CTP65577 CJT65577 BZX65577 BQB65577 BGF65577 AWJ65577 AMN65577 ACR65577 SV65577 IZ65577 D65577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H983071:H983072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H917535:H917536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H851999:H852000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H786463:H786464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H720927:H720928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H655391:H655392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H589855:H589856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H524319:H524320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H458783:H458784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H393247:H393248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H327711:H327712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H262175:H262176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H196639:H196640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H131103:H131104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H65567:H65568 WVP31:WVP32 WLT31:WLT32 WBX31:WBX32 VSB31:VSB32 VIF31:VIF32 UYJ31:UYJ32 UON31:UON32 UER31:UER32 TUV31:TUV32 TKZ31:TKZ32 TBD31:TBD32 SRH31:SRH32 SHL31:SHL32 RXP31:RXP32 RNT31:RNT32 RDX31:RDX32 QUB31:QUB32 QKF31:QKF32 QAJ31:QAJ32 PQN31:PQN32 PGR31:PGR32 OWV31:OWV32 OMZ31:OMZ32 ODD31:ODD32 NTH31:NTH32 NJL31:NJL32 MZP31:MZP32 MPT31:MPT32 MFX31:MFX32 LWB31:LWB32 LMF31:LMF32 LCJ31:LCJ32 KSN31:KSN32 KIR31:KIR32 JYV31:JYV32 JOZ31:JOZ32 JFD31:JFD32 IVH31:IVH32 ILL31:ILL32 IBP31:IBP32 HRT31:HRT32 HHX31:HHX32 GYB31:GYB32 GOF31:GOF32 GEJ31:GEJ32 FUN31:FUN32 FKR31:FKR32 FAV31:FAV32 EQZ31:EQZ32 EHD31:EHD32 DXH31:DXH32 DNL31:DNL32 DDP31:DDP32 CTT31:CTT32 CJX31:CJX32 CAB31:CAB32 BQF31:BQF32 BGJ31:BGJ32 AWN31:AWN32 AMR31:AMR32 ACV31:ACV32 SZ31:SZ32 JD31:JD32</xm:sqref>
        </x14:dataValidation>
        <x14:dataValidation type="list" allowBlank="1" showInputMessage="1" showErrorMessage="1" error="Please choose from the dropdown list.">
          <x14:formula1>
            <xm:f>$W$1:$W$4</xm:f>
          </x14:formula1>
          <xm:sqref>G111:G113 JC111:JC113 SY111:SY113 ACU111:ACU113 AMQ111:AMQ113 AWM111:AWM113 BGI111:BGI113 BQE111:BQE113 CAA111:CAA113 CJW111:CJW113 CTS111:CTS113 DDO111:DDO113 DNK111:DNK113 DXG111:DXG113 EHC111:EHC113 EQY111:EQY113 FAU111:FAU113 FKQ111:FKQ113 FUM111:FUM113 GEI111:GEI113 GOE111:GOE113 GYA111:GYA113 HHW111:HHW113 HRS111:HRS113 IBO111:IBO113 ILK111:ILK113 IVG111:IVG113 JFC111:JFC113 JOY111:JOY113 JYU111:JYU113 KIQ111:KIQ113 KSM111:KSM113 LCI111:LCI113 LME111:LME113 LWA111:LWA113 MFW111:MFW113 MPS111:MPS113 MZO111:MZO113 NJK111:NJK113 NTG111:NTG113 ODC111:ODC113 OMY111:OMY113 OWU111:OWU113 PGQ111:PGQ113 PQM111:PQM113 QAI111:QAI113 QKE111:QKE113 QUA111:QUA113 RDW111:RDW113 RNS111:RNS113 RXO111:RXO113 SHK111:SHK113 SRG111:SRG113 TBC111:TBC113 TKY111:TKY113 TUU111:TUU113 UEQ111:UEQ113 UOM111:UOM113 UYI111:UYI113 VIE111:VIE113 VSA111:VSA113 WBW111:WBW113 WLS111:WLS113 WVO111:WVO113 G65647:G65649 JC65647:JC65649 SY65647:SY65649 ACU65647:ACU65649 AMQ65647:AMQ65649 AWM65647:AWM65649 BGI65647:BGI65649 BQE65647:BQE65649 CAA65647:CAA65649 CJW65647:CJW65649 CTS65647:CTS65649 DDO65647:DDO65649 DNK65647:DNK65649 DXG65647:DXG65649 EHC65647:EHC65649 EQY65647:EQY65649 FAU65647:FAU65649 FKQ65647:FKQ65649 FUM65647:FUM65649 GEI65647:GEI65649 GOE65647:GOE65649 GYA65647:GYA65649 HHW65647:HHW65649 HRS65647:HRS65649 IBO65647:IBO65649 ILK65647:ILK65649 IVG65647:IVG65649 JFC65647:JFC65649 JOY65647:JOY65649 JYU65647:JYU65649 KIQ65647:KIQ65649 KSM65647:KSM65649 LCI65647:LCI65649 LME65647:LME65649 LWA65647:LWA65649 MFW65647:MFW65649 MPS65647:MPS65649 MZO65647:MZO65649 NJK65647:NJK65649 NTG65647:NTG65649 ODC65647:ODC65649 OMY65647:OMY65649 OWU65647:OWU65649 PGQ65647:PGQ65649 PQM65647:PQM65649 QAI65647:QAI65649 QKE65647:QKE65649 QUA65647:QUA65649 RDW65647:RDW65649 RNS65647:RNS65649 RXO65647:RXO65649 SHK65647:SHK65649 SRG65647:SRG65649 TBC65647:TBC65649 TKY65647:TKY65649 TUU65647:TUU65649 UEQ65647:UEQ65649 UOM65647:UOM65649 UYI65647:UYI65649 VIE65647:VIE65649 VSA65647:VSA65649 WBW65647:WBW65649 WLS65647:WLS65649 WVO65647:WVO65649 G131183:G131185 JC131183:JC131185 SY131183:SY131185 ACU131183:ACU131185 AMQ131183:AMQ131185 AWM131183:AWM131185 BGI131183:BGI131185 BQE131183:BQE131185 CAA131183:CAA131185 CJW131183:CJW131185 CTS131183:CTS131185 DDO131183:DDO131185 DNK131183:DNK131185 DXG131183:DXG131185 EHC131183:EHC131185 EQY131183:EQY131185 FAU131183:FAU131185 FKQ131183:FKQ131185 FUM131183:FUM131185 GEI131183:GEI131185 GOE131183:GOE131185 GYA131183:GYA131185 HHW131183:HHW131185 HRS131183:HRS131185 IBO131183:IBO131185 ILK131183:ILK131185 IVG131183:IVG131185 JFC131183:JFC131185 JOY131183:JOY131185 JYU131183:JYU131185 KIQ131183:KIQ131185 KSM131183:KSM131185 LCI131183:LCI131185 LME131183:LME131185 LWA131183:LWA131185 MFW131183:MFW131185 MPS131183:MPS131185 MZO131183:MZO131185 NJK131183:NJK131185 NTG131183:NTG131185 ODC131183:ODC131185 OMY131183:OMY131185 OWU131183:OWU131185 PGQ131183:PGQ131185 PQM131183:PQM131185 QAI131183:QAI131185 QKE131183:QKE131185 QUA131183:QUA131185 RDW131183:RDW131185 RNS131183:RNS131185 RXO131183:RXO131185 SHK131183:SHK131185 SRG131183:SRG131185 TBC131183:TBC131185 TKY131183:TKY131185 TUU131183:TUU131185 UEQ131183:UEQ131185 UOM131183:UOM131185 UYI131183:UYI131185 VIE131183:VIE131185 VSA131183:VSA131185 WBW131183:WBW131185 WLS131183:WLS131185 WVO131183:WVO131185 G196719:G196721 JC196719:JC196721 SY196719:SY196721 ACU196719:ACU196721 AMQ196719:AMQ196721 AWM196719:AWM196721 BGI196719:BGI196721 BQE196719:BQE196721 CAA196719:CAA196721 CJW196719:CJW196721 CTS196719:CTS196721 DDO196719:DDO196721 DNK196719:DNK196721 DXG196719:DXG196721 EHC196719:EHC196721 EQY196719:EQY196721 FAU196719:FAU196721 FKQ196719:FKQ196721 FUM196719:FUM196721 GEI196719:GEI196721 GOE196719:GOE196721 GYA196719:GYA196721 HHW196719:HHW196721 HRS196719:HRS196721 IBO196719:IBO196721 ILK196719:ILK196721 IVG196719:IVG196721 JFC196719:JFC196721 JOY196719:JOY196721 JYU196719:JYU196721 KIQ196719:KIQ196721 KSM196719:KSM196721 LCI196719:LCI196721 LME196719:LME196721 LWA196719:LWA196721 MFW196719:MFW196721 MPS196719:MPS196721 MZO196719:MZO196721 NJK196719:NJK196721 NTG196719:NTG196721 ODC196719:ODC196721 OMY196719:OMY196721 OWU196719:OWU196721 PGQ196719:PGQ196721 PQM196719:PQM196721 QAI196719:QAI196721 QKE196719:QKE196721 QUA196719:QUA196721 RDW196719:RDW196721 RNS196719:RNS196721 RXO196719:RXO196721 SHK196719:SHK196721 SRG196719:SRG196721 TBC196719:TBC196721 TKY196719:TKY196721 TUU196719:TUU196721 UEQ196719:UEQ196721 UOM196719:UOM196721 UYI196719:UYI196721 VIE196719:VIE196721 VSA196719:VSA196721 WBW196719:WBW196721 WLS196719:WLS196721 WVO196719:WVO196721 G262255:G262257 JC262255:JC262257 SY262255:SY262257 ACU262255:ACU262257 AMQ262255:AMQ262257 AWM262255:AWM262257 BGI262255:BGI262257 BQE262255:BQE262257 CAA262255:CAA262257 CJW262255:CJW262257 CTS262255:CTS262257 DDO262255:DDO262257 DNK262255:DNK262257 DXG262255:DXG262257 EHC262255:EHC262257 EQY262255:EQY262257 FAU262255:FAU262257 FKQ262255:FKQ262257 FUM262255:FUM262257 GEI262255:GEI262257 GOE262255:GOE262257 GYA262255:GYA262257 HHW262255:HHW262257 HRS262255:HRS262257 IBO262255:IBO262257 ILK262255:ILK262257 IVG262255:IVG262257 JFC262255:JFC262257 JOY262255:JOY262257 JYU262255:JYU262257 KIQ262255:KIQ262257 KSM262255:KSM262257 LCI262255:LCI262257 LME262255:LME262257 LWA262255:LWA262257 MFW262255:MFW262257 MPS262255:MPS262257 MZO262255:MZO262257 NJK262255:NJK262257 NTG262255:NTG262257 ODC262255:ODC262257 OMY262255:OMY262257 OWU262255:OWU262257 PGQ262255:PGQ262257 PQM262255:PQM262257 QAI262255:QAI262257 QKE262255:QKE262257 QUA262255:QUA262257 RDW262255:RDW262257 RNS262255:RNS262257 RXO262255:RXO262257 SHK262255:SHK262257 SRG262255:SRG262257 TBC262255:TBC262257 TKY262255:TKY262257 TUU262255:TUU262257 UEQ262255:UEQ262257 UOM262255:UOM262257 UYI262255:UYI262257 VIE262255:VIE262257 VSA262255:VSA262257 WBW262255:WBW262257 WLS262255:WLS262257 WVO262255:WVO262257 G327791:G327793 JC327791:JC327793 SY327791:SY327793 ACU327791:ACU327793 AMQ327791:AMQ327793 AWM327791:AWM327793 BGI327791:BGI327793 BQE327791:BQE327793 CAA327791:CAA327793 CJW327791:CJW327793 CTS327791:CTS327793 DDO327791:DDO327793 DNK327791:DNK327793 DXG327791:DXG327793 EHC327791:EHC327793 EQY327791:EQY327793 FAU327791:FAU327793 FKQ327791:FKQ327793 FUM327791:FUM327793 GEI327791:GEI327793 GOE327791:GOE327793 GYA327791:GYA327793 HHW327791:HHW327793 HRS327791:HRS327793 IBO327791:IBO327793 ILK327791:ILK327793 IVG327791:IVG327793 JFC327791:JFC327793 JOY327791:JOY327793 JYU327791:JYU327793 KIQ327791:KIQ327793 KSM327791:KSM327793 LCI327791:LCI327793 LME327791:LME327793 LWA327791:LWA327793 MFW327791:MFW327793 MPS327791:MPS327793 MZO327791:MZO327793 NJK327791:NJK327793 NTG327791:NTG327793 ODC327791:ODC327793 OMY327791:OMY327793 OWU327791:OWU327793 PGQ327791:PGQ327793 PQM327791:PQM327793 QAI327791:QAI327793 QKE327791:QKE327793 QUA327791:QUA327793 RDW327791:RDW327793 RNS327791:RNS327793 RXO327791:RXO327793 SHK327791:SHK327793 SRG327791:SRG327793 TBC327791:TBC327793 TKY327791:TKY327793 TUU327791:TUU327793 UEQ327791:UEQ327793 UOM327791:UOM327793 UYI327791:UYI327793 VIE327791:VIE327793 VSA327791:VSA327793 WBW327791:WBW327793 WLS327791:WLS327793 WVO327791:WVO327793 G393327:G393329 JC393327:JC393329 SY393327:SY393329 ACU393327:ACU393329 AMQ393327:AMQ393329 AWM393327:AWM393329 BGI393327:BGI393329 BQE393327:BQE393329 CAA393327:CAA393329 CJW393327:CJW393329 CTS393327:CTS393329 DDO393327:DDO393329 DNK393327:DNK393329 DXG393327:DXG393329 EHC393327:EHC393329 EQY393327:EQY393329 FAU393327:FAU393329 FKQ393327:FKQ393329 FUM393327:FUM393329 GEI393327:GEI393329 GOE393327:GOE393329 GYA393327:GYA393329 HHW393327:HHW393329 HRS393327:HRS393329 IBO393327:IBO393329 ILK393327:ILK393329 IVG393327:IVG393329 JFC393327:JFC393329 JOY393327:JOY393329 JYU393327:JYU393329 KIQ393327:KIQ393329 KSM393327:KSM393329 LCI393327:LCI393329 LME393327:LME393329 LWA393327:LWA393329 MFW393327:MFW393329 MPS393327:MPS393329 MZO393327:MZO393329 NJK393327:NJK393329 NTG393327:NTG393329 ODC393327:ODC393329 OMY393327:OMY393329 OWU393327:OWU393329 PGQ393327:PGQ393329 PQM393327:PQM393329 QAI393327:QAI393329 QKE393327:QKE393329 QUA393327:QUA393329 RDW393327:RDW393329 RNS393327:RNS393329 RXO393327:RXO393329 SHK393327:SHK393329 SRG393327:SRG393329 TBC393327:TBC393329 TKY393327:TKY393329 TUU393327:TUU393329 UEQ393327:UEQ393329 UOM393327:UOM393329 UYI393327:UYI393329 VIE393327:VIE393329 VSA393327:VSA393329 WBW393327:WBW393329 WLS393327:WLS393329 WVO393327:WVO393329 G458863:G458865 JC458863:JC458865 SY458863:SY458865 ACU458863:ACU458865 AMQ458863:AMQ458865 AWM458863:AWM458865 BGI458863:BGI458865 BQE458863:BQE458865 CAA458863:CAA458865 CJW458863:CJW458865 CTS458863:CTS458865 DDO458863:DDO458865 DNK458863:DNK458865 DXG458863:DXG458865 EHC458863:EHC458865 EQY458863:EQY458865 FAU458863:FAU458865 FKQ458863:FKQ458865 FUM458863:FUM458865 GEI458863:GEI458865 GOE458863:GOE458865 GYA458863:GYA458865 HHW458863:HHW458865 HRS458863:HRS458865 IBO458863:IBO458865 ILK458863:ILK458865 IVG458863:IVG458865 JFC458863:JFC458865 JOY458863:JOY458865 JYU458863:JYU458865 KIQ458863:KIQ458865 KSM458863:KSM458865 LCI458863:LCI458865 LME458863:LME458865 LWA458863:LWA458865 MFW458863:MFW458865 MPS458863:MPS458865 MZO458863:MZO458865 NJK458863:NJK458865 NTG458863:NTG458865 ODC458863:ODC458865 OMY458863:OMY458865 OWU458863:OWU458865 PGQ458863:PGQ458865 PQM458863:PQM458865 QAI458863:QAI458865 QKE458863:QKE458865 QUA458863:QUA458865 RDW458863:RDW458865 RNS458863:RNS458865 RXO458863:RXO458865 SHK458863:SHK458865 SRG458863:SRG458865 TBC458863:TBC458865 TKY458863:TKY458865 TUU458863:TUU458865 UEQ458863:UEQ458865 UOM458863:UOM458865 UYI458863:UYI458865 VIE458863:VIE458865 VSA458863:VSA458865 WBW458863:WBW458865 WLS458863:WLS458865 WVO458863:WVO458865 G524399:G524401 JC524399:JC524401 SY524399:SY524401 ACU524399:ACU524401 AMQ524399:AMQ524401 AWM524399:AWM524401 BGI524399:BGI524401 BQE524399:BQE524401 CAA524399:CAA524401 CJW524399:CJW524401 CTS524399:CTS524401 DDO524399:DDO524401 DNK524399:DNK524401 DXG524399:DXG524401 EHC524399:EHC524401 EQY524399:EQY524401 FAU524399:FAU524401 FKQ524399:FKQ524401 FUM524399:FUM524401 GEI524399:GEI524401 GOE524399:GOE524401 GYA524399:GYA524401 HHW524399:HHW524401 HRS524399:HRS524401 IBO524399:IBO524401 ILK524399:ILK524401 IVG524399:IVG524401 JFC524399:JFC524401 JOY524399:JOY524401 JYU524399:JYU524401 KIQ524399:KIQ524401 KSM524399:KSM524401 LCI524399:LCI524401 LME524399:LME524401 LWA524399:LWA524401 MFW524399:MFW524401 MPS524399:MPS524401 MZO524399:MZO524401 NJK524399:NJK524401 NTG524399:NTG524401 ODC524399:ODC524401 OMY524399:OMY524401 OWU524399:OWU524401 PGQ524399:PGQ524401 PQM524399:PQM524401 QAI524399:QAI524401 QKE524399:QKE524401 QUA524399:QUA524401 RDW524399:RDW524401 RNS524399:RNS524401 RXO524399:RXO524401 SHK524399:SHK524401 SRG524399:SRG524401 TBC524399:TBC524401 TKY524399:TKY524401 TUU524399:TUU524401 UEQ524399:UEQ524401 UOM524399:UOM524401 UYI524399:UYI524401 VIE524399:VIE524401 VSA524399:VSA524401 WBW524399:WBW524401 WLS524399:WLS524401 WVO524399:WVO524401 G589935:G589937 JC589935:JC589937 SY589935:SY589937 ACU589935:ACU589937 AMQ589935:AMQ589937 AWM589935:AWM589937 BGI589935:BGI589937 BQE589935:BQE589937 CAA589935:CAA589937 CJW589935:CJW589937 CTS589935:CTS589937 DDO589935:DDO589937 DNK589935:DNK589937 DXG589935:DXG589937 EHC589935:EHC589937 EQY589935:EQY589937 FAU589935:FAU589937 FKQ589935:FKQ589937 FUM589935:FUM589937 GEI589935:GEI589937 GOE589935:GOE589937 GYA589935:GYA589937 HHW589935:HHW589937 HRS589935:HRS589937 IBO589935:IBO589937 ILK589935:ILK589937 IVG589935:IVG589937 JFC589935:JFC589937 JOY589935:JOY589937 JYU589935:JYU589937 KIQ589935:KIQ589937 KSM589935:KSM589937 LCI589935:LCI589937 LME589935:LME589937 LWA589935:LWA589937 MFW589935:MFW589937 MPS589935:MPS589937 MZO589935:MZO589937 NJK589935:NJK589937 NTG589935:NTG589937 ODC589935:ODC589937 OMY589935:OMY589937 OWU589935:OWU589937 PGQ589935:PGQ589937 PQM589935:PQM589937 QAI589935:QAI589937 QKE589935:QKE589937 QUA589935:QUA589937 RDW589935:RDW589937 RNS589935:RNS589937 RXO589935:RXO589937 SHK589935:SHK589937 SRG589935:SRG589937 TBC589935:TBC589937 TKY589935:TKY589937 TUU589935:TUU589937 UEQ589935:UEQ589937 UOM589935:UOM589937 UYI589935:UYI589937 VIE589935:VIE589937 VSA589935:VSA589937 WBW589935:WBW589937 WLS589935:WLS589937 WVO589935:WVO589937 G655471:G655473 JC655471:JC655473 SY655471:SY655473 ACU655471:ACU655473 AMQ655471:AMQ655473 AWM655471:AWM655473 BGI655471:BGI655473 BQE655471:BQE655473 CAA655471:CAA655473 CJW655471:CJW655473 CTS655471:CTS655473 DDO655471:DDO655473 DNK655471:DNK655473 DXG655471:DXG655473 EHC655471:EHC655473 EQY655471:EQY655473 FAU655471:FAU655473 FKQ655471:FKQ655473 FUM655471:FUM655473 GEI655471:GEI655473 GOE655471:GOE655473 GYA655471:GYA655473 HHW655471:HHW655473 HRS655471:HRS655473 IBO655471:IBO655473 ILK655471:ILK655473 IVG655471:IVG655473 JFC655471:JFC655473 JOY655471:JOY655473 JYU655471:JYU655473 KIQ655471:KIQ655473 KSM655471:KSM655473 LCI655471:LCI655473 LME655471:LME655473 LWA655471:LWA655473 MFW655471:MFW655473 MPS655471:MPS655473 MZO655471:MZO655473 NJK655471:NJK655473 NTG655471:NTG655473 ODC655471:ODC655473 OMY655471:OMY655473 OWU655471:OWU655473 PGQ655471:PGQ655473 PQM655471:PQM655473 QAI655471:QAI655473 QKE655471:QKE655473 QUA655471:QUA655473 RDW655471:RDW655473 RNS655471:RNS655473 RXO655471:RXO655473 SHK655471:SHK655473 SRG655471:SRG655473 TBC655471:TBC655473 TKY655471:TKY655473 TUU655471:TUU655473 UEQ655471:UEQ655473 UOM655471:UOM655473 UYI655471:UYI655473 VIE655471:VIE655473 VSA655471:VSA655473 WBW655471:WBW655473 WLS655471:WLS655473 WVO655471:WVO655473 G721007:G721009 JC721007:JC721009 SY721007:SY721009 ACU721007:ACU721009 AMQ721007:AMQ721009 AWM721007:AWM721009 BGI721007:BGI721009 BQE721007:BQE721009 CAA721007:CAA721009 CJW721007:CJW721009 CTS721007:CTS721009 DDO721007:DDO721009 DNK721007:DNK721009 DXG721007:DXG721009 EHC721007:EHC721009 EQY721007:EQY721009 FAU721007:FAU721009 FKQ721007:FKQ721009 FUM721007:FUM721009 GEI721007:GEI721009 GOE721007:GOE721009 GYA721007:GYA721009 HHW721007:HHW721009 HRS721007:HRS721009 IBO721007:IBO721009 ILK721007:ILK721009 IVG721007:IVG721009 JFC721007:JFC721009 JOY721007:JOY721009 JYU721007:JYU721009 KIQ721007:KIQ721009 KSM721007:KSM721009 LCI721007:LCI721009 LME721007:LME721009 LWA721007:LWA721009 MFW721007:MFW721009 MPS721007:MPS721009 MZO721007:MZO721009 NJK721007:NJK721009 NTG721007:NTG721009 ODC721007:ODC721009 OMY721007:OMY721009 OWU721007:OWU721009 PGQ721007:PGQ721009 PQM721007:PQM721009 QAI721007:QAI721009 QKE721007:QKE721009 QUA721007:QUA721009 RDW721007:RDW721009 RNS721007:RNS721009 RXO721007:RXO721009 SHK721007:SHK721009 SRG721007:SRG721009 TBC721007:TBC721009 TKY721007:TKY721009 TUU721007:TUU721009 UEQ721007:UEQ721009 UOM721007:UOM721009 UYI721007:UYI721009 VIE721007:VIE721009 VSA721007:VSA721009 WBW721007:WBW721009 WLS721007:WLS721009 WVO721007:WVO721009 G786543:G786545 JC786543:JC786545 SY786543:SY786545 ACU786543:ACU786545 AMQ786543:AMQ786545 AWM786543:AWM786545 BGI786543:BGI786545 BQE786543:BQE786545 CAA786543:CAA786545 CJW786543:CJW786545 CTS786543:CTS786545 DDO786543:DDO786545 DNK786543:DNK786545 DXG786543:DXG786545 EHC786543:EHC786545 EQY786543:EQY786545 FAU786543:FAU786545 FKQ786543:FKQ786545 FUM786543:FUM786545 GEI786543:GEI786545 GOE786543:GOE786545 GYA786543:GYA786545 HHW786543:HHW786545 HRS786543:HRS786545 IBO786543:IBO786545 ILK786543:ILK786545 IVG786543:IVG786545 JFC786543:JFC786545 JOY786543:JOY786545 JYU786543:JYU786545 KIQ786543:KIQ786545 KSM786543:KSM786545 LCI786543:LCI786545 LME786543:LME786545 LWA786543:LWA786545 MFW786543:MFW786545 MPS786543:MPS786545 MZO786543:MZO786545 NJK786543:NJK786545 NTG786543:NTG786545 ODC786543:ODC786545 OMY786543:OMY786545 OWU786543:OWU786545 PGQ786543:PGQ786545 PQM786543:PQM786545 QAI786543:QAI786545 QKE786543:QKE786545 QUA786543:QUA786545 RDW786543:RDW786545 RNS786543:RNS786545 RXO786543:RXO786545 SHK786543:SHK786545 SRG786543:SRG786545 TBC786543:TBC786545 TKY786543:TKY786545 TUU786543:TUU786545 UEQ786543:UEQ786545 UOM786543:UOM786545 UYI786543:UYI786545 VIE786543:VIE786545 VSA786543:VSA786545 WBW786543:WBW786545 WLS786543:WLS786545 WVO786543:WVO786545 G852079:G852081 JC852079:JC852081 SY852079:SY852081 ACU852079:ACU852081 AMQ852079:AMQ852081 AWM852079:AWM852081 BGI852079:BGI852081 BQE852079:BQE852081 CAA852079:CAA852081 CJW852079:CJW852081 CTS852079:CTS852081 DDO852079:DDO852081 DNK852079:DNK852081 DXG852079:DXG852081 EHC852079:EHC852081 EQY852079:EQY852081 FAU852079:FAU852081 FKQ852079:FKQ852081 FUM852079:FUM852081 GEI852079:GEI852081 GOE852079:GOE852081 GYA852079:GYA852081 HHW852079:HHW852081 HRS852079:HRS852081 IBO852079:IBO852081 ILK852079:ILK852081 IVG852079:IVG852081 JFC852079:JFC852081 JOY852079:JOY852081 JYU852079:JYU852081 KIQ852079:KIQ852081 KSM852079:KSM852081 LCI852079:LCI852081 LME852079:LME852081 LWA852079:LWA852081 MFW852079:MFW852081 MPS852079:MPS852081 MZO852079:MZO852081 NJK852079:NJK852081 NTG852079:NTG852081 ODC852079:ODC852081 OMY852079:OMY852081 OWU852079:OWU852081 PGQ852079:PGQ852081 PQM852079:PQM852081 QAI852079:QAI852081 QKE852079:QKE852081 QUA852079:QUA852081 RDW852079:RDW852081 RNS852079:RNS852081 RXO852079:RXO852081 SHK852079:SHK852081 SRG852079:SRG852081 TBC852079:TBC852081 TKY852079:TKY852081 TUU852079:TUU852081 UEQ852079:UEQ852081 UOM852079:UOM852081 UYI852079:UYI852081 VIE852079:VIE852081 VSA852079:VSA852081 WBW852079:WBW852081 WLS852079:WLS852081 WVO852079:WVO852081 G917615:G917617 JC917615:JC917617 SY917615:SY917617 ACU917615:ACU917617 AMQ917615:AMQ917617 AWM917615:AWM917617 BGI917615:BGI917617 BQE917615:BQE917617 CAA917615:CAA917617 CJW917615:CJW917617 CTS917615:CTS917617 DDO917615:DDO917617 DNK917615:DNK917617 DXG917615:DXG917617 EHC917615:EHC917617 EQY917615:EQY917617 FAU917615:FAU917617 FKQ917615:FKQ917617 FUM917615:FUM917617 GEI917615:GEI917617 GOE917615:GOE917617 GYA917615:GYA917617 HHW917615:HHW917617 HRS917615:HRS917617 IBO917615:IBO917617 ILK917615:ILK917617 IVG917615:IVG917617 JFC917615:JFC917617 JOY917615:JOY917617 JYU917615:JYU917617 KIQ917615:KIQ917617 KSM917615:KSM917617 LCI917615:LCI917617 LME917615:LME917617 LWA917615:LWA917617 MFW917615:MFW917617 MPS917615:MPS917617 MZO917615:MZO917617 NJK917615:NJK917617 NTG917615:NTG917617 ODC917615:ODC917617 OMY917615:OMY917617 OWU917615:OWU917617 PGQ917615:PGQ917617 PQM917615:PQM917617 QAI917615:QAI917617 QKE917615:QKE917617 QUA917615:QUA917617 RDW917615:RDW917617 RNS917615:RNS917617 RXO917615:RXO917617 SHK917615:SHK917617 SRG917615:SRG917617 TBC917615:TBC917617 TKY917615:TKY917617 TUU917615:TUU917617 UEQ917615:UEQ917617 UOM917615:UOM917617 UYI917615:UYI917617 VIE917615:VIE917617 VSA917615:VSA917617 WBW917615:WBW917617 WLS917615:WLS917617 WVO917615:WVO917617 G983151:G983153 JC983151:JC983153 SY983151:SY983153 ACU983151:ACU983153 AMQ983151:AMQ983153 AWM983151:AWM983153 BGI983151:BGI983153 BQE983151:BQE983153 CAA983151:CAA983153 CJW983151:CJW983153 CTS983151:CTS983153 DDO983151:DDO983153 DNK983151:DNK983153 DXG983151:DXG983153 EHC983151:EHC983153 EQY983151:EQY983153 FAU983151:FAU983153 FKQ983151:FKQ983153 FUM983151:FUM983153 GEI983151:GEI983153 GOE983151:GOE983153 GYA983151:GYA983153 HHW983151:HHW983153 HRS983151:HRS983153 IBO983151:IBO983153 ILK983151:ILK983153 IVG983151:IVG983153 JFC983151:JFC983153 JOY983151:JOY983153 JYU983151:JYU983153 KIQ983151:KIQ983153 KSM983151:KSM983153 LCI983151:LCI983153 LME983151:LME983153 LWA983151:LWA983153 MFW983151:MFW983153 MPS983151:MPS983153 MZO983151:MZO983153 NJK983151:NJK983153 NTG983151:NTG983153 ODC983151:ODC983153 OMY983151:OMY983153 OWU983151:OWU983153 PGQ983151:PGQ983153 PQM983151:PQM983153 QAI983151:QAI983153 QKE983151:QKE983153 QUA983151:QUA983153 RDW983151:RDW983153 RNS983151:RNS983153 RXO983151:RXO983153 SHK983151:SHK983153 SRG983151:SRG983153 TBC983151:TBC983153 TKY983151:TKY983153 TUU983151:TUU983153 UEQ983151:UEQ983153 UOM983151:UOM983153 UYI983151:UYI983153 VIE983151:VIE983153 VSA983151:VSA983153 WBW983151:WBW983153 WLS983151:WLS983153 WVO983151:WVO983153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G147:H147 JC147:JD147 SY147:SZ147 ACU147:ACV147 AMQ147:AMR147 AWM147:AWN147 BGI147:BGJ147 BQE147:BQF147 CAA147:CAB147 CJW147:CJX147 CTS147:CTT147 DDO147:DDP147 DNK147:DNL147 DXG147:DXH147 EHC147:EHD147 EQY147:EQZ147 FAU147:FAV147 FKQ147:FKR147 FUM147:FUN147 GEI147:GEJ147 GOE147:GOF147 GYA147:GYB147 HHW147:HHX147 HRS147:HRT147 IBO147:IBP147 ILK147:ILL147 IVG147:IVH147 JFC147:JFD147 JOY147:JOZ147 JYU147:JYV147 KIQ147:KIR147 KSM147:KSN147 LCI147:LCJ147 LME147:LMF147 LWA147:LWB147 MFW147:MFX147 MPS147:MPT147 MZO147:MZP147 NJK147:NJL147 NTG147:NTH147 ODC147:ODD147 OMY147:OMZ147 OWU147:OWV147 PGQ147:PGR147 PQM147:PQN147 QAI147:QAJ147 QKE147:QKF147 QUA147:QUB147 RDW147:RDX147 RNS147:RNT147 RXO147:RXP147 SHK147:SHL147 SRG147:SRH147 TBC147:TBD147 TKY147:TKZ147 TUU147:TUV147 UEQ147:UER147 UOM147:UON147 UYI147:UYJ147 VIE147:VIF147 VSA147:VSB147 WBW147:WBX147 WLS147:WLT147 WVO147:WVP147 G65683:H65683 JC65683:JD65683 SY65683:SZ65683 ACU65683:ACV65683 AMQ65683:AMR65683 AWM65683:AWN65683 BGI65683:BGJ65683 BQE65683:BQF65683 CAA65683:CAB65683 CJW65683:CJX65683 CTS65683:CTT65683 DDO65683:DDP65683 DNK65683:DNL65683 DXG65683:DXH65683 EHC65683:EHD65683 EQY65683:EQZ65683 FAU65683:FAV65683 FKQ65683:FKR65683 FUM65683:FUN65683 GEI65683:GEJ65683 GOE65683:GOF65683 GYA65683:GYB65683 HHW65683:HHX65683 HRS65683:HRT65683 IBO65683:IBP65683 ILK65683:ILL65683 IVG65683:IVH65683 JFC65683:JFD65683 JOY65683:JOZ65683 JYU65683:JYV65683 KIQ65683:KIR65683 KSM65683:KSN65683 LCI65683:LCJ65683 LME65683:LMF65683 LWA65683:LWB65683 MFW65683:MFX65683 MPS65683:MPT65683 MZO65683:MZP65683 NJK65683:NJL65683 NTG65683:NTH65683 ODC65683:ODD65683 OMY65683:OMZ65683 OWU65683:OWV65683 PGQ65683:PGR65683 PQM65683:PQN65683 QAI65683:QAJ65683 QKE65683:QKF65683 QUA65683:QUB65683 RDW65683:RDX65683 RNS65683:RNT65683 RXO65683:RXP65683 SHK65683:SHL65683 SRG65683:SRH65683 TBC65683:TBD65683 TKY65683:TKZ65683 TUU65683:TUV65683 UEQ65683:UER65683 UOM65683:UON65683 UYI65683:UYJ65683 VIE65683:VIF65683 VSA65683:VSB65683 WBW65683:WBX65683 WLS65683:WLT65683 WVO65683:WVP65683 G131219:H131219 JC131219:JD131219 SY131219:SZ131219 ACU131219:ACV131219 AMQ131219:AMR131219 AWM131219:AWN131219 BGI131219:BGJ131219 BQE131219:BQF131219 CAA131219:CAB131219 CJW131219:CJX131219 CTS131219:CTT131219 DDO131219:DDP131219 DNK131219:DNL131219 DXG131219:DXH131219 EHC131219:EHD131219 EQY131219:EQZ131219 FAU131219:FAV131219 FKQ131219:FKR131219 FUM131219:FUN131219 GEI131219:GEJ131219 GOE131219:GOF131219 GYA131219:GYB131219 HHW131219:HHX131219 HRS131219:HRT131219 IBO131219:IBP131219 ILK131219:ILL131219 IVG131219:IVH131219 JFC131219:JFD131219 JOY131219:JOZ131219 JYU131219:JYV131219 KIQ131219:KIR131219 KSM131219:KSN131219 LCI131219:LCJ131219 LME131219:LMF131219 LWA131219:LWB131219 MFW131219:MFX131219 MPS131219:MPT131219 MZO131219:MZP131219 NJK131219:NJL131219 NTG131219:NTH131219 ODC131219:ODD131219 OMY131219:OMZ131219 OWU131219:OWV131219 PGQ131219:PGR131219 PQM131219:PQN131219 QAI131219:QAJ131219 QKE131219:QKF131219 QUA131219:QUB131219 RDW131219:RDX131219 RNS131219:RNT131219 RXO131219:RXP131219 SHK131219:SHL131219 SRG131219:SRH131219 TBC131219:TBD131219 TKY131219:TKZ131219 TUU131219:TUV131219 UEQ131219:UER131219 UOM131219:UON131219 UYI131219:UYJ131219 VIE131219:VIF131219 VSA131219:VSB131219 WBW131219:WBX131219 WLS131219:WLT131219 WVO131219:WVP131219 G196755:H196755 JC196755:JD196755 SY196755:SZ196755 ACU196755:ACV196755 AMQ196755:AMR196755 AWM196755:AWN196755 BGI196755:BGJ196755 BQE196755:BQF196755 CAA196755:CAB196755 CJW196755:CJX196755 CTS196755:CTT196755 DDO196755:DDP196755 DNK196755:DNL196755 DXG196755:DXH196755 EHC196755:EHD196755 EQY196755:EQZ196755 FAU196755:FAV196755 FKQ196755:FKR196755 FUM196755:FUN196755 GEI196755:GEJ196755 GOE196755:GOF196755 GYA196755:GYB196755 HHW196755:HHX196755 HRS196755:HRT196755 IBO196755:IBP196755 ILK196755:ILL196755 IVG196755:IVH196755 JFC196755:JFD196755 JOY196755:JOZ196755 JYU196755:JYV196755 KIQ196755:KIR196755 KSM196755:KSN196755 LCI196755:LCJ196755 LME196755:LMF196755 LWA196755:LWB196755 MFW196755:MFX196755 MPS196755:MPT196755 MZO196755:MZP196755 NJK196755:NJL196755 NTG196755:NTH196755 ODC196755:ODD196755 OMY196755:OMZ196755 OWU196755:OWV196755 PGQ196755:PGR196755 PQM196755:PQN196755 QAI196755:QAJ196755 QKE196755:QKF196755 QUA196755:QUB196755 RDW196755:RDX196755 RNS196755:RNT196755 RXO196755:RXP196755 SHK196755:SHL196755 SRG196755:SRH196755 TBC196755:TBD196755 TKY196755:TKZ196755 TUU196755:TUV196755 UEQ196755:UER196755 UOM196755:UON196755 UYI196755:UYJ196755 VIE196755:VIF196755 VSA196755:VSB196755 WBW196755:WBX196755 WLS196755:WLT196755 WVO196755:WVP196755 G262291:H262291 JC262291:JD262291 SY262291:SZ262291 ACU262291:ACV262291 AMQ262291:AMR262291 AWM262291:AWN262291 BGI262291:BGJ262291 BQE262291:BQF262291 CAA262291:CAB262291 CJW262291:CJX262291 CTS262291:CTT262291 DDO262291:DDP262291 DNK262291:DNL262291 DXG262291:DXH262291 EHC262291:EHD262291 EQY262291:EQZ262291 FAU262291:FAV262291 FKQ262291:FKR262291 FUM262291:FUN262291 GEI262291:GEJ262291 GOE262291:GOF262291 GYA262291:GYB262291 HHW262291:HHX262291 HRS262291:HRT262291 IBO262291:IBP262291 ILK262291:ILL262291 IVG262291:IVH262291 JFC262291:JFD262291 JOY262291:JOZ262291 JYU262291:JYV262291 KIQ262291:KIR262291 KSM262291:KSN262291 LCI262291:LCJ262291 LME262291:LMF262291 LWA262291:LWB262291 MFW262291:MFX262291 MPS262291:MPT262291 MZO262291:MZP262291 NJK262291:NJL262291 NTG262291:NTH262291 ODC262291:ODD262291 OMY262291:OMZ262291 OWU262291:OWV262291 PGQ262291:PGR262291 PQM262291:PQN262291 QAI262291:QAJ262291 QKE262291:QKF262291 QUA262291:QUB262291 RDW262291:RDX262291 RNS262291:RNT262291 RXO262291:RXP262291 SHK262291:SHL262291 SRG262291:SRH262291 TBC262291:TBD262291 TKY262291:TKZ262291 TUU262291:TUV262291 UEQ262291:UER262291 UOM262291:UON262291 UYI262291:UYJ262291 VIE262291:VIF262291 VSA262291:VSB262291 WBW262291:WBX262291 WLS262291:WLT262291 WVO262291:WVP262291 G327827:H327827 JC327827:JD327827 SY327827:SZ327827 ACU327827:ACV327827 AMQ327827:AMR327827 AWM327827:AWN327827 BGI327827:BGJ327827 BQE327827:BQF327827 CAA327827:CAB327827 CJW327827:CJX327827 CTS327827:CTT327827 DDO327827:DDP327827 DNK327827:DNL327827 DXG327827:DXH327827 EHC327827:EHD327827 EQY327827:EQZ327827 FAU327827:FAV327827 FKQ327827:FKR327827 FUM327827:FUN327827 GEI327827:GEJ327827 GOE327827:GOF327827 GYA327827:GYB327827 HHW327827:HHX327827 HRS327827:HRT327827 IBO327827:IBP327827 ILK327827:ILL327827 IVG327827:IVH327827 JFC327827:JFD327827 JOY327827:JOZ327827 JYU327827:JYV327827 KIQ327827:KIR327827 KSM327827:KSN327827 LCI327827:LCJ327827 LME327827:LMF327827 LWA327827:LWB327827 MFW327827:MFX327827 MPS327827:MPT327827 MZO327827:MZP327827 NJK327827:NJL327827 NTG327827:NTH327827 ODC327827:ODD327827 OMY327827:OMZ327827 OWU327827:OWV327827 PGQ327827:PGR327827 PQM327827:PQN327827 QAI327827:QAJ327827 QKE327827:QKF327827 QUA327827:QUB327827 RDW327827:RDX327827 RNS327827:RNT327827 RXO327827:RXP327827 SHK327827:SHL327827 SRG327827:SRH327827 TBC327827:TBD327827 TKY327827:TKZ327827 TUU327827:TUV327827 UEQ327827:UER327827 UOM327827:UON327827 UYI327827:UYJ327827 VIE327827:VIF327827 VSA327827:VSB327827 WBW327827:WBX327827 WLS327827:WLT327827 WVO327827:WVP327827 G393363:H393363 JC393363:JD393363 SY393363:SZ393363 ACU393363:ACV393363 AMQ393363:AMR393363 AWM393363:AWN393363 BGI393363:BGJ393363 BQE393363:BQF393363 CAA393363:CAB393363 CJW393363:CJX393363 CTS393363:CTT393363 DDO393363:DDP393363 DNK393363:DNL393363 DXG393363:DXH393363 EHC393363:EHD393363 EQY393363:EQZ393363 FAU393363:FAV393363 FKQ393363:FKR393363 FUM393363:FUN393363 GEI393363:GEJ393363 GOE393363:GOF393363 GYA393363:GYB393363 HHW393363:HHX393363 HRS393363:HRT393363 IBO393363:IBP393363 ILK393363:ILL393363 IVG393363:IVH393363 JFC393363:JFD393363 JOY393363:JOZ393363 JYU393363:JYV393363 KIQ393363:KIR393363 KSM393363:KSN393363 LCI393363:LCJ393363 LME393363:LMF393363 LWA393363:LWB393363 MFW393363:MFX393363 MPS393363:MPT393363 MZO393363:MZP393363 NJK393363:NJL393363 NTG393363:NTH393363 ODC393363:ODD393363 OMY393363:OMZ393363 OWU393363:OWV393363 PGQ393363:PGR393363 PQM393363:PQN393363 QAI393363:QAJ393363 QKE393363:QKF393363 QUA393363:QUB393363 RDW393363:RDX393363 RNS393363:RNT393363 RXO393363:RXP393363 SHK393363:SHL393363 SRG393363:SRH393363 TBC393363:TBD393363 TKY393363:TKZ393363 TUU393363:TUV393363 UEQ393363:UER393363 UOM393363:UON393363 UYI393363:UYJ393363 VIE393363:VIF393363 VSA393363:VSB393363 WBW393363:WBX393363 WLS393363:WLT393363 WVO393363:WVP393363 G458899:H458899 JC458899:JD458899 SY458899:SZ458899 ACU458899:ACV458899 AMQ458899:AMR458899 AWM458899:AWN458899 BGI458899:BGJ458899 BQE458899:BQF458899 CAA458899:CAB458899 CJW458899:CJX458899 CTS458899:CTT458899 DDO458899:DDP458899 DNK458899:DNL458899 DXG458899:DXH458899 EHC458899:EHD458899 EQY458899:EQZ458899 FAU458899:FAV458899 FKQ458899:FKR458899 FUM458899:FUN458899 GEI458899:GEJ458899 GOE458899:GOF458899 GYA458899:GYB458899 HHW458899:HHX458899 HRS458899:HRT458899 IBO458899:IBP458899 ILK458899:ILL458899 IVG458899:IVH458899 JFC458899:JFD458899 JOY458899:JOZ458899 JYU458899:JYV458899 KIQ458899:KIR458899 KSM458899:KSN458899 LCI458899:LCJ458899 LME458899:LMF458899 LWA458899:LWB458899 MFW458899:MFX458899 MPS458899:MPT458899 MZO458899:MZP458899 NJK458899:NJL458899 NTG458899:NTH458899 ODC458899:ODD458899 OMY458899:OMZ458899 OWU458899:OWV458899 PGQ458899:PGR458899 PQM458899:PQN458899 QAI458899:QAJ458899 QKE458899:QKF458899 QUA458899:QUB458899 RDW458899:RDX458899 RNS458899:RNT458899 RXO458899:RXP458899 SHK458899:SHL458899 SRG458899:SRH458899 TBC458899:TBD458899 TKY458899:TKZ458899 TUU458899:TUV458899 UEQ458899:UER458899 UOM458899:UON458899 UYI458899:UYJ458899 VIE458899:VIF458899 VSA458899:VSB458899 WBW458899:WBX458899 WLS458899:WLT458899 WVO458899:WVP458899 G524435:H524435 JC524435:JD524435 SY524435:SZ524435 ACU524435:ACV524435 AMQ524435:AMR524435 AWM524435:AWN524435 BGI524435:BGJ524435 BQE524435:BQF524435 CAA524435:CAB524435 CJW524435:CJX524435 CTS524435:CTT524435 DDO524435:DDP524435 DNK524435:DNL524435 DXG524435:DXH524435 EHC524435:EHD524435 EQY524435:EQZ524435 FAU524435:FAV524435 FKQ524435:FKR524435 FUM524435:FUN524435 GEI524435:GEJ524435 GOE524435:GOF524435 GYA524435:GYB524435 HHW524435:HHX524435 HRS524435:HRT524435 IBO524435:IBP524435 ILK524435:ILL524435 IVG524435:IVH524435 JFC524435:JFD524435 JOY524435:JOZ524435 JYU524435:JYV524435 KIQ524435:KIR524435 KSM524435:KSN524435 LCI524435:LCJ524435 LME524435:LMF524435 LWA524435:LWB524435 MFW524435:MFX524435 MPS524435:MPT524435 MZO524435:MZP524435 NJK524435:NJL524435 NTG524435:NTH524435 ODC524435:ODD524435 OMY524435:OMZ524435 OWU524435:OWV524435 PGQ524435:PGR524435 PQM524435:PQN524435 QAI524435:QAJ524435 QKE524435:QKF524435 QUA524435:QUB524435 RDW524435:RDX524435 RNS524435:RNT524435 RXO524435:RXP524435 SHK524435:SHL524435 SRG524435:SRH524435 TBC524435:TBD524435 TKY524435:TKZ524435 TUU524435:TUV524435 UEQ524435:UER524435 UOM524435:UON524435 UYI524435:UYJ524435 VIE524435:VIF524435 VSA524435:VSB524435 WBW524435:WBX524435 WLS524435:WLT524435 WVO524435:WVP524435 G589971:H589971 JC589971:JD589971 SY589971:SZ589971 ACU589971:ACV589971 AMQ589971:AMR589971 AWM589971:AWN589971 BGI589971:BGJ589971 BQE589971:BQF589971 CAA589971:CAB589971 CJW589971:CJX589971 CTS589971:CTT589971 DDO589971:DDP589971 DNK589971:DNL589971 DXG589971:DXH589971 EHC589971:EHD589971 EQY589971:EQZ589971 FAU589971:FAV589971 FKQ589971:FKR589971 FUM589971:FUN589971 GEI589971:GEJ589971 GOE589971:GOF589971 GYA589971:GYB589971 HHW589971:HHX589971 HRS589971:HRT589971 IBO589971:IBP589971 ILK589971:ILL589971 IVG589971:IVH589971 JFC589971:JFD589971 JOY589971:JOZ589971 JYU589971:JYV589971 KIQ589971:KIR589971 KSM589971:KSN589971 LCI589971:LCJ589971 LME589971:LMF589971 LWA589971:LWB589971 MFW589971:MFX589971 MPS589971:MPT589971 MZO589971:MZP589971 NJK589971:NJL589971 NTG589971:NTH589971 ODC589971:ODD589971 OMY589971:OMZ589971 OWU589971:OWV589971 PGQ589971:PGR589971 PQM589971:PQN589971 QAI589971:QAJ589971 QKE589971:QKF589971 QUA589971:QUB589971 RDW589971:RDX589971 RNS589971:RNT589971 RXO589971:RXP589971 SHK589971:SHL589971 SRG589971:SRH589971 TBC589971:TBD589971 TKY589971:TKZ589971 TUU589971:TUV589971 UEQ589971:UER589971 UOM589971:UON589971 UYI589971:UYJ589971 VIE589971:VIF589971 VSA589971:VSB589971 WBW589971:WBX589971 WLS589971:WLT589971 WVO589971:WVP589971 G655507:H655507 JC655507:JD655507 SY655507:SZ655507 ACU655507:ACV655507 AMQ655507:AMR655507 AWM655507:AWN655507 BGI655507:BGJ655507 BQE655507:BQF655507 CAA655507:CAB655507 CJW655507:CJX655507 CTS655507:CTT655507 DDO655507:DDP655507 DNK655507:DNL655507 DXG655507:DXH655507 EHC655507:EHD655507 EQY655507:EQZ655507 FAU655507:FAV655507 FKQ655507:FKR655507 FUM655507:FUN655507 GEI655507:GEJ655507 GOE655507:GOF655507 GYA655507:GYB655507 HHW655507:HHX655507 HRS655507:HRT655507 IBO655507:IBP655507 ILK655507:ILL655507 IVG655507:IVH655507 JFC655507:JFD655507 JOY655507:JOZ655507 JYU655507:JYV655507 KIQ655507:KIR655507 KSM655507:KSN655507 LCI655507:LCJ655507 LME655507:LMF655507 LWA655507:LWB655507 MFW655507:MFX655507 MPS655507:MPT655507 MZO655507:MZP655507 NJK655507:NJL655507 NTG655507:NTH655507 ODC655507:ODD655507 OMY655507:OMZ655507 OWU655507:OWV655507 PGQ655507:PGR655507 PQM655507:PQN655507 QAI655507:QAJ655507 QKE655507:QKF655507 QUA655507:QUB655507 RDW655507:RDX655507 RNS655507:RNT655507 RXO655507:RXP655507 SHK655507:SHL655507 SRG655507:SRH655507 TBC655507:TBD655507 TKY655507:TKZ655507 TUU655507:TUV655507 UEQ655507:UER655507 UOM655507:UON655507 UYI655507:UYJ655507 VIE655507:VIF655507 VSA655507:VSB655507 WBW655507:WBX655507 WLS655507:WLT655507 WVO655507:WVP655507 G721043:H721043 JC721043:JD721043 SY721043:SZ721043 ACU721043:ACV721043 AMQ721043:AMR721043 AWM721043:AWN721043 BGI721043:BGJ721043 BQE721043:BQF721043 CAA721043:CAB721043 CJW721043:CJX721043 CTS721043:CTT721043 DDO721043:DDP721043 DNK721043:DNL721043 DXG721043:DXH721043 EHC721043:EHD721043 EQY721043:EQZ721043 FAU721043:FAV721043 FKQ721043:FKR721043 FUM721043:FUN721043 GEI721043:GEJ721043 GOE721043:GOF721043 GYA721043:GYB721043 HHW721043:HHX721043 HRS721043:HRT721043 IBO721043:IBP721043 ILK721043:ILL721043 IVG721043:IVH721043 JFC721043:JFD721043 JOY721043:JOZ721043 JYU721043:JYV721043 KIQ721043:KIR721043 KSM721043:KSN721043 LCI721043:LCJ721043 LME721043:LMF721043 LWA721043:LWB721043 MFW721043:MFX721043 MPS721043:MPT721043 MZO721043:MZP721043 NJK721043:NJL721043 NTG721043:NTH721043 ODC721043:ODD721043 OMY721043:OMZ721043 OWU721043:OWV721043 PGQ721043:PGR721043 PQM721043:PQN721043 QAI721043:QAJ721043 QKE721043:QKF721043 QUA721043:QUB721043 RDW721043:RDX721043 RNS721043:RNT721043 RXO721043:RXP721043 SHK721043:SHL721043 SRG721043:SRH721043 TBC721043:TBD721043 TKY721043:TKZ721043 TUU721043:TUV721043 UEQ721043:UER721043 UOM721043:UON721043 UYI721043:UYJ721043 VIE721043:VIF721043 VSA721043:VSB721043 WBW721043:WBX721043 WLS721043:WLT721043 WVO721043:WVP721043 G786579:H786579 JC786579:JD786579 SY786579:SZ786579 ACU786579:ACV786579 AMQ786579:AMR786579 AWM786579:AWN786579 BGI786579:BGJ786579 BQE786579:BQF786579 CAA786579:CAB786579 CJW786579:CJX786579 CTS786579:CTT786579 DDO786579:DDP786579 DNK786579:DNL786579 DXG786579:DXH786579 EHC786579:EHD786579 EQY786579:EQZ786579 FAU786579:FAV786579 FKQ786579:FKR786579 FUM786579:FUN786579 GEI786579:GEJ786579 GOE786579:GOF786579 GYA786579:GYB786579 HHW786579:HHX786579 HRS786579:HRT786579 IBO786579:IBP786579 ILK786579:ILL786579 IVG786579:IVH786579 JFC786579:JFD786579 JOY786579:JOZ786579 JYU786579:JYV786579 KIQ786579:KIR786579 KSM786579:KSN786579 LCI786579:LCJ786579 LME786579:LMF786579 LWA786579:LWB786579 MFW786579:MFX786579 MPS786579:MPT786579 MZO786579:MZP786579 NJK786579:NJL786579 NTG786579:NTH786579 ODC786579:ODD786579 OMY786579:OMZ786579 OWU786579:OWV786579 PGQ786579:PGR786579 PQM786579:PQN786579 QAI786579:QAJ786579 QKE786579:QKF786579 QUA786579:QUB786579 RDW786579:RDX786579 RNS786579:RNT786579 RXO786579:RXP786579 SHK786579:SHL786579 SRG786579:SRH786579 TBC786579:TBD786579 TKY786579:TKZ786579 TUU786579:TUV786579 UEQ786579:UER786579 UOM786579:UON786579 UYI786579:UYJ786579 VIE786579:VIF786579 VSA786579:VSB786579 WBW786579:WBX786579 WLS786579:WLT786579 WVO786579:WVP786579 G852115:H852115 JC852115:JD852115 SY852115:SZ852115 ACU852115:ACV852115 AMQ852115:AMR852115 AWM852115:AWN852115 BGI852115:BGJ852115 BQE852115:BQF852115 CAA852115:CAB852115 CJW852115:CJX852115 CTS852115:CTT852115 DDO852115:DDP852115 DNK852115:DNL852115 DXG852115:DXH852115 EHC852115:EHD852115 EQY852115:EQZ852115 FAU852115:FAV852115 FKQ852115:FKR852115 FUM852115:FUN852115 GEI852115:GEJ852115 GOE852115:GOF852115 GYA852115:GYB852115 HHW852115:HHX852115 HRS852115:HRT852115 IBO852115:IBP852115 ILK852115:ILL852115 IVG852115:IVH852115 JFC852115:JFD852115 JOY852115:JOZ852115 JYU852115:JYV852115 KIQ852115:KIR852115 KSM852115:KSN852115 LCI852115:LCJ852115 LME852115:LMF852115 LWA852115:LWB852115 MFW852115:MFX852115 MPS852115:MPT852115 MZO852115:MZP852115 NJK852115:NJL852115 NTG852115:NTH852115 ODC852115:ODD852115 OMY852115:OMZ852115 OWU852115:OWV852115 PGQ852115:PGR852115 PQM852115:PQN852115 QAI852115:QAJ852115 QKE852115:QKF852115 QUA852115:QUB852115 RDW852115:RDX852115 RNS852115:RNT852115 RXO852115:RXP852115 SHK852115:SHL852115 SRG852115:SRH852115 TBC852115:TBD852115 TKY852115:TKZ852115 TUU852115:TUV852115 UEQ852115:UER852115 UOM852115:UON852115 UYI852115:UYJ852115 VIE852115:VIF852115 VSA852115:VSB852115 WBW852115:WBX852115 WLS852115:WLT852115 WVO852115:WVP852115 G917651:H917651 JC917651:JD917651 SY917651:SZ917651 ACU917651:ACV917651 AMQ917651:AMR917651 AWM917651:AWN917651 BGI917651:BGJ917651 BQE917651:BQF917651 CAA917651:CAB917651 CJW917651:CJX917651 CTS917651:CTT917651 DDO917651:DDP917651 DNK917651:DNL917651 DXG917651:DXH917651 EHC917651:EHD917651 EQY917651:EQZ917651 FAU917651:FAV917651 FKQ917651:FKR917651 FUM917651:FUN917651 GEI917651:GEJ917651 GOE917651:GOF917651 GYA917651:GYB917651 HHW917651:HHX917651 HRS917651:HRT917651 IBO917651:IBP917651 ILK917651:ILL917651 IVG917651:IVH917651 JFC917651:JFD917651 JOY917651:JOZ917651 JYU917651:JYV917651 KIQ917651:KIR917651 KSM917651:KSN917651 LCI917651:LCJ917651 LME917651:LMF917651 LWA917651:LWB917651 MFW917651:MFX917651 MPS917651:MPT917651 MZO917651:MZP917651 NJK917651:NJL917651 NTG917651:NTH917651 ODC917651:ODD917651 OMY917651:OMZ917651 OWU917651:OWV917651 PGQ917651:PGR917651 PQM917651:PQN917651 QAI917651:QAJ917651 QKE917651:QKF917651 QUA917651:QUB917651 RDW917651:RDX917651 RNS917651:RNT917651 RXO917651:RXP917651 SHK917651:SHL917651 SRG917651:SRH917651 TBC917651:TBD917651 TKY917651:TKZ917651 TUU917651:TUV917651 UEQ917651:UER917651 UOM917651:UON917651 UYI917651:UYJ917651 VIE917651:VIF917651 VSA917651:VSB917651 WBW917651:WBX917651 WLS917651:WLT917651 WVO917651:WVP917651 G983187:H983187 JC983187:JD983187 SY983187:SZ983187 ACU983187:ACV983187 AMQ983187:AMR983187 AWM983187:AWN983187 BGI983187:BGJ983187 BQE983187:BQF983187 CAA983187:CAB983187 CJW983187:CJX983187 CTS983187:CTT983187 DDO983187:DDP983187 DNK983187:DNL983187 DXG983187:DXH983187 EHC983187:EHD983187 EQY983187:EQZ983187 FAU983187:FAV983187 FKQ983187:FKR983187 FUM983187:FUN983187 GEI983187:GEJ983187 GOE983187:GOF983187 GYA983187:GYB983187 HHW983187:HHX983187 HRS983187:HRT983187 IBO983187:IBP983187 ILK983187:ILL983187 IVG983187:IVH983187 JFC983187:JFD983187 JOY983187:JOZ983187 JYU983187:JYV983187 KIQ983187:KIR983187 KSM983187:KSN983187 LCI983187:LCJ983187 LME983187:LMF983187 LWA983187:LWB983187 MFW983187:MFX983187 MPS983187:MPT983187 MZO983187:MZP983187 NJK983187:NJL983187 NTG983187:NTH983187 ODC983187:ODD983187 OMY983187:OMZ983187 OWU983187:OWV983187 PGQ983187:PGR983187 PQM983187:PQN983187 QAI983187:QAJ983187 QKE983187:QKF983187 QUA983187:QUB983187 RDW983187:RDX983187 RNS983187:RNT983187 RXO983187:RXP983187 SHK983187:SHL983187 SRG983187:SRH983187 TBC983187:TBD983187 TKY983187:TKZ983187 TUU983187:TUV983187 UEQ983187:UER983187 UOM983187:UON983187 UYI983187:UYJ983187 VIE983187:VIF983187 VSA983187:VSB983187 WBW983187:WBX983187 WLS983187:WLT983187 WVO983187:WVP983187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G140:G146 JC140:JC146 SY140:SY146 ACU140:ACU146 AMQ140:AMQ146 AWM140:AWM146 BGI140:BGI146 BQE140:BQE146 CAA140:CAA146 CJW140:CJW146 CTS140:CTS146 DDO140:DDO146 DNK140:DNK146 DXG140:DXG146 EHC140:EHC146 EQY140:EQY146 FAU140:FAU146 FKQ140:FKQ146 FUM140:FUM146 GEI140:GEI146 GOE140:GOE146 GYA140:GYA146 HHW140:HHW146 HRS140:HRS146 IBO140:IBO146 ILK140:ILK146 IVG140:IVG146 JFC140:JFC146 JOY140:JOY146 JYU140:JYU146 KIQ140:KIQ146 KSM140:KSM146 LCI140:LCI146 LME140:LME146 LWA140:LWA146 MFW140:MFW146 MPS140:MPS146 MZO140:MZO146 NJK140:NJK146 NTG140:NTG146 ODC140:ODC146 OMY140:OMY146 OWU140:OWU146 PGQ140:PGQ146 PQM140:PQM146 QAI140:QAI146 QKE140:QKE146 QUA140:QUA146 RDW140:RDW146 RNS140:RNS146 RXO140:RXO146 SHK140:SHK146 SRG140:SRG146 TBC140:TBC146 TKY140:TKY146 TUU140:TUU146 UEQ140:UEQ146 UOM140:UOM146 UYI140:UYI146 VIE140:VIE146 VSA140:VSA146 WBW140:WBW146 WLS140:WLS146 WVO140:WVO146 G65676:G65682 JC65676:JC65682 SY65676:SY65682 ACU65676:ACU65682 AMQ65676:AMQ65682 AWM65676:AWM65682 BGI65676:BGI65682 BQE65676:BQE65682 CAA65676:CAA65682 CJW65676:CJW65682 CTS65676:CTS65682 DDO65676:DDO65682 DNK65676:DNK65682 DXG65676:DXG65682 EHC65676:EHC65682 EQY65676:EQY65682 FAU65676:FAU65682 FKQ65676:FKQ65682 FUM65676:FUM65682 GEI65676:GEI65682 GOE65676:GOE65682 GYA65676:GYA65682 HHW65676:HHW65682 HRS65676:HRS65682 IBO65676:IBO65682 ILK65676:ILK65682 IVG65676:IVG65682 JFC65676:JFC65682 JOY65676:JOY65682 JYU65676:JYU65682 KIQ65676:KIQ65682 KSM65676:KSM65682 LCI65676:LCI65682 LME65676:LME65682 LWA65676:LWA65682 MFW65676:MFW65682 MPS65676:MPS65682 MZO65676:MZO65682 NJK65676:NJK65682 NTG65676:NTG65682 ODC65676:ODC65682 OMY65676:OMY65682 OWU65676:OWU65682 PGQ65676:PGQ65682 PQM65676:PQM65682 QAI65676:QAI65682 QKE65676:QKE65682 QUA65676:QUA65682 RDW65676:RDW65682 RNS65676:RNS65682 RXO65676:RXO65682 SHK65676:SHK65682 SRG65676:SRG65682 TBC65676:TBC65682 TKY65676:TKY65682 TUU65676:TUU65682 UEQ65676:UEQ65682 UOM65676:UOM65682 UYI65676:UYI65682 VIE65676:VIE65682 VSA65676:VSA65682 WBW65676:WBW65682 WLS65676:WLS65682 WVO65676:WVO65682 G131212:G131218 JC131212:JC131218 SY131212:SY131218 ACU131212:ACU131218 AMQ131212:AMQ131218 AWM131212:AWM131218 BGI131212:BGI131218 BQE131212:BQE131218 CAA131212:CAA131218 CJW131212:CJW131218 CTS131212:CTS131218 DDO131212:DDO131218 DNK131212:DNK131218 DXG131212:DXG131218 EHC131212:EHC131218 EQY131212:EQY131218 FAU131212:FAU131218 FKQ131212:FKQ131218 FUM131212:FUM131218 GEI131212:GEI131218 GOE131212:GOE131218 GYA131212:GYA131218 HHW131212:HHW131218 HRS131212:HRS131218 IBO131212:IBO131218 ILK131212:ILK131218 IVG131212:IVG131218 JFC131212:JFC131218 JOY131212:JOY131218 JYU131212:JYU131218 KIQ131212:KIQ131218 KSM131212:KSM131218 LCI131212:LCI131218 LME131212:LME131218 LWA131212:LWA131218 MFW131212:MFW131218 MPS131212:MPS131218 MZO131212:MZO131218 NJK131212:NJK131218 NTG131212:NTG131218 ODC131212:ODC131218 OMY131212:OMY131218 OWU131212:OWU131218 PGQ131212:PGQ131218 PQM131212:PQM131218 QAI131212:QAI131218 QKE131212:QKE131218 QUA131212:QUA131218 RDW131212:RDW131218 RNS131212:RNS131218 RXO131212:RXO131218 SHK131212:SHK131218 SRG131212:SRG131218 TBC131212:TBC131218 TKY131212:TKY131218 TUU131212:TUU131218 UEQ131212:UEQ131218 UOM131212:UOM131218 UYI131212:UYI131218 VIE131212:VIE131218 VSA131212:VSA131218 WBW131212:WBW131218 WLS131212:WLS131218 WVO131212:WVO131218 G196748:G196754 JC196748:JC196754 SY196748:SY196754 ACU196748:ACU196754 AMQ196748:AMQ196754 AWM196748:AWM196754 BGI196748:BGI196754 BQE196748:BQE196754 CAA196748:CAA196754 CJW196748:CJW196754 CTS196748:CTS196754 DDO196748:DDO196754 DNK196748:DNK196754 DXG196748:DXG196754 EHC196748:EHC196754 EQY196748:EQY196754 FAU196748:FAU196754 FKQ196748:FKQ196754 FUM196748:FUM196754 GEI196748:GEI196754 GOE196748:GOE196754 GYA196748:GYA196754 HHW196748:HHW196754 HRS196748:HRS196754 IBO196748:IBO196754 ILK196748:ILK196754 IVG196748:IVG196754 JFC196748:JFC196754 JOY196748:JOY196754 JYU196748:JYU196754 KIQ196748:KIQ196754 KSM196748:KSM196754 LCI196748:LCI196754 LME196748:LME196754 LWA196748:LWA196754 MFW196748:MFW196754 MPS196748:MPS196754 MZO196748:MZO196754 NJK196748:NJK196754 NTG196748:NTG196754 ODC196748:ODC196754 OMY196748:OMY196754 OWU196748:OWU196754 PGQ196748:PGQ196754 PQM196748:PQM196754 QAI196748:QAI196754 QKE196748:QKE196754 QUA196748:QUA196754 RDW196748:RDW196754 RNS196748:RNS196754 RXO196748:RXO196754 SHK196748:SHK196754 SRG196748:SRG196754 TBC196748:TBC196754 TKY196748:TKY196754 TUU196748:TUU196754 UEQ196748:UEQ196754 UOM196748:UOM196754 UYI196748:UYI196754 VIE196748:VIE196754 VSA196748:VSA196754 WBW196748:WBW196754 WLS196748:WLS196754 WVO196748:WVO196754 G262284:G262290 JC262284:JC262290 SY262284:SY262290 ACU262284:ACU262290 AMQ262284:AMQ262290 AWM262284:AWM262290 BGI262284:BGI262290 BQE262284:BQE262290 CAA262284:CAA262290 CJW262284:CJW262290 CTS262284:CTS262290 DDO262284:DDO262290 DNK262284:DNK262290 DXG262284:DXG262290 EHC262284:EHC262290 EQY262284:EQY262290 FAU262284:FAU262290 FKQ262284:FKQ262290 FUM262284:FUM262290 GEI262284:GEI262290 GOE262284:GOE262290 GYA262284:GYA262290 HHW262284:HHW262290 HRS262284:HRS262290 IBO262284:IBO262290 ILK262284:ILK262290 IVG262284:IVG262290 JFC262284:JFC262290 JOY262284:JOY262290 JYU262284:JYU262290 KIQ262284:KIQ262290 KSM262284:KSM262290 LCI262284:LCI262290 LME262284:LME262290 LWA262284:LWA262290 MFW262284:MFW262290 MPS262284:MPS262290 MZO262284:MZO262290 NJK262284:NJK262290 NTG262284:NTG262290 ODC262284:ODC262290 OMY262284:OMY262290 OWU262284:OWU262290 PGQ262284:PGQ262290 PQM262284:PQM262290 QAI262284:QAI262290 QKE262284:QKE262290 QUA262284:QUA262290 RDW262284:RDW262290 RNS262284:RNS262290 RXO262284:RXO262290 SHK262284:SHK262290 SRG262284:SRG262290 TBC262284:TBC262290 TKY262284:TKY262290 TUU262284:TUU262290 UEQ262284:UEQ262290 UOM262284:UOM262290 UYI262284:UYI262290 VIE262284:VIE262290 VSA262284:VSA262290 WBW262284:WBW262290 WLS262284:WLS262290 WVO262284:WVO262290 G327820:G327826 JC327820:JC327826 SY327820:SY327826 ACU327820:ACU327826 AMQ327820:AMQ327826 AWM327820:AWM327826 BGI327820:BGI327826 BQE327820:BQE327826 CAA327820:CAA327826 CJW327820:CJW327826 CTS327820:CTS327826 DDO327820:DDO327826 DNK327820:DNK327826 DXG327820:DXG327826 EHC327820:EHC327826 EQY327820:EQY327826 FAU327820:FAU327826 FKQ327820:FKQ327826 FUM327820:FUM327826 GEI327820:GEI327826 GOE327820:GOE327826 GYA327820:GYA327826 HHW327820:HHW327826 HRS327820:HRS327826 IBO327820:IBO327826 ILK327820:ILK327826 IVG327820:IVG327826 JFC327820:JFC327826 JOY327820:JOY327826 JYU327820:JYU327826 KIQ327820:KIQ327826 KSM327820:KSM327826 LCI327820:LCI327826 LME327820:LME327826 LWA327820:LWA327826 MFW327820:MFW327826 MPS327820:MPS327826 MZO327820:MZO327826 NJK327820:NJK327826 NTG327820:NTG327826 ODC327820:ODC327826 OMY327820:OMY327826 OWU327820:OWU327826 PGQ327820:PGQ327826 PQM327820:PQM327826 QAI327820:QAI327826 QKE327820:QKE327826 QUA327820:QUA327826 RDW327820:RDW327826 RNS327820:RNS327826 RXO327820:RXO327826 SHK327820:SHK327826 SRG327820:SRG327826 TBC327820:TBC327826 TKY327820:TKY327826 TUU327820:TUU327826 UEQ327820:UEQ327826 UOM327820:UOM327826 UYI327820:UYI327826 VIE327820:VIE327826 VSA327820:VSA327826 WBW327820:WBW327826 WLS327820:WLS327826 WVO327820:WVO327826 G393356:G393362 JC393356:JC393362 SY393356:SY393362 ACU393356:ACU393362 AMQ393356:AMQ393362 AWM393356:AWM393362 BGI393356:BGI393362 BQE393356:BQE393362 CAA393356:CAA393362 CJW393356:CJW393362 CTS393356:CTS393362 DDO393356:DDO393362 DNK393356:DNK393362 DXG393356:DXG393362 EHC393356:EHC393362 EQY393356:EQY393362 FAU393356:FAU393362 FKQ393356:FKQ393362 FUM393356:FUM393362 GEI393356:GEI393362 GOE393356:GOE393362 GYA393356:GYA393362 HHW393356:HHW393362 HRS393356:HRS393362 IBO393356:IBO393362 ILK393356:ILK393362 IVG393356:IVG393362 JFC393356:JFC393362 JOY393356:JOY393362 JYU393356:JYU393362 KIQ393356:KIQ393362 KSM393356:KSM393362 LCI393356:LCI393362 LME393356:LME393362 LWA393356:LWA393362 MFW393356:MFW393362 MPS393356:MPS393362 MZO393356:MZO393362 NJK393356:NJK393362 NTG393356:NTG393362 ODC393356:ODC393362 OMY393356:OMY393362 OWU393356:OWU393362 PGQ393356:PGQ393362 PQM393356:PQM393362 QAI393356:QAI393362 QKE393356:QKE393362 QUA393356:QUA393362 RDW393356:RDW393362 RNS393356:RNS393362 RXO393356:RXO393362 SHK393356:SHK393362 SRG393356:SRG393362 TBC393356:TBC393362 TKY393356:TKY393362 TUU393356:TUU393362 UEQ393356:UEQ393362 UOM393356:UOM393362 UYI393356:UYI393362 VIE393356:VIE393362 VSA393356:VSA393362 WBW393356:WBW393362 WLS393356:WLS393362 WVO393356:WVO393362 G458892:G458898 JC458892:JC458898 SY458892:SY458898 ACU458892:ACU458898 AMQ458892:AMQ458898 AWM458892:AWM458898 BGI458892:BGI458898 BQE458892:BQE458898 CAA458892:CAA458898 CJW458892:CJW458898 CTS458892:CTS458898 DDO458892:DDO458898 DNK458892:DNK458898 DXG458892:DXG458898 EHC458892:EHC458898 EQY458892:EQY458898 FAU458892:FAU458898 FKQ458892:FKQ458898 FUM458892:FUM458898 GEI458892:GEI458898 GOE458892:GOE458898 GYA458892:GYA458898 HHW458892:HHW458898 HRS458892:HRS458898 IBO458892:IBO458898 ILK458892:ILK458898 IVG458892:IVG458898 JFC458892:JFC458898 JOY458892:JOY458898 JYU458892:JYU458898 KIQ458892:KIQ458898 KSM458892:KSM458898 LCI458892:LCI458898 LME458892:LME458898 LWA458892:LWA458898 MFW458892:MFW458898 MPS458892:MPS458898 MZO458892:MZO458898 NJK458892:NJK458898 NTG458892:NTG458898 ODC458892:ODC458898 OMY458892:OMY458898 OWU458892:OWU458898 PGQ458892:PGQ458898 PQM458892:PQM458898 QAI458892:QAI458898 QKE458892:QKE458898 QUA458892:QUA458898 RDW458892:RDW458898 RNS458892:RNS458898 RXO458892:RXO458898 SHK458892:SHK458898 SRG458892:SRG458898 TBC458892:TBC458898 TKY458892:TKY458898 TUU458892:TUU458898 UEQ458892:UEQ458898 UOM458892:UOM458898 UYI458892:UYI458898 VIE458892:VIE458898 VSA458892:VSA458898 WBW458892:WBW458898 WLS458892:WLS458898 WVO458892:WVO458898 G524428:G524434 JC524428:JC524434 SY524428:SY524434 ACU524428:ACU524434 AMQ524428:AMQ524434 AWM524428:AWM524434 BGI524428:BGI524434 BQE524428:BQE524434 CAA524428:CAA524434 CJW524428:CJW524434 CTS524428:CTS524434 DDO524428:DDO524434 DNK524428:DNK524434 DXG524428:DXG524434 EHC524428:EHC524434 EQY524428:EQY524434 FAU524428:FAU524434 FKQ524428:FKQ524434 FUM524428:FUM524434 GEI524428:GEI524434 GOE524428:GOE524434 GYA524428:GYA524434 HHW524428:HHW524434 HRS524428:HRS524434 IBO524428:IBO524434 ILK524428:ILK524434 IVG524428:IVG524434 JFC524428:JFC524434 JOY524428:JOY524434 JYU524428:JYU524434 KIQ524428:KIQ524434 KSM524428:KSM524434 LCI524428:LCI524434 LME524428:LME524434 LWA524428:LWA524434 MFW524428:MFW524434 MPS524428:MPS524434 MZO524428:MZO524434 NJK524428:NJK524434 NTG524428:NTG524434 ODC524428:ODC524434 OMY524428:OMY524434 OWU524428:OWU524434 PGQ524428:PGQ524434 PQM524428:PQM524434 QAI524428:QAI524434 QKE524428:QKE524434 QUA524428:QUA524434 RDW524428:RDW524434 RNS524428:RNS524434 RXO524428:RXO524434 SHK524428:SHK524434 SRG524428:SRG524434 TBC524428:TBC524434 TKY524428:TKY524434 TUU524428:TUU524434 UEQ524428:UEQ524434 UOM524428:UOM524434 UYI524428:UYI524434 VIE524428:VIE524434 VSA524428:VSA524434 WBW524428:WBW524434 WLS524428:WLS524434 WVO524428:WVO524434 G589964:G589970 JC589964:JC589970 SY589964:SY589970 ACU589964:ACU589970 AMQ589964:AMQ589970 AWM589964:AWM589970 BGI589964:BGI589970 BQE589964:BQE589970 CAA589964:CAA589970 CJW589964:CJW589970 CTS589964:CTS589970 DDO589964:DDO589970 DNK589964:DNK589970 DXG589964:DXG589970 EHC589964:EHC589970 EQY589964:EQY589970 FAU589964:FAU589970 FKQ589964:FKQ589970 FUM589964:FUM589970 GEI589964:GEI589970 GOE589964:GOE589970 GYA589964:GYA589970 HHW589964:HHW589970 HRS589964:HRS589970 IBO589964:IBO589970 ILK589964:ILK589970 IVG589964:IVG589970 JFC589964:JFC589970 JOY589964:JOY589970 JYU589964:JYU589970 KIQ589964:KIQ589970 KSM589964:KSM589970 LCI589964:LCI589970 LME589964:LME589970 LWA589964:LWA589970 MFW589964:MFW589970 MPS589964:MPS589970 MZO589964:MZO589970 NJK589964:NJK589970 NTG589964:NTG589970 ODC589964:ODC589970 OMY589964:OMY589970 OWU589964:OWU589970 PGQ589964:PGQ589970 PQM589964:PQM589970 QAI589964:QAI589970 QKE589964:QKE589970 QUA589964:QUA589970 RDW589964:RDW589970 RNS589964:RNS589970 RXO589964:RXO589970 SHK589964:SHK589970 SRG589964:SRG589970 TBC589964:TBC589970 TKY589964:TKY589970 TUU589964:TUU589970 UEQ589964:UEQ589970 UOM589964:UOM589970 UYI589964:UYI589970 VIE589964:VIE589970 VSA589964:VSA589970 WBW589964:WBW589970 WLS589964:WLS589970 WVO589964:WVO589970 G655500:G655506 JC655500:JC655506 SY655500:SY655506 ACU655500:ACU655506 AMQ655500:AMQ655506 AWM655500:AWM655506 BGI655500:BGI655506 BQE655500:BQE655506 CAA655500:CAA655506 CJW655500:CJW655506 CTS655500:CTS655506 DDO655500:DDO655506 DNK655500:DNK655506 DXG655500:DXG655506 EHC655500:EHC655506 EQY655500:EQY655506 FAU655500:FAU655506 FKQ655500:FKQ655506 FUM655500:FUM655506 GEI655500:GEI655506 GOE655500:GOE655506 GYA655500:GYA655506 HHW655500:HHW655506 HRS655500:HRS655506 IBO655500:IBO655506 ILK655500:ILK655506 IVG655500:IVG655506 JFC655500:JFC655506 JOY655500:JOY655506 JYU655500:JYU655506 KIQ655500:KIQ655506 KSM655500:KSM655506 LCI655500:LCI655506 LME655500:LME655506 LWA655500:LWA655506 MFW655500:MFW655506 MPS655500:MPS655506 MZO655500:MZO655506 NJK655500:NJK655506 NTG655500:NTG655506 ODC655500:ODC655506 OMY655500:OMY655506 OWU655500:OWU655506 PGQ655500:PGQ655506 PQM655500:PQM655506 QAI655500:QAI655506 QKE655500:QKE655506 QUA655500:QUA655506 RDW655500:RDW655506 RNS655500:RNS655506 RXO655500:RXO655506 SHK655500:SHK655506 SRG655500:SRG655506 TBC655500:TBC655506 TKY655500:TKY655506 TUU655500:TUU655506 UEQ655500:UEQ655506 UOM655500:UOM655506 UYI655500:UYI655506 VIE655500:VIE655506 VSA655500:VSA655506 WBW655500:WBW655506 WLS655500:WLS655506 WVO655500:WVO655506 G721036:G721042 JC721036:JC721042 SY721036:SY721042 ACU721036:ACU721042 AMQ721036:AMQ721042 AWM721036:AWM721042 BGI721036:BGI721042 BQE721036:BQE721042 CAA721036:CAA721042 CJW721036:CJW721042 CTS721036:CTS721042 DDO721036:DDO721042 DNK721036:DNK721042 DXG721036:DXG721042 EHC721036:EHC721042 EQY721036:EQY721042 FAU721036:FAU721042 FKQ721036:FKQ721042 FUM721036:FUM721042 GEI721036:GEI721042 GOE721036:GOE721042 GYA721036:GYA721042 HHW721036:HHW721042 HRS721036:HRS721042 IBO721036:IBO721042 ILK721036:ILK721042 IVG721036:IVG721042 JFC721036:JFC721042 JOY721036:JOY721042 JYU721036:JYU721042 KIQ721036:KIQ721042 KSM721036:KSM721042 LCI721036:LCI721042 LME721036:LME721042 LWA721036:LWA721042 MFW721036:MFW721042 MPS721036:MPS721042 MZO721036:MZO721042 NJK721036:NJK721042 NTG721036:NTG721042 ODC721036:ODC721042 OMY721036:OMY721042 OWU721036:OWU721042 PGQ721036:PGQ721042 PQM721036:PQM721042 QAI721036:QAI721042 QKE721036:QKE721042 QUA721036:QUA721042 RDW721036:RDW721042 RNS721036:RNS721042 RXO721036:RXO721042 SHK721036:SHK721042 SRG721036:SRG721042 TBC721036:TBC721042 TKY721036:TKY721042 TUU721036:TUU721042 UEQ721036:UEQ721042 UOM721036:UOM721042 UYI721036:UYI721042 VIE721036:VIE721042 VSA721036:VSA721042 WBW721036:WBW721042 WLS721036:WLS721042 WVO721036:WVO721042 G786572:G786578 JC786572:JC786578 SY786572:SY786578 ACU786572:ACU786578 AMQ786572:AMQ786578 AWM786572:AWM786578 BGI786572:BGI786578 BQE786572:BQE786578 CAA786572:CAA786578 CJW786572:CJW786578 CTS786572:CTS786578 DDO786572:DDO786578 DNK786572:DNK786578 DXG786572:DXG786578 EHC786572:EHC786578 EQY786572:EQY786578 FAU786572:FAU786578 FKQ786572:FKQ786578 FUM786572:FUM786578 GEI786572:GEI786578 GOE786572:GOE786578 GYA786572:GYA786578 HHW786572:HHW786578 HRS786572:HRS786578 IBO786572:IBO786578 ILK786572:ILK786578 IVG786572:IVG786578 JFC786572:JFC786578 JOY786572:JOY786578 JYU786572:JYU786578 KIQ786572:KIQ786578 KSM786572:KSM786578 LCI786572:LCI786578 LME786572:LME786578 LWA786572:LWA786578 MFW786572:MFW786578 MPS786572:MPS786578 MZO786572:MZO786578 NJK786572:NJK786578 NTG786572:NTG786578 ODC786572:ODC786578 OMY786572:OMY786578 OWU786572:OWU786578 PGQ786572:PGQ786578 PQM786572:PQM786578 QAI786572:QAI786578 QKE786572:QKE786578 QUA786572:QUA786578 RDW786572:RDW786578 RNS786572:RNS786578 RXO786572:RXO786578 SHK786572:SHK786578 SRG786572:SRG786578 TBC786572:TBC786578 TKY786572:TKY786578 TUU786572:TUU786578 UEQ786572:UEQ786578 UOM786572:UOM786578 UYI786572:UYI786578 VIE786572:VIE786578 VSA786572:VSA786578 WBW786572:WBW786578 WLS786572:WLS786578 WVO786572:WVO786578 G852108:G852114 JC852108:JC852114 SY852108:SY852114 ACU852108:ACU852114 AMQ852108:AMQ852114 AWM852108:AWM852114 BGI852108:BGI852114 BQE852108:BQE852114 CAA852108:CAA852114 CJW852108:CJW852114 CTS852108:CTS852114 DDO852108:DDO852114 DNK852108:DNK852114 DXG852108:DXG852114 EHC852108:EHC852114 EQY852108:EQY852114 FAU852108:FAU852114 FKQ852108:FKQ852114 FUM852108:FUM852114 GEI852108:GEI852114 GOE852108:GOE852114 GYA852108:GYA852114 HHW852108:HHW852114 HRS852108:HRS852114 IBO852108:IBO852114 ILK852108:ILK852114 IVG852108:IVG852114 JFC852108:JFC852114 JOY852108:JOY852114 JYU852108:JYU852114 KIQ852108:KIQ852114 KSM852108:KSM852114 LCI852108:LCI852114 LME852108:LME852114 LWA852108:LWA852114 MFW852108:MFW852114 MPS852108:MPS852114 MZO852108:MZO852114 NJK852108:NJK852114 NTG852108:NTG852114 ODC852108:ODC852114 OMY852108:OMY852114 OWU852108:OWU852114 PGQ852108:PGQ852114 PQM852108:PQM852114 QAI852108:QAI852114 QKE852108:QKE852114 QUA852108:QUA852114 RDW852108:RDW852114 RNS852108:RNS852114 RXO852108:RXO852114 SHK852108:SHK852114 SRG852108:SRG852114 TBC852108:TBC852114 TKY852108:TKY852114 TUU852108:TUU852114 UEQ852108:UEQ852114 UOM852108:UOM852114 UYI852108:UYI852114 VIE852108:VIE852114 VSA852108:VSA852114 WBW852108:WBW852114 WLS852108:WLS852114 WVO852108:WVO852114 G917644:G917650 JC917644:JC917650 SY917644:SY917650 ACU917644:ACU917650 AMQ917644:AMQ917650 AWM917644:AWM917650 BGI917644:BGI917650 BQE917644:BQE917650 CAA917644:CAA917650 CJW917644:CJW917650 CTS917644:CTS917650 DDO917644:DDO917650 DNK917644:DNK917650 DXG917644:DXG917650 EHC917644:EHC917650 EQY917644:EQY917650 FAU917644:FAU917650 FKQ917644:FKQ917650 FUM917644:FUM917650 GEI917644:GEI917650 GOE917644:GOE917650 GYA917644:GYA917650 HHW917644:HHW917650 HRS917644:HRS917650 IBO917644:IBO917650 ILK917644:ILK917650 IVG917644:IVG917650 JFC917644:JFC917650 JOY917644:JOY917650 JYU917644:JYU917650 KIQ917644:KIQ917650 KSM917644:KSM917650 LCI917644:LCI917650 LME917644:LME917650 LWA917644:LWA917650 MFW917644:MFW917650 MPS917644:MPS917650 MZO917644:MZO917650 NJK917644:NJK917650 NTG917644:NTG917650 ODC917644:ODC917650 OMY917644:OMY917650 OWU917644:OWU917650 PGQ917644:PGQ917650 PQM917644:PQM917650 QAI917644:QAI917650 QKE917644:QKE917650 QUA917644:QUA917650 RDW917644:RDW917650 RNS917644:RNS917650 RXO917644:RXO917650 SHK917644:SHK917650 SRG917644:SRG917650 TBC917644:TBC917650 TKY917644:TKY917650 TUU917644:TUU917650 UEQ917644:UEQ917650 UOM917644:UOM917650 UYI917644:UYI917650 VIE917644:VIE917650 VSA917644:VSA917650 WBW917644:WBW917650 WLS917644:WLS917650 WVO917644:WVO917650 G983180:G983186 JC983180:JC983186 SY983180:SY983186 ACU983180:ACU983186 AMQ983180:AMQ983186 AWM983180:AWM983186 BGI983180:BGI983186 BQE983180:BQE983186 CAA983180:CAA983186 CJW983180:CJW983186 CTS983180:CTS983186 DDO983180:DDO983186 DNK983180:DNK983186 DXG983180:DXG983186 EHC983180:EHC983186 EQY983180:EQY983186 FAU983180:FAU983186 FKQ983180:FKQ983186 FUM983180:FUM983186 GEI983180:GEI983186 GOE983180:GOE983186 GYA983180:GYA983186 HHW983180:HHW983186 HRS983180:HRS983186 IBO983180:IBO983186 ILK983180:ILK983186 IVG983180:IVG983186 JFC983180:JFC983186 JOY983180:JOY983186 JYU983180:JYU983186 KIQ983180:KIQ983186 KSM983180:KSM983186 LCI983180:LCI983186 LME983180:LME983186 LWA983180:LWA983186 MFW983180:MFW983186 MPS983180:MPS983186 MZO983180:MZO983186 NJK983180:NJK983186 NTG983180:NTG983186 ODC983180:ODC983186 OMY983180:OMY983186 OWU983180:OWU983186 PGQ983180:PGQ983186 PQM983180:PQM983186 QAI983180:QAI983186 QKE983180:QKE983186 QUA983180:QUA983186 RDW983180:RDW983186 RNS983180:RNS983186 RXO983180:RXO983186 SHK983180:SHK983186 SRG983180:SRG983186 TBC983180:TBC983186 TKY983180:TKY983186 TUU983180:TUU983186 UEQ983180:UEQ983186 UOM983180:UOM983186 UYI983180:UYI983186 VIE983180:VIE983186 VSA983180:VSA983186 WBW983180:WBW983186 WLS983180:WLS983186 WVO983180:WVO983186 G148 JC148 SY148 ACU148 AMQ148 AWM148 BGI148 BQE148 CAA148 CJW148 CTS148 DDO148 DNK148 DXG148 EHC148 EQY148 FAU148 FKQ148 FUM148 GEI148 GOE148 GYA148 HHW148 HRS148 IBO148 ILK148 IVG148 JFC148 JOY148 JYU148 KIQ148 KSM148 LCI148 LME148 LWA148 MFW148 MPS148 MZO148 NJK148 NTG148 ODC148 OMY148 OWU148 PGQ148 PQM148 QAI148 QKE148 QUA148 RDW148 RNS148 RXO148 SHK148 SRG148 TBC148 TKY148 TUU148 UEQ148 UOM148 UYI148 VIE148 VSA148 WBW148 WLS148 WVO148 G65684 JC65684 SY65684 ACU65684 AMQ65684 AWM65684 BGI65684 BQE65684 CAA65684 CJW65684 CTS65684 DDO65684 DNK65684 DXG65684 EHC65684 EQY65684 FAU65684 FKQ65684 FUM65684 GEI65684 GOE65684 GYA65684 HHW65684 HRS65684 IBO65684 ILK65684 IVG65684 JFC65684 JOY65684 JYU65684 KIQ65684 KSM65684 LCI65684 LME65684 LWA65684 MFW65684 MPS65684 MZO65684 NJK65684 NTG65684 ODC65684 OMY65684 OWU65684 PGQ65684 PQM65684 QAI65684 QKE65684 QUA65684 RDW65684 RNS65684 RXO65684 SHK65684 SRG65684 TBC65684 TKY65684 TUU65684 UEQ65684 UOM65684 UYI65684 VIE65684 VSA65684 WBW65684 WLS65684 WVO65684 G131220 JC131220 SY131220 ACU131220 AMQ131220 AWM131220 BGI131220 BQE131220 CAA131220 CJW131220 CTS131220 DDO131220 DNK131220 DXG131220 EHC131220 EQY131220 FAU131220 FKQ131220 FUM131220 GEI131220 GOE131220 GYA131220 HHW131220 HRS131220 IBO131220 ILK131220 IVG131220 JFC131220 JOY131220 JYU131220 KIQ131220 KSM131220 LCI131220 LME131220 LWA131220 MFW131220 MPS131220 MZO131220 NJK131220 NTG131220 ODC131220 OMY131220 OWU131220 PGQ131220 PQM131220 QAI131220 QKE131220 QUA131220 RDW131220 RNS131220 RXO131220 SHK131220 SRG131220 TBC131220 TKY131220 TUU131220 UEQ131220 UOM131220 UYI131220 VIE131220 VSA131220 WBW131220 WLS131220 WVO131220 G196756 JC196756 SY196756 ACU196756 AMQ196756 AWM196756 BGI196756 BQE196756 CAA196756 CJW196756 CTS196756 DDO196756 DNK196756 DXG196756 EHC196756 EQY196756 FAU196756 FKQ196756 FUM196756 GEI196756 GOE196756 GYA196756 HHW196756 HRS196756 IBO196756 ILK196756 IVG196756 JFC196756 JOY196756 JYU196756 KIQ196756 KSM196756 LCI196756 LME196756 LWA196756 MFW196756 MPS196756 MZO196756 NJK196756 NTG196756 ODC196756 OMY196756 OWU196756 PGQ196756 PQM196756 QAI196756 QKE196756 QUA196756 RDW196756 RNS196756 RXO196756 SHK196756 SRG196756 TBC196756 TKY196756 TUU196756 UEQ196756 UOM196756 UYI196756 VIE196756 VSA196756 WBW196756 WLS196756 WVO196756 G262292 JC262292 SY262292 ACU262292 AMQ262292 AWM262292 BGI262292 BQE262292 CAA262292 CJW262292 CTS262292 DDO262292 DNK262292 DXG262292 EHC262292 EQY262292 FAU262292 FKQ262292 FUM262292 GEI262292 GOE262292 GYA262292 HHW262292 HRS262292 IBO262292 ILK262292 IVG262292 JFC262292 JOY262292 JYU262292 KIQ262292 KSM262292 LCI262292 LME262292 LWA262292 MFW262292 MPS262292 MZO262292 NJK262292 NTG262292 ODC262292 OMY262292 OWU262292 PGQ262292 PQM262292 QAI262292 QKE262292 QUA262292 RDW262292 RNS262292 RXO262292 SHK262292 SRG262292 TBC262292 TKY262292 TUU262292 UEQ262292 UOM262292 UYI262292 VIE262292 VSA262292 WBW262292 WLS262292 WVO262292 G327828 JC327828 SY327828 ACU327828 AMQ327828 AWM327828 BGI327828 BQE327828 CAA327828 CJW327828 CTS327828 DDO327828 DNK327828 DXG327828 EHC327828 EQY327828 FAU327828 FKQ327828 FUM327828 GEI327828 GOE327828 GYA327828 HHW327828 HRS327828 IBO327828 ILK327828 IVG327828 JFC327828 JOY327828 JYU327828 KIQ327828 KSM327828 LCI327828 LME327828 LWA327828 MFW327828 MPS327828 MZO327828 NJK327828 NTG327828 ODC327828 OMY327828 OWU327828 PGQ327828 PQM327828 QAI327828 QKE327828 QUA327828 RDW327828 RNS327828 RXO327828 SHK327828 SRG327828 TBC327828 TKY327828 TUU327828 UEQ327828 UOM327828 UYI327828 VIE327828 VSA327828 WBW327828 WLS327828 WVO327828 G393364 JC393364 SY393364 ACU393364 AMQ393364 AWM393364 BGI393364 BQE393364 CAA393364 CJW393364 CTS393364 DDO393364 DNK393364 DXG393364 EHC393364 EQY393364 FAU393364 FKQ393364 FUM393364 GEI393364 GOE393364 GYA393364 HHW393364 HRS393364 IBO393364 ILK393364 IVG393364 JFC393364 JOY393364 JYU393364 KIQ393364 KSM393364 LCI393364 LME393364 LWA393364 MFW393364 MPS393364 MZO393364 NJK393364 NTG393364 ODC393364 OMY393364 OWU393364 PGQ393364 PQM393364 QAI393364 QKE393364 QUA393364 RDW393364 RNS393364 RXO393364 SHK393364 SRG393364 TBC393364 TKY393364 TUU393364 UEQ393364 UOM393364 UYI393364 VIE393364 VSA393364 WBW393364 WLS393364 WVO393364 G458900 JC458900 SY458900 ACU458900 AMQ458900 AWM458900 BGI458900 BQE458900 CAA458900 CJW458900 CTS458900 DDO458900 DNK458900 DXG458900 EHC458900 EQY458900 FAU458900 FKQ458900 FUM458900 GEI458900 GOE458900 GYA458900 HHW458900 HRS458900 IBO458900 ILK458900 IVG458900 JFC458900 JOY458900 JYU458900 KIQ458900 KSM458900 LCI458900 LME458900 LWA458900 MFW458900 MPS458900 MZO458900 NJK458900 NTG458900 ODC458900 OMY458900 OWU458900 PGQ458900 PQM458900 QAI458900 QKE458900 QUA458900 RDW458900 RNS458900 RXO458900 SHK458900 SRG458900 TBC458900 TKY458900 TUU458900 UEQ458900 UOM458900 UYI458900 VIE458900 VSA458900 WBW458900 WLS458900 WVO458900 G524436 JC524436 SY524436 ACU524436 AMQ524436 AWM524436 BGI524436 BQE524436 CAA524436 CJW524436 CTS524436 DDO524436 DNK524436 DXG524436 EHC524436 EQY524436 FAU524436 FKQ524436 FUM524436 GEI524436 GOE524436 GYA524436 HHW524436 HRS524436 IBO524436 ILK524436 IVG524436 JFC524436 JOY524436 JYU524436 KIQ524436 KSM524436 LCI524436 LME524436 LWA524436 MFW524436 MPS524436 MZO524436 NJK524436 NTG524436 ODC524436 OMY524436 OWU524436 PGQ524436 PQM524436 QAI524436 QKE524436 QUA524436 RDW524436 RNS524436 RXO524436 SHK524436 SRG524436 TBC524436 TKY524436 TUU524436 UEQ524436 UOM524436 UYI524436 VIE524436 VSA524436 WBW524436 WLS524436 WVO524436 G589972 JC589972 SY589972 ACU589972 AMQ589972 AWM589972 BGI589972 BQE589972 CAA589972 CJW589972 CTS589972 DDO589972 DNK589972 DXG589972 EHC589972 EQY589972 FAU589972 FKQ589972 FUM589972 GEI589972 GOE589972 GYA589972 HHW589972 HRS589972 IBO589972 ILK589972 IVG589972 JFC589972 JOY589972 JYU589972 KIQ589972 KSM589972 LCI589972 LME589972 LWA589972 MFW589972 MPS589972 MZO589972 NJK589972 NTG589972 ODC589972 OMY589972 OWU589972 PGQ589972 PQM589972 QAI589972 QKE589972 QUA589972 RDW589972 RNS589972 RXO589972 SHK589972 SRG589972 TBC589972 TKY589972 TUU589972 UEQ589972 UOM589972 UYI589972 VIE589972 VSA589972 WBW589972 WLS589972 WVO589972 G655508 JC655508 SY655508 ACU655508 AMQ655508 AWM655508 BGI655508 BQE655508 CAA655508 CJW655508 CTS655508 DDO655508 DNK655508 DXG655508 EHC655508 EQY655508 FAU655508 FKQ655508 FUM655508 GEI655508 GOE655508 GYA655508 HHW655508 HRS655508 IBO655508 ILK655508 IVG655508 JFC655508 JOY655508 JYU655508 KIQ655508 KSM655508 LCI655508 LME655508 LWA655508 MFW655508 MPS655508 MZO655508 NJK655508 NTG655508 ODC655508 OMY655508 OWU655508 PGQ655508 PQM655508 QAI655508 QKE655508 QUA655508 RDW655508 RNS655508 RXO655508 SHK655508 SRG655508 TBC655508 TKY655508 TUU655508 UEQ655508 UOM655508 UYI655508 VIE655508 VSA655508 WBW655508 WLS655508 WVO655508 G721044 JC721044 SY721044 ACU721044 AMQ721044 AWM721044 BGI721044 BQE721044 CAA721044 CJW721044 CTS721044 DDO721044 DNK721044 DXG721044 EHC721044 EQY721044 FAU721044 FKQ721044 FUM721044 GEI721044 GOE721044 GYA721044 HHW721044 HRS721044 IBO721044 ILK721044 IVG721044 JFC721044 JOY721044 JYU721044 KIQ721044 KSM721044 LCI721044 LME721044 LWA721044 MFW721044 MPS721044 MZO721044 NJK721044 NTG721044 ODC721044 OMY721044 OWU721044 PGQ721044 PQM721044 QAI721044 QKE721044 QUA721044 RDW721044 RNS721044 RXO721044 SHK721044 SRG721044 TBC721044 TKY721044 TUU721044 UEQ721044 UOM721044 UYI721044 VIE721044 VSA721044 WBW721044 WLS721044 WVO721044 G786580 JC786580 SY786580 ACU786580 AMQ786580 AWM786580 BGI786580 BQE786580 CAA786580 CJW786580 CTS786580 DDO786580 DNK786580 DXG786580 EHC786580 EQY786580 FAU786580 FKQ786580 FUM786580 GEI786580 GOE786580 GYA786580 HHW786580 HRS786580 IBO786580 ILK786580 IVG786580 JFC786580 JOY786580 JYU786580 KIQ786580 KSM786580 LCI786580 LME786580 LWA786580 MFW786580 MPS786580 MZO786580 NJK786580 NTG786580 ODC786580 OMY786580 OWU786580 PGQ786580 PQM786580 QAI786580 QKE786580 QUA786580 RDW786580 RNS786580 RXO786580 SHK786580 SRG786580 TBC786580 TKY786580 TUU786580 UEQ786580 UOM786580 UYI786580 VIE786580 VSA786580 WBW786580 WLS786580 WVO786580 G852116 JC852116 SY852116 ACU852116 AMQ852116 AWM852116 BGI852116 BQE852116 CAA852116 CJW852116 CTS852116 DDO852116 DNK852116 DXG852116 EHC852116 EQY852116 FAU852116 FKQ852116 FUM852116 GEI852116 GOE852116 GYA852116 HHW852116 HRS852116 IBO852116 ILK852116 IVG852116 JFC852116 JOY852116 JYU852116 KIQ852116 KSM852116 LCI852116 LME852116 LWA852116 MFW852116 MPS852116 MZO852116 NJK852116 NTG852116 ODC852116 OMY852116 OWU852116 PGQ852116 PQM852116 QAI852116 QKE852116 QUA852116 RDW852116 RNS852116 RXO852116 SHK852116 SRG852116 TBC852116 TKY852116 TUU852116 UEQ852116 UOM852116 UYI852116 VIE852116 VSA852116 WBW852116 WLS852116 WVO852116 G917652 JC917652 SY917652 ACU917652 AMQ917652 AWM917652 BGI917652 BQE917652 CAA917652 CJW917652 CTS917652 DDO917652 DNK917652 DXG917652 EHC917652 EQY917652 FAU917652 FKQ917652 FUM917652 GEI917652 GOE917652 GYA917652 HHW917652 HRS917652 IBO917652 ILK917652 IVG917652 JFC917652 JOY917652 JYU917652 KIQ917652 KSM917652 LCI917652 LME917652 LWA917652 MFW917652 MPS917652 MZO917652 NJK917652 NTG917652 ODC917652 OMY917652 OWU917652 PGQ917652 PQM917652 QAI917652 QKE917652 QUA917652 RDW917652 RNS917652 RXO917652 SHK917652 SRG917652 TBC917652 TKY917652 TUU917652 UEQ917652 UOM917652 UYI917652 VIE917652 VSA917652 WBW917652 WLS917652 WVO917652 G983188 JC983188 SY983188 ACU983188 AMQ983188 AWM983188 BGI983188 BQE983188 CAA983188 CJW983188 CTS983188 DDO983188 DNK983188 DXG983188 EHC983188 EQY983188 FAU983188 FKQ983188 FUM983188 GEI983188 GOE983188 GYA983188 HHW983188 HRS983188 IBO983188 ILK983188 IVG983188 JFC983188 JOY983188 JYU983188 KIQ983188 KSM983188 LCI983188 LME983188 LWA983188 MFW983188 MPS983188 MZO983188 NJK983188 NTG983188 ODC983188 OMY983188 OWU983188 PGQ983188 PQM983188 QAI983188 QKE983188 QUA983188 RDW983188 RNS983188 RXO983188 SHK983188 SRG983188 TBC983188 TKY983188 TUU983188 UEQ983188 UOM983188 UYI983188 VIE983188 VSA983188 WBW983188 WLS983188 WVO983188 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G132:G135 JC132:JC135 SY132:SY135 ACU132:ACU135 AMQ132:AMQ135 AWM132:AWM135 BGI132:BGI135 BQE132:BQE135 CAA132:CAA135 CJW132:CJW135 CTS132:CTS135 DDO132:DDO135 DNK132:DNK135 DXG132:DXG135 EHC132:EHC135 EQY132:EQY135 FAU132:FAU135 FKQ132:FKQ135 FUM132:FUM135 GEI132:GEI135 GOE132:GOE135 GYA132:GYA135 HHW132:HHW135 HRS132:HRS135 IBO132:IBO135 ILK132:ILK135 IVG132:IVG135 JFC132:JFC135 JOY132:JOY135 JYU132:JYU135 KIQ132:KIQ135 KSM132:KSM135 LCI132:LCI135 LME132:LME135 LWA132:LWA135 MFW132:MFW135 MPS132:MPS135 MZO132:MZO135 NJK132:NJK135 NTG132:NTG135 ODC132:ODC135 OMY132:OMY135 OWU132:OWU135 PGQ132:PGQ135 PQM132:PQM135 QAI132:QAI135 QKE132:QKE135 QUA132:QUA135 RDW132:RDW135 RNS132:RNS135 RXO132:RXO135 SHK132:SHK135 SRG132:SRG135 TBC132:TBC135 TKY132:TKY135 TUU132:TUU135 UEQ132:UEQ135 UOM132:UOM135 UYI132:UYI135 VIE132:VIE135 VSA132:VSA135 WBW132:WBW135 WLS132:WLS135 WVO132:WVO135 G65668:G65671 JC65668:JC65671 SY65668:SY65671 ACU65668:ACU65671 AMQ65668:AMQ65671 AWM65668:AWM65671 BGI65668:BGI65671 BQE65668:BQE65671 CAA65668:CAA65671 CJW65668:CJW65671 CTS65668:CTS65671 DDO65668:DDO65671 DNK65668:DNK65671 DXG65668:DXG65671 EHC65668:EHC65671 EQY65668:EQY65671 FAU65668:FAU65671 FKQ65668:FKQ65671 FUM65668:FUM65671 GEI65668:GEI65671 GOE65668:GOE65671 GYA65668:GYA65671 HHW65668:HHW65671 HRS65668:HRS65671 IBO65668:IBO65671 ILK65668:ILK65671 IVG65668:IVG65671 JFC65668:JFC65671 JOY65668:JOY65671 JYU65668:JYU65671 KIQ65668:KIQ65671 KSM65668:KSM65671 LCI65668:LCI65671 LME65668:LME65671 LWA65668:LWA65671 MFW65668:MFW65671 MPS65668:MPS65671 MZO65668:MZO65671 NJK65668:NJK65671 NTG65668:NTG65671 ODC65668:ODC65671 OMY65668:OMY65671 OWU65668:OWU65671 PGQ65668:PGQ65671 PQM65668:PQM65671 QAI65668:QAI65671 QKE65668:QKE65671 QUA65668:QUA65671 RDW65668:RDW65671 RNS65668:RNS65671 RXO65668:RXO65671 SHK65668:SHK65671 SRG65668:SRG65671 TBC65668:TBC65671 TKY65668:TKY65671 TUU65668:TUU65671 UEQ65668:UEQ65671 UOM65668:UOM65671 UYI65668:UYI65671 VIE65668:VIE65671 VSA65668:VSA65671 WBW65668:WBW65671 WLS65668:WLS65671 WVO65668:WVO65671 G131204:G131207 JC131204:JC131207 SY131204:SY131207 ACU131204:ACU131207 AMQ131204:AMQ131207 AWM131204:AWM131207 BGI131204:BGI131207 BQE131204:BQE131207 CAA131204:CAA131207 CJW131204:CJW131207 CTS131204:CTS131207 DDO131204:DDO131207 DNK131204:DNK131207 DXG131204:DXG131207 EHC131204:EHC131207 EQY131204:EQY131207 FAU131204:FAU131207 FKQ131204:FKQ131207 FUM131204:FUM131207 GEI131204:GEI131207 GOE131204:GOE131207 GYA131204:GYA131207 HHW131204:HHW131207 HRS131204:HRS131207 IBO131204:IBO131207 ILK131204:ILK131207 IVG131204:IVG131207 JFC131204:JFC131207 JOY131204:JOY131207 JYU131204:JYU131207 KIQ131204:KIQ131207 KSM131204:KSM131207 LCI131204:LCI131207 LME131204:LME131207 LWA131204:LWA131207 MFW131204:MFW131207 MPS131204:MPS131207 MZO131204:MZO131207 NJK131204:NJK131207 NTG131204:NTG131207 ODC131204:ODC131207 OMY131204:OMY131207 OWU131204:OWU131207 PGQ131204:PGQ131207 PQM131204:PQM131207 QAI131204:QAI131207 QKE131204:QKE131207 QUA131204:QUA131207 RDW131204:RDW131207 RNS131204:RNS131207 RXO131204:RXO131207 SHK131204:SHK131207 SRG131204:SRG131207 TBC131204:TBC131207 TKY131204:TKY131207 TUU131204:TUU131207 UEQ131204:UEQ131207 UOM131204:UOM131207 UYI131204:UYI131207 VIE131204:VIE131207 VSA131204:VSA131207 WBW131204:WBW131207 WLS131204:WLS131207 WVO131204:WVO131207 G196740:G196743 JC196740:JC196743 SY196740:SY196743 ACU196740:ACU196743 AMQ196740:AMQ196743 AWM196740:AWM196743 BGI196740:BGI196743 BQE196740:BQE196743 CAA196740:CAA196743 CJW196740:CJW196743 CTS196740:CTS196743 DDO196740:DDO196743 DNK196740:DNK196743 DXG196740:DXG196743 EHC196740:EHC196743 EQY196740:EQY196743 FAU196740:FAU196743 FKQ196740:FKQ196743 FUM196740:FUM196743 GEI196740:GEI196743 GOE196740:GOE196743 GYA196740:GYA196743 HHW196740:HHW196743 HRS196740:HRS196743 IBO196740:IBO196743 ILK196740:ILK196743 IVG196740:IVG196743 JFC196740:JFC196743 JOY196740:JOY196743 JYU196740:JYU196743 KIQ196740:KIQ196743 KSM196740:KSM196743 LCI196740:LCI196743 LME196740:LME196743 LWA196740:LWA196743 MFW196740:MFW196743 MPS196740:MPS196743 MZO196740:MZO196743 NJK196740:NJK196743 NTG196740:NTG196743 ODC196740:ODC196743 OMY196740:OMY196743 OWU196740:OWU196743 PGQ196740:PGQ196743 PQM196740:PQM196743 QAI196740:QAI196743 QKE196740:QKE196743 QUA196740:QUA196743 RDW196740:RDW196743 RNS196740:RNS196743 RXO196740:RXO196743 SHK196740:SHK196743 SRG196740:SRG196743 TBC196740:TBC196743 TKY196740:TKY196743 TUU196740:TUU196743 UEQ196740:UEQ196743 UOM196740:UOM196743 UYI196740:UYI196743 VIE196740:VIE196743 VSA196740:VSA196743 WBW196740:WBW196743 WLS196740:WLS196743 WVO196740:WVO196743 G262276:G262279 JC262276:JC262279 SY262276:SY262279 ACU262276:ACU262279 AMQ262276:AMQ262279 AWM262276:AWM262279 BGI262276:BGI262279 BQE262276:BQE262279 CAA262276:CAA262279 CJW262276:CJW262279 CTS262276:CTS262279 DDO262276:DDO262279 DNK262276:DNK262279 DXG262276:DXG262279 EHC262276:EHC262279 EQY262276:EQY262279 FAU262276:FAU262279 FKQ262276:FKQ262279 FUM262276:FUM262279 GEI262276:GEI262279 GOE262276:GOE262279 GYA262276:GYA262279 HHW262276:HHW262279 HRS262276:HRS262279 IBO262276:IBO262279 ILK262276:ILK262279 IVG262276:IVG262279 JFC262276:JFC262279 JOY262276:JOY262279 JYU262276:JYU262279 KIQ262276:KIQ262279 KSM262276:KSM262279 LCI262276:LCI262279 LME262276:LME262279 LWA262276:LWA262279 MFW262276:MFW262279 MPS262276:MPS262279 MZO262276:MZO262279 NJK262276:NJK262279 NTG262276:NTG262279 ODC262276:ODC262279 OMY262276:OMY262279 OWU262276:OWU262279 PGQ262276:PGQ262279 PQM262276:PQM262279 QAI262276:QAI262279 QKE262276:QKE262279 QUA262276:QUA262279 RDW262276:RDW262279 RNS262276:RNS262279 RXO262276:RXO262279 SHK262276:SHK262279 SRG262276:SRG262279 TBC262276:TBC262279 TKY262276:TKY262279 TUU262276:TUU262279 UEQ262276:UEQ262279 UOM262276:UOM262279 UYI262276:UYI262279 VIE262276:VIE262279 VSA262276:VSA262279 WBW262276:WBW262279 WLS262276:WLS262279 WVO262276:WVO262279 G327812:G327815 JC327812:JC327815 SY327812:SY327815 ACU327812:ACU327815 AMQ327812:AMQ327815 AWM327812:AWM327815 BGI327812:BGI327815 BQE327812:BQE327815 CAA327812:CAA327815 CJW327812:CJW327815 CTS327812:CTS327815 DDO327812:DDO327815 DNK327812:DNK327815 DXG327812:DXG327815 EHC327812:EHC327815 EQY327812:EQY327815 FAU327812:FAU327815 FKQ327812:FKQ327815 FUM327812:FUM327815 GEI327812:GEI327815 GOE327812:GOE327815 GYA327812:GYA327815 HHW327812:HHW327815 HRS327812:HRS327815 IBO327812:IBO327815 ILK327812:ILK327815 IVG327812:IVG327815 JFC327812:JFC327815 JOY327812:JOY327815 JYU327812:JYU327815 KIQ327812:KIQ327815 KSM327812:KSM327815 LCI327812:LCI327815 LME327812:LME327815 LWA327812:LWA327815 MFW327812:MFW327815 MPS327812:MPS327815 MZO327812:MZO327815 NJK327812:NJK327815 NTG327812:NTG327815 ODC327812:ODC327815 OMY327812:OMY327815 OWU327812:OWU327815 PGQ327812:PGQ327815 PQM327812:PQM327815 QAI327812:QAI327815 QKE327812:QKE327815 QUA327812:QUA327815 RDW327812:RDW327815 RNS327812:RNS327815 RXO327812:RXO327815 SHK327812:SHK327815 SRG327812:SRG327815 TBC327812:TBC327815 TKY327812:TKY327815 TUU327812:TUU327815 UEQ327812:UEQ327815 UOM327812:UOM327815 UYI327812:UYI327815 VIE327812:VIE327815 VSA327812:VSA327815 WBW327812:WBW327815 WLS327812:WLS327815 WVO327812:WVO327815 G393348:G393351 JC393348:JC393351 SY393348:SY393351 ACU393348:ACU393351 AMQ393348:AMQ393351 AWM393348:AWM393351 BGI393348:BGI393351 BQE393348:BQE393351 CAA393348:CAA393351 CJW393348:CJW393351 CTS393348:CTS393351 DDO393348:DDO393351 DNK393348:DNK393351 DXG393348:DXG393351 EHC393348:EHC393351 EQY393348:EQY393351 FAU393348:FAU393351 FKQ393348:FKQ393351 FUM393348:FUM393351 GEI393348:GEI393351 GOE393348:GOE393351 GYA393348:GYA393351 HHW393348:HHW393351 HRS393348:HRS393351 IBO393348:IBO393351 ILK393348:ILK393351 IVG393348:IVG393351 JFC393348:JFC393351 JOY393348:JOY393351 JYU393348:JYU393351 KIQ393348:KIQ393351 KSM393348:KSM393351 LCI393348:LCI393351 LME393348:LME393351 LWA393348:LWA393351 MFW393348:MFW393351 MPS393348:MPS393351 MZO393348:MZO393351 NJK393348:NJK393351 NTG393348:NTG393351 ODC393348:ODC393351 OMY393348:OMY393351 OWU393348:OWU393351 PGQ393348:PGQ393351 PQM393348:PQM393351 QAI393348:QAI393351 QKE393348:QKE393351 QUA393348:QUA393351 RDW393348:RDW393351 RNS393348:RNS393351 RXO393348:RXO393351 SHK393348:SHK393351 SRG393348:SRG393351 TBC393348:TBC393351 TKY393348:TKY393351 TUU393348:TUU393351 UEQ393348:UEQ393351 UOM393348:UOM393351 UYI393348:UYI393351 VIE393348:VIE393351 VSA393348:VSA393351 WBW393348:WBW393351 WLS393348:WLS393351 WVO393348:WVO393351 G458884:G458887 JC458884:JC458887 SY458884:SY458887 ACU458884:ACU458887 AMQ458884:AMQ458887 AWM458884:AWM458887 BGI458884:BGI458887 BQE458884:BQE458887 CAA458884:CAA458887 CJW458884:CJW458887 CTS458884:CTS458887 DDO458884:DDO458887 DNK458884:DNK458887 DXG458884:DXG458887 EHC458884:EHC458887 EQY458884:EQY458887 FAU458884:FAU458887 FKQ458884:FKQ458887 FUM458884:FUM458887 GEI458884:GEI458887 GOE458884:GOE458887 GYA458884:GYA458887 HHW458884:HHW458887 HRS458884:HRS458887 IBO458884:IBO458887 ILK458884:ILK458887 IVG458884:IVG458887 JFC458884:JFC458887 JOY458884:JOY458887 JYU458884:JYU458887 KIQ458884:KIQ458887 KSM458884:KSM458887 LCI458884:LCI458887 LME458884:LME458887 LWA458884:LWA458887 MFW458884:MFW458887 MPS458884:MPS458887 MZO458884:MZO458887 NJK458884:NJK458887 NTG458884:NTG458887 ODC458884:ODC458887 OMY458884:OMY458887 OWU458884:OWU458887 PGQ458884:PGQ458887 PQM458884:PQM458887 QAI458884:QAI458887 QKE458884:QKE458887 QUA458884:QUA458887 RDW458884:RDW458887 RNS458884:RNS458887 RXO458884:RXO458887 SHK458884:SHK458887 SRG458884:SRG458887 TBC458884:TBC458887 TKY458884:TKY458887 TUU458884:TUU458887 UEQ458884:UEQ458887 UOM458884:UOM458887 UYI458884:UYI458887 VIE458884:VIE458887 VSA458884:VSA458887 WBW458884:WBW458887 WLS458884:WLS458887 WVO458884:WVO458887 G524420:G524423 JC524420:JC524423 SY524420:SY524423 ACU524420:ACU524423 AMQ524420:AMQ524423 AWM524420:AWM524423 BGI524420:BGI524423 BQE524420:BQE524423 CAA524420:CAA524423 CJW524420:CJW524423 CTS524420:CTS524423 DDO524420:DDO524423 DNK524420:DNK524423 DXG524420:DXG524423 EHC524420:EHC524423 EQY524420:EQY524423 FAU524420:FAU524423 FKQ524420:FKQ524423 FUM524420:FUM524423 GEI524420:GEI524423 GOE524420:GOE524423 GYA524420:GYA524423 HHW524420:HHW524423 HRS524420:HRS524423 IBO524420:IBO524423 ILK524420:ILK524423 IVG524420:IVG524423 JFC524420:JFC524423 JOY524420:JOY524423 JYU524420:JYU524423 KIQ524420:KIQ524423 KSM524420:KSM524423 LCI524420:LCI524423 LME524420:LME524423 LWA524420:LWA524423 MFW524420:MFW524423 MPS524420:MPS524423 MZO524420:MZO524423 NJK524420:NJK524423 NTG524420:NTG524423 ODC524420:ODC524423 OMY524420:OMY524423 OWU524420:OWU524423 PGQ524420:PGQ524423 PQM524420:PQM524423 QAI524420:QAI524423 QKE524420:QKE524423 QUA524420:QUA524423 RDW524420:RDW524423 RNS524420:RNS524423 RXO524420:RXO524423 SHK524420:SHK524423 SRG524420:SRG524423 TBC524420:TBC524423 TKY524420:TKY524423 TUU524420:TUU524423 UEQ524420:UEQ524423 UOM524420:UOM524423 UYI524420:UYI524423 VIE524420:VIE524423 VSA524420:VSA524423 WBW524420:WBW524423 WLS524420:WLS524423 WVO524420:WVO524423 G589956:G589959 JC589956:JC589959 SY589956:SY589959 ACU589956:ACU589959 AMQ589956:AMQ589959 AWM589956:AWM589959 BGI589956:BGI589959 BQE589956:BQE589959 CAA589956:CAA589959 CJW589956:CJW589959 CTS589956:CTS589959 DDO589956:DDO589959 DNK589956:DNK589959 DXG589956:DXG589959 EHC589956:EHC589959 EQY589956:EQY589959 FAU589956:FAU589959 FKQ589956:FKQ589959 FUM589956:FUM589959 GEI589956:GEI589959 GOE589956:GOE589959 GYA589956:GYA589959 HHW589956:HHW589959 HRS589956:HRS589959 IBO589956:IBO589959 ILK589956:ILK589959 IVG589956:IVG589959 JFC589956:JFC589959 JOY589956:JOY589959 JYU589956:JYU589959 KIQ589956:KIQ589959 KSM589956:KSM589959 LCI589956:LCI589959 LME589956:LME589959 LWA589956:LWA589959 MFW589956:MFW589959 MPS589956:MPS589959 MZO589956:MZO589959 NJK589956:NJK589959 NTG589956:NTG589959 ODC589956:ODC589959 OMY589956:OMY589959 OWU589956:OWU589959 PGQ589956:PGQ589959 PQM589956:PQM589959 QAI589956:QAI589959 QKE589956:QKE589959 QUA589956:QUA589959 RDW589956:RDW589959 RNS589956:RNS589959 RXO589956:RXO589959 SHK589956:SHK589959 SRG589956:SRG589959 TBC589956:TBC589959 TKY589956:TKY589959 TUU589956:TUU589959 UEQ589956:UEQ589959 UOM589956:UOM589959 UYI589956:UYI589959 VIE589956:VIE589959 VSA589956:VSA589959 WBW589956:WBW589959 WLS589956:WLS589959 WVO589956:WVO589959 G655492:G655495 JC655492:JC655495 SY655492:SY655495 ACU655492:ACU655495 AMQ655492:AMQ655495 AWM655492:AWM655495 BGI655492:BGI655495 BQE655492:BQE655495 CAA655492:CAA655495 CJW655492:CJW655495 CTS655492:CTS655495 DDO655492:DDO655495 DNK655492:DNK655495 DXG655492:DXG655495 EHC655492:EHC655495 EQY655492:EQY655495 FAU655492:FAU655495 FKQ655492:FKQ655495 FUM655492:FUM655495 GEI655492:GEI655495 GOE655492:GOE655495 GYA655492:GYA655495 HHW655492:HHW655495 HRS655492:HRS655495 IBO655492:IBO655495 ILK655492:ILK655495 IVG655492:IVG655495 JFC655492:JFC655495 JOY655492:JOY655495 JYU655492:JYU655495 KIQ655492:KIQ655495 KSM655492:KSM655495 LCI655492:LCI655495 LME655492:LME655495 LWA655492:LWA655495 MFW655492:MFW655495 MPS655492:MPS655495 MZO655492:MZO655495 NJK655492:NJK655495 NTG655492:NTG655495 ODC655492:ODC655495 OMY655492:OMY655495 OWU655492:OWU655495 PGQ655492:PGQ655495 PQM655492:PQM655495 QAI655492:QAI655495 QKE655492:QKE655495 QUA655492:QUA655495 RDW655492:RDW655495 RNS655492:RNS655495 RXO655492:RXO655495 SHK655492:SHK655495 SRG655492:SRG655495 TBC655492:TBC655495 TKY655492:TKY655495 TUU655492:TUU655495 UEQ655492:UEQ655495 UOM655492:UOM655495 UYI655492:UYI655495 VIE655492:VIE655495 VSA655492:VSA655495 WBW655492:WBW655495 WLS655492:WLS655495 WVO655492:WVO655495 G721028:G721031 JC721028:JC721031 SY721028:SY721031 ACU721028:ACU721031 AMQ721028:AMQ721031 AWM721028:AWM721031 BGI721028:BGI721031 BQE721028:BQE721031 CAA721028:CAA721031 CJW721028:CJW721031 CTS721028:CTS721031 DDO721028:DDO721031 DNK721028:DNK721031 DXG721028:DXG721031 EHC721028:EHC721031 EQY721028:EQY721031 FAU721028:FAU721031 FKQ721028:FKQ721031 FUM721028:FUM721031 GEI721028:GEI721031 GOE721028:GOE721031 GYA721028:GYA721031 HHW721028:HHW721031 HRS721028:HRS721031 IBO721028:IBO721031 ILK721028:ILK721031 IVG721028:IVG721031 JFC721028:JFC721031 JOY721028:JOY721031 JYU721028:JYU721031 KIQ721028:KIQ721031 KSM721028:KSM721031 LCI721028:LCI721031 LME721028:LME721031 LWA721028:LWA721031 MFW721028:MFW721031 MPS721028:MPS721031 MZO721028:MZO721031 NJK721028:NJK721031 NTG721028:NTG721031 ODC721028:ODC721031 OMY721028:OMY721031 OWU721028:OWU721031 PGQ721028:PGQ721031 PQM721028:PQM721031 QAI721028:QAI721031 QKE721028:QKE721031 QUA721028:QUA721031 RDW721028:RDW721031 RNS721028:RNS721031 RXO721028:RXO721031 SHK721028:SHK721031 SRG721028:SRG721031 TBC721028:TBC721031 TKY721028:TKY721031 TUU721028:TUU721031 UEQ721028:UEQ721031 UOM721028:UOM721031 UYI721028:UYI721031 VIE721028:VIE721031 VSA721028:VSA721031 WBW721028:WBW721031 WLS721028:WLS721031 WVO721028:WVO721031 G786564:G786567 JC786564:JC786567 SY786564:SY786567 ACU786564:ACU786567 AMQ786564:AMQ786567 AWM786564:AWM786567 BGI786564:BGI786567 BQE786564:BQE786567 CAA786564:CAA786567 CJW786564:CJW786567 CTS786564:CTS786567 DDO786564:DDO786567 DNK786564:DNK786567 DXG786564:DXG786567 EHC786564:EHC786567 EQY786564:EQY786567 FAU786564:FAU786567 FKQ786564:FKQ786567 FUM786564:FUM786567 GEI786564:GEI786567 GOE786564:GOE786567 GYA786564:GYA786567 HHW786564:HHW786567 HRS786564:HRS786567 IBO786564:IBO786567 ILK786564:ILK786567 IVG786564:IVG786567 JFC786564:JFC786567 JOY786564:JOY786567 JYU786564:JYU786567 KIQ786564:KIQ786567 KSM786564:KSM786567 LCI786564:LCI786567 LME786564:LME786567 LWA786564:LWA786567 MFW786564:MFW786567 MPS786564:MPS786567 MZO786564:MZO786567 NJK786564:NJK786567 NTG786564:NTG786567 ODC786564:ODC786567 OMY786564:OMY786567 OWU786564:OWU786567 PGQ786564:PGQ786567 PQM786564:PQM786567 QAI786564:QAI786567 QKE786564:QKE786567 QUA786564:QUA786567 RDW786564:RDW786567 RNS786564:RNS786567 RXO786564:RXO786567 SHK786564:SHK786567 SRG786564:SRG786567 TBC786564:TBC786567 TKY786564:TKY786567 TUU786564:TUU786567 UEQ786564:UEQ786567 UOM786564:UOM786567 UYI786564:UYI786567 VIE786564:VIE786567 VSA786564:VSA786567 WBW786564:WBW786567 WLS786564:WLS786567 WVO786564:WVO786567 G852100:G852103 JC852100:JC852103 SY852100:SY852103 ACU852100:ACU852103 AMQ852100:AMQ852103 AWM852100:AWM852103 BGI852100:BGI852103 BQE852100:BQE852103 CAA852100:CAA852103 CJW852100:CJW852103 CTS852100:CTS852103 DDO852100:DDO852103 DNK852100:DNK852103 DXG852100:DXG852103 EHC852100:EHC852103 EQY852100:EQY852103 FAU852100:FAU852103 FKQ852100:FKQ852103 FUM852100:FUM852103 GEI852100:GEI852103 GOE852100:GOE852103 GYA852100:GYA852103 HHW852100:HHW852103 HRS852100:HRS852103 IBO852100:IBO852103 ILK852100:ILK852103 IVG852100:IVG852103 JFC852100:JFC852103 JOY852100:JOY852103 JYU852100:JYU852103 KIQ852100:KIQ852103 KSM852100:KSM852103 LCI852100:LCI852103 LME852100:LME852103 LWA852100:LWA852103 MFW852100:MFW852103 MPS852100:MPS852103 MZO852100:MZO852103 NJK852100:NJK852103 NTG852100:NTG852103 ODC852100:ODC852103 OMY852100:OMY852103 OWU852100:OWU852103 PGQ852100:PGQ852103 PQM852100:PQM852103 QAI852100:QAI852103 QKE852100:QKE852103 QUA852100:QUA852103 RDW852100:RDW852103 RNS852100:RNS852103 RXO852100:RXO852103 SHK852100:SHK852103 SRG852100:SRG852103 TBC852100:TBC852103 TKY852100:TKY852103 TUU852100:TUU852103 UEQ852100:UEQ852103 UOM852100:UOM852103 UYI852100:UYI852103 VIE852100:VIE852103 VSA852100:VSA852103 WBW852100:WBW852103 WLS852100:WLS852103 WVO852100:WVO852103 G917636:G917639 JC917636:JC917639 SY917636:SY917639 ACU917636:ACU917639 AMQ917636:AMQ917639 AWM917636:AWM917639 BGI917636:BGI917639 BQE917636:BQE917639 CAA917636:CAA917639 CJW917636:CJW917639 CTS917636:CTS917639 DDO917636:DDO917639 DNK917636:DNK917639 DXG917636:DXG917639 EHC917636:EHC917639 EQY917636:EQY917639 FAU917636:FAU917639 FKQ917636:FKQ917639 FUM917636:FUM917639 GEI917636:GEI917639 GOE917636:GOE917639 GYA917636:GYA917639 HHW917636:HHW917639 HRS917636:HRS917639 IBO917636:IBO917639 ILK917636:ILK917639 IVG917636:IVG917639 JFC917636:JFC917639 JOY917636:JOY917639 JYU917636:JYU917639 KIQ917636:KIQ917639 KSM917636:KSM917639 LCI917636:LCI917639 LME917636:LME917639 LWA917636:LWA917639 MFW917636:MFW917639 MPS917636:MPS917639 MZO917636:MZO917639 NJK917636:NJK917639 NTG917636:NTG917639 ODC917636:ODC917639 OMY917636:OMY917639 OWU917636:OWU917639 PGQ917636:PGQ917639 PQM917636:PQM917639 QAI917636:QAI917639 QKE917636:QKE917639 QUA917636:QUA917639 RDW917636:RDW917639 RNS917636:RNS917639 RXO917636:RXO917639 SHK917636:SHK917639 SRG917636:SRG917639 TBC917636:TBC917639 TKY917636:TKY917639 TUU917636:TUU917639 UEQ917636:UEQ917639 UOM917636:UOM917639 UYI917636:UYI917639 VIE917636:VIE917639 VSA917636:VSA917639 WBW917636:WBW917639 WLS917636:WLS917639 WVO917636:WVO917639 G983172:G983175 JC983172:JC983175 SY983172:SY983175 ACU983172:ACU983175 AMQ983172:AMQ983175 AWM983172:AWM983175 BGI983172:BGI983175 BQE983172:BQE983175 CAA983172:CAA983175 CJW983172:CJW983175 CTS983172:CTS983175 DDO983172:DDO983175 DNK983172:DNK983175 DXG983172:DXG983175 EHC983172:EHC983175 EQY983172:EQY983175 FAU983172:FAU983175 FKQ983172:FKQ983175 FUM983172:FUM983175 GEI983172:GEI983175 GOE983172:GOE983175 GYA983172:GYA983175 HHW983172:HHW983175 HRS983172:HRS983175 IBO983172:IBO983175 ILK983172:ILK983175 IVG983172:IVG983175 JFC983172:JFC983175 JOY983172:JOY983175 JYU983172:JYU983175 KIQ983172:KIQ983175 KSM983172:KSM983175 LCI983172:LCI983175 LME983172:LME983175 LWA983172:LWA983175 MFW983172:MFW983175 MPS983172:MPS983175 MZO983172:MZO983175 NJK983172:NJK983175 NTG983172:NTG983175 ODC983172:ODC983175 OMY983172:OMY983175 OWU983172:OWU983175 PGQ983172:PGQ983175 PQM983172:PQM983175 QAI983172:QAI983175 QKE983172:QKE983175 QUA983172:QUA983175 RDW983172:RDW983175 RNS983172:RNS983175 RXO983172:RXO983175 SHK983172:SHK983175 SRG983172:SRG983175 TBC983172:TBC983175 TKY983172:TKY983175 TUU983172:TUU983175 UEQ983172:UEQ983175 UOM983172:UOM983175 UYI983172:UYI983175 VIE983172:VIE983175 VSA983172:VSA983175 WBW983172:WBW983175 WLS983172:WLS983175 WVO983172:WVO983175 G152:G153 JC152:JC153 SY152:SY153 ACU152:ACU153 AMQ152:AMQ153 AWM152:AWM153 BGI152:BGI153 BQE152:BQE153 CAA152:CAA153 CJW152:CJW153 CTS152:CTS153 DDO152:DDO153 DNK152:DNK153 DXG152:DXG153 EHC152:EHC153 EQY152:EQY153 FAU152:FAU153 FKQ152:FKQ153 FUM152:FUM153 GEI152:GEI153 GOE152:GOE153 GYA152:GYA153 HHW152:HHW153 HRS152:HRS153 IBO152:IBO153 ILK152:ILK153 IVG152:IVG153 JFC152:JFC153 JOY152:JOY153 JYU152:JYU153 KIQ152:KIQ153 KSM152:KSM153 LCI152:LCI153 LME152:LME153 LWA152:LWA153 MFW152:MFW153 MPS152:MPS153 MZO152:MZO153 NJK152:NJK153 NTG152:NTG153 ODC152:ODC153 OMY152:OMY153 OWU152:OWU153 PGQ152:PGQ153 PQM152:PQM153 QAI152:QAI153 QKE152:QKE153 QUA152:QUA153 RDW152:RDW153 RNS152:RNS153 RXO152:RXO153 SHK152:SHK153 SRG152:SRG153 TBC152:TBC153 TKY152:TKY153 TUU152:TUU153 UEQ152:UEQ153 UOM152:UOM153 UYI152:UYI153 VIE152:VIE153 VSA152:VSA153 WBW152:WBW153 WLS152:WLS153 WVO152:WVO153 G65688:G65689 JC65688:JC65689 SY65688:SY65689 ACU65688:ACU65689 AMQ65688:AMQ65689 AWM65688:AWM65689 BGI65688:BGI65689 BQE65688:BQE65689 CAA65688:CAA65689 CJW65688:CJW65689 CTS65688:CTS65689 DDO65688:DDO65689 DNK65688:DNK65689 DXG65688:DXG65689 EHC65688:EHC65689 EQY65688:EQY65689 FAU65688:FAU65689 FKQ65688:FKQ65689 FUM65688:FUM65689 GEI65688:GEI65689 GOE65688:GOE65689 GYA65688:GYA65689 HHW65688:HHW65689 HRS65688:HRS65689 IBO65688:IBO65689 ILK65688:ILK65689 IVG65688:IVG65689 JFC65688:JFC65689 JOY65688:JOY65689 JYU65688:JYU65689 KIQ65688:KIQ65689 KSM65688:KSM65689 LCI65688:LCI65689 LME65688:LME65689 LWA65688:LWA65689 MFW65688:MFW65689 MPS65688:MPS65689 MZO65688:MZO65689 NJK65688:NJK65689 NTG65688:NTG65689 ODC65688:ODC65689 OMY65688:OMY65689 OWU65688:OWU65689 PGQ65688:PGQ65689 PQM65688:PQM65689 QAI65688:QAI65689 QKE65688:QKE65689 QUA65688:QUA65689 RDW65688:RDW65689 RNS65688:RNS65689 RXO65688:RXO65689 SHK65688:SHK65689 SRG65688:SRG65689 TBC65688:TBC65689 TKY65688:TKY65689 TUU65688:TUU65689 UEQ65688:UEQ65689 UOM65688:UOM65689 UYI65688:UYI65689 VIE65688:VIE65689 VSA65688:VSA65689 WBW65688:WBW65689 WLS65688:WLS65689 WVO65688:WVO65689 G131224:G131225 JC131224:JC131225 SY131224:SY131225 ACU131224:ACU131225 AMQ131224:AMQ131225 AWM131224:AWM131225 BGI131224:BGI131225 BQE131224:BQE131225 CAA131224:CAA131225 CJW131224:CJW131225 CTS131224:CTS131225 DDO131224:DDO131225 DNK131224:DNK131225 DXG131224:DXG131225 EHC131224:EHC131225 EQY131224:EQY131225 FAU131224:FAU131225 FKQ131224:FKQ131225 FUM131224:FUM131225 GEI131224:GEI131225 GOE131224:GOE131225 GYA131224:GYA131225 HHW131224:HHW131225 HRS131224:HRS131225 IBO131224:IBO131225 ILK131224:ILK131225 IVG131224:IVG131225 JFC131224:JFC131225 JOY131224:JOY131225 JYU131224:JYU131225 KIQ131224:KIQ131225 KSM131224:KSM131225 LCI131224:LCI131225 LME131224:LME131225 LWA131224:LWA131225 MFW131224:MFW131225 MPS131224:MPS131225 MZO131224:MZO131225 NJK131224:NJK131225 NTG131224:NTG131225 ODC131224:ODC131225 OMY131224:OMY131225 OWU131224:OWU131225 PGQ131224:PGQ131225 PQM131224:PQM131225 QAI131224:QAI131225 QKE131224:QKE131225 QUA131224:QUA131225 RDW131224:RDW131225 RNS131224:RNS131225 RXO131224:RXO131225 SHK131224:SHK131225 SRG131224:SRG131225 TBC131224:TBC131225 TKY131224:TKY131225 TUU131224:TUU131225 UEQ131224:UEQ131225 UOM131224:UOM131225 UYI131224:UYI131225 VIE131224:VIE131225 VSA131224:VSA131225 WBW131224:WBW131225 WLS131224:WLS131225 WVO131224:WVO131225 G196760:G196761 JC196760:JC196761 SY196760:SY196761 ACU196760:ACU196761 AMQ196760:AMQ196761 AWM196760:AWM196761 BGI196760:BGI196761 BQE196760:BQE196761 CAA196760:CAA196761 CJW196760:CJW196761 CTS196760:CTS196761 DDO196760:DDO196761 DNK196760:DNK196761 DXG196760:DXG196761 EHC196760:EHC196761 EQY196760:EQY196761 FAU196760:FAU196761 FKQ196760:FKQ196761 FUM196760:FUM196761 GEI196760:GEI196761 GOE196760:GOE196761 GYA196760:GYA196761 HHW196760:HHW196761 HRS196760:HRS196761 IBO196760:IBO196761 ILK196760:ILK196761 IVG196760:IVG196761 JFC196760:JFC196761 JOY196760:JOY196761 JYU196760:JYU196761 KIQ196760:KIQ196761 KSM196760:KSM196761 LCI196760:LCI196761 LME196760:LME196761 LWA196760:LWA196761 MFW196760:MFW196761 MPS196760:MPS196761 MZO196760:MZO196761 NJK196760:NJK196761 NTG196760:NTG196761 ODC196760:ODC196761 OMY196760:OMY196761 OWU196760:OWU196761 PGQ196760:PGQ196761 PQM196760:PQM196761 QAI196760:QAI196761 QKE196760:QKE196761 QUA196760:QUA196761 RDW196760:RDW196761 RNS196760:RNS196761 RXO196760:RXO196761 SHK196760:SHK196761 SRG196760:SRG196761 TBC196760:TBC196761 TKY196760:TKY196761 TUU196760:TUU196761 UEQ196760:UEQ196761 UOM196760:UOM196761 UYI196760:UYI196761 VIE196760:VIE196761 VSA196760:VSA196761 WBW196760:WBW196761 WLS196760:WLS196761 WVO196760:WVO196761 G262296:G262297 JC262296:JC262297 SY262296:SY262297 ACU262296:ACU262297 AMQ262296:AMQ262297 AWM262296:AWM262297 BGI262296:BGI262297 BQE262296:BQE262297 CAA262296:CAA262297 CJW262296:CJW262297 CTS262296:CTS262297 DDO262296:DDO262297 DNK262296:DNK262297 DXG262296:DXG262297 EHC262296:EHC262297 EQY262296:EQY262297 FAU262296:FAU262297 FKQ262296:FKQ262297 FUM262296:FUM262297 GEI262296:GEI262297 GOE262296:GOE262297 GYA262296:GYA262297 HHW262296:HHW262297 HRS262296:HRS262297 IBO262296:IBO262297 ILK262296:ILK262297 IVG262296:IVG262297 JFC262296:JFC262297 JOY262296:JOY262297 JYU262296:JYU262297 KIQ262296:KIQ262297 KSM262296:KSM262297 LCI262296:LCI262297 LME262296:LME262297 LWA262296:LWA262297 MFW262296:MFW262297 MPS262296:MPS262297 MZO262296:MZO262297 NJK262296:NJK262297 NTG262296:NTG262297 ODC262296:ODC262297 OMY262296:OMY262297 OWU262296:OWU262297 PGQ262296:PGQ262297 PQM262296:PQM262297 QAI262296:QAI262297 QKE262296:QKE262297 QUA262296:QUA262297 RDW262296:RDW262297 RNS262296:RNS262297 RXO262296:RXO262297 SHK262296:SHK262297 SRG262296:SRG262297 TBC262296:TBC262297 TKY262296:TKY262297 TUU262296:TUU262297 UEQ262296:UEQ262297 UOM262296:UOM262297 UYI262296:UYI262297 VIE262296:VIE262297 VSA262296:VSA262297 WBW262296:WBW262297 WLS262296:WLS262297 WVO262296:WVO262297 G327832:G327833 JC327832:JC327833 SY327832:SY327833 ACU327832:ACU327833 AMQ327832:AMQ327833 AWM327832:AWM327833 BGI327832:BGI327833 BQE327832:BQE327833 CAA327832:CAA327833 CJW327832:CJW327833 CTS327832:CTS327833 DDO327832:DDO327833 DNK327832:DNK327833 DXG327832:DXG327833 EHC327832:EHC327833 EQY327832:EQY327833 FAU327832:FAU327833 FKQ327832:FKQ327833 FUM327832:FUM327833 GEI327832:GEI327833 GOE327832:GOE327833 GYA327832:GYA327833 HHW327832:HHW327833 HRS327832:HRS327833 IBO327832:IBO327833 ILK327832:ILK327833 IVG327832:IVG327833 JFC327832:JFC327833 JOY327832:JOY327833 JYU327832:JYU327833 KIQ327832:KIQ327833 KSM327832:KSM327833 LCI327832:LCI327833 LME327832:LME327833 LWA327832:LWA327833 MFW327832:MFW327833 MPS327832:MPS327833 MZO327832:MZO327833 NJK327832:NJK327833 NTG327832:NTG327833 ODC327832:ODC327833 OMY327832:OMY327833 OWU327832:OWU327833 PGQ327832:PGQ327833 PQM327832:PQM327833 QAI327832:QAI327833 QKE327832:QKE327833 QUA327832:QUA327833 RDW327832:RDW327833 RNS327832:RNS327833 RXO327832:RXO327833 SHK327832:SHK327833 SRG327832:SRG327833 TBC327832:TBC327833 TKY327832:TKY327833 TUU327832:TUU327833 UEQ327832:UEQ327833 UOM327832:UOM327833 UYI327832:UYI327833 VIE327832:VIE327833 VSA327832:VSA327833 WBW327832:WBW327833 WLS327832:WLS327833 WVO327832:WVO327833 G393368:G393369 JC393368:JC393369 SY393368:SY393369 ACU393368:ACU393369 AMQ393368:AMQ393369 AWM393368:AWM393369 BGI393368:BGI393369 BQE393368:BQE393369 CAA393368:CAA393369 CJW393368:CJW393369 CTS393368:CTS393369 DDO393368:DDO393369 DNK393368:DNK393369 DXG393368:DXG393369 EHC393368:EHC393369 EQY393368:EQY393369 FAU393368:FAU393369 FKQ393368:FKQ393369 FUM393368:FUM393369 GEI393368:GEI393369 GOE393368:GOE393369 GYA393368:GYA393369 HHW393368:HHW393369 HRS393368:HRS393369 IBO393368:IBO393369 ILK393368:ILK393369 IVG393368:IVG393369 JFC393368:JFC393369 JOY393368:JOY393369 JYU393368:JYU393369 KIQ393368:KIQ393369 KSM393368:KSM393369 LCI393368:LCI393369 LME393368:LME393369 LWA393368:LWA393369 MFW393368:MFW393369 MPS393368:MPS393369 MZO393368:MZO393369 NJK393368:NJK393369 NTG393368:NTG393369 ODC393368:ODC393369 OMY393368:OMY393369 OWU393368:OWU393369 PGQ393368:PGQ393369 PQM393368:PQM393369 QAI393368:QAI393369 QKE393368:QKE393369 QUA393368:QUA393369 RDW393368:RDW393369 RNS393368:RNS393369 RXO393368:RXO393369 SHK393368:SHK393369 SRG393368:SRG393369 TBC393368:TBC393369 TKY393368:TKY393369 TUU393368:TUU393369 UEQ393368:UEQ393369 UOM393368:UOM393369 UYI393368:UYI393369 VIE393368:VIE393369 VSA393368:VSA393369 WBW393368:WBW393369 WLS393368:WLS393369 WVO393368:WVO393369 G458904:G458905 JC458904:JC458905 SY458904:SY458905 ACU458904:ACU458905 AMQ458904:AMQ458905 AWM458904:AWM458905 BGI458904:BGI458905 BQE458904:BQE458905 CAA458904:CAA458905 CJW458904:CJW458905 CTS458904:CTS458905 DDO458904:DDO458905 DNK458904:DNK458905 DXG458904:DXG458905 EHC458904:EHC458905 EQY458904:EQY458905 FAU458904:FAU458905 FKQ458904:FKQ458905 FUM458904:FUM458905 GEI458904:GEI458905 GOE458904:GOE458905 GYA458904:GYA458905 HHW458904:HHW458905 HRS458904:HRS458905 IBO458904:IBO458905 ILK458904:ILK458905 IVG458904:IVG458905 JFC458904:JFC458905 JOY458904:JOY458905 JYU458904:JYU458905 KIQ458904:KIQ458905 KSM458904:KSM458905 LCI458904:LCI458905 LME458904:LME458905 LWA458904:LWA458905 MFW458904:MFW458905 MPS458904:MPS458905 MZO458904:MZO458905 NJK458904:NJK458905 NTG458904:NTG458905 ODC458904:ODC458905 OMY458904:OMY458905 OWU458904:OWU458905 PGQ458904:PGQ458905 PQM458904:PQM458905 QAI458904:QAI458905 QKE458904:QKE458905 QUA458904:QUA458905 RDW458904:RDW458905 RNS458904:RNS458905 RXO458904:RXO458905 SHK458904:SHK458905 SRG458904:SRG458905 TBC458904:TBC458905 TKY458904:TKY458905 TUU458904:TUU458905 UEQ458904:UEQ458905 UOM458904:UOM458905 UYI458904:UYI458905 VIE458904:VIE458905 VSA458904:VSA458905 WBW458904:WBW458905 WLS458904:WLS458905 WVO458904:WVO458905 G524440:G524441 JC524440:JC524441 SY524440:SY524441 ACU524440:ACU524441 AMQ524440:AMQ524441 AWM524440:AWM524441 BGI524440:BGI524441 BQE524440:BQE524441 CAA524440:CAA524441 CJW524440:CJW524441 CTS524440:CTS524441 DDO524440:DDO524441 DNK524440:DNK524441 DXG524440:DXG524441 EHC524440:EHC524441 EQY524440:EQY524441 FAU524440:FAU524441 FKQ524440:FKQ524441 FUM524440:FUM524441 GEI524440:GEI524441 GOE524440:GOE524441 GYA524440:GYA524441 HHW524440:HHW524441 HRS524440:HRS524441 IBO524440:IBO524441 ILK524440:ILK524441 IVG524440:IVG524441 JFC524440:JFC524441 JOY524440:JOY524441 JYU524440:JYU524441 KIQ524440:KIQ524441 KSM524440:KSM524441 LCI524440:LCI524441 LME524440:LME524441 LWA524440:LWA524441 MFW524440:MFW524441 MPS524440:MPS524441 MZO524440:MZO524441 NJK524440:NJK524441 NTG524440:NTG524441 ODC524440:ODC524441 OMY524440:OMY524441 OWU524440:OWU524441 PGQ524440:PGQ524441 PQM524440:PQM524441 QAI524440:QAI524441 QKE524440:QKE524441 QUA524440:QUA524441 RDW524440:RDW524441 RNS524440:RNS524441 RXO524440:RXO524441 SHK524440:SHK524441 SRG524440:SRG524441 TBC524440:TBC524441 TKY524440:TKY524441 TUU524440:TUU524441 UEQ524440:UEQ524441 UOM524440:UOM524441 UYI524440:UYI524441 VIE524440:VIE524441 VSA524440:VSA524441 WBW524440:WBW524441 WLS524440:WLS524441 WVO524440:WVO524441 G589976:G589977 JC589976:JC589977 SY589976:SY589977 ACU589976:ACU589977 AMQ589976:AMQ589977 AWM589976:AWM589977 BGI589976:BGI589977 BQE589976:BQE589977 CAA589976:CAA589977 CJW589976:CJW589977 CTS589976:CTS589977 DDO589976:DDO589977 DNK589976:DNK589977 DXG589976:DXG589977 EHC589976:EHC589977 EQY589976:EQY589977 FAU589976:FAU589977 FKQ589976:FKQ589977 FUM589976:FUM589977 GEI589976:GEI589977 GOE589976:GOE589977 GYA589976:GYA589977 HHW589976:HHW589977 HRS589976:HRS589977 IBO589976:IBO589977 ILK589976:ILK589977 IVG589976:IVG589977 JFC589976:JFC589977 JOY589976:JOY589977 JYU589976:JYU589977 KIQ589976:KIQ589977 KSM589976:KSM589977 LCI589976:LCI589977 LME589976:LME589977 LWA589976:LWA589977 MFW589976:MFW589977 MPS589976:MPS589977 MZO589976:MZO589977 NJK589976:NJK589977 NTG589976:NTG589977 ODC589976:ODC589977 OMY589976:OMY589977 OWU589976:OWU589977 PGQ589976:PGQ589977 PQM589976:PQM589977 QAI589976:QAI589977 QKE589976:QKE589977 QUA589976:QUA589977 RDW589976:RDW589977 RNS589976:RNS589977 RXO589976:RXO589977 SHK589976:SHK589977 SRG589976:SRG589977 TBC589976:TBC589977 TKY589976:TKY589977 TUU589976:TUU589977 UEQ589976:UEQ589977 UOM589976:UOM589977 UYI589976:UYI589977 VIE589976:VIE589977 VSA589976:VSA589977 WBW589976:WBW589977 WLS589976:WLS589977 WVO589976:WVO589977 G655512:G655513 JC655512:JC655513 SY655512:SY655513 ACU655512:ACU655513 AMQ655512:AMQ655513 AWM655512:AWM655513 BGI655512:BGI655513 BQE655512:BQE655513 CAA655512:CAA655513 CJW655512:CJW655513 CTS655512:CTS655513 DDO655512:DDO655513 DNK655512:DNK655513 DXG655512:DXG655513 EHC655512:EHC655513 EQY655512:EQY655513 FAU655512:FAU655513 FKQ655512:FKQ655513 FUM655512:FUM655513 GEI655512:GEI655513 GOE655512:GOE655513 GYA655512:GYA655513 HHW655512:HHW655513 HRS655512:HRS655513 IBO655512:IBO655513 ILK655512:ILK655513 IVG655512:IVG655513 JFC655512:JFC655513 JOY655512:JOY655513 JYU655512:JYU655513 KIQ655512:KIQ655513 KSM655512:KSM655513 LCI655512:LCI655513 LME655512:LME655513 LWA655512:LWA655513 MFW655512:MFW655513 MPS655512:MPS655513 MZO655512:MZO655513 NJK655512:NJK655513 NTG655512:NTG655513 ODC655512:ODC655513 OMY655512:OMY655513 OWU655512:OWU655513 PGQ655512:PGQ655513 PQM655512:PQM655513 QAI655512:QAI655513 QKE655512:QKE655513 QUA655512:QUA655513 RDW655512:RDW655513 RNS655512:RNS655513 RXO655512:RXO655513 SHK655512:SHK655513 SRG655512:SRG655513 TBC655512:TBC655513 TKY655512:TKY655513 TUU655512:TUU655513 UEQ655512:UEQ655513 UOM655512:UOM655513 UYI655512:UYI655513 VIE655512:VIE655513 VSA655512:VSA655513 WBW655512:WBW655513 WLS655512:WLS655513 WVO655512:WVO655513 G721048:G721049 JC721048:JC721049 SY721048:SY721049 ACU721048:ACU721049 AMQ721048:AMQ721049 AWM721048:AWM721049 BGI721048:BGI721049 BQE721048:BQE721049 CAA721048:CAA721049 CJW721048:CJW721049 CTS721048:CTS721049 DDO721048:DDO721049 DNK721048:DNK721049 DXG721048:DXG721049 EHC721048:EHC721049 EQY721048:EQY721049 FAU721048:FAU721049 FKQ721048:FKQ721049 FUM721048:FUM721049 GEI721048:GEI721049 GOE721048:GOE721049 GYA721048:GYA721049 HHW721048:HHW721049 HRS721048:HRS721049 IBO721048:IBO721049 ILK721048:ILK721049 IVG721048:IVG721049 JFC721048:JFC721049 JOY721048:JOY721049 JYU721048:JYU721049 KIQ721048:KIQ721049 KSM721048:KSM721049 LCI721048:LCI721049 LME721048:LME721049 LWA721048:LWA721049 MFW721048:MFW721049 MPS721048:MPS721049 MZO721048:MZO721049 NJK721048:NJK721049 NTG721048:NTG721049 ODC721048:ODC721049 OMY721048:OMY721049 OWU721048:OWU721049 PGQ721048:PGQ721049 PQM721048:PQM721049 QAI721048:QAI721049 QKE721048:QKE721049 QUA721048:QUA721049 RDW721048:RDW721049 RNS721048:RNS721049 RXO721048:RXO721049 SHK721048:SHK721049 SRG721048:SRG721049 TBC721048:TBC721049 TKY721048:TKY721049 TUU721048:TUU721049 UEQ721048:UEQ721049 UOM721048:UOM721049 UYI721048:UYI721049 VIE721048:VIE721049 VSA721048:VSA721049 WBW721048:WBW721049 WLS721048:WLS721049 WVO721048:WVO721049 G786584:G786585 JC786584:JC786585 SY786584:SY786585 ACU786584:ACU786585 AMQ786584:AMQ786585 AWM786584:AWM786585 BGI786584:BGI786585 BQE786584:BQE786585 CAA786584:CAA786585 CJW786584:CJW786585 CTS786584:CTS786585 DDO786584:DDO786585 DNK786584:DNK786585 DXG786584:DXG786585 EHC786584:EHC786585 EQY786584:EQY786585 FAU786584:FAU786585 FKQ786584:FKQ786585 FUM786584:FUM786585 GEI786584:GEI786585 GOE786584:GOE786585 GYA786584:GYA786585 HHW786584:HHW786585 HRS786584:HRS786585 IBO786584:IBO786585 ILK786584:ILK786585 IVG786584:IVG786585 JFC786584:JFC786585 JOY786584:JOY786585 JYU786584:JYU786585 KIQ786584:KIQ786585 KSM786584:KSM786585 LCI786584:LCI786585 LME786584:LME786585 LWA786584:LWA786585 MFW786584:MFW786585 MPS786584:MPS786585 MZO786584:MZO786585 NJK786584:NJK786585 NTG786584:NTG786585 ODC786584:ODC786585 OMY786584:OMY786585 OWU786584:OWU786585 PGQ786584:PGQ786585 PQM786584:PQM786585 QAI786584:QAI786585 QKE786584:QKE786585 QUA786584:QUA786585 RDW786584:RDW786585 RNS786584:RNS786585 RXO786584:RXO786585 SHK786584:SHK786585 SRG786584:SRG786585 TBC786584:TBC786585 TKY786584:TKY786585 TUU786584:TUU786585 UEQ786584:UEQ786585 UOM786584:UOM786585 UYI786584:UYI786585 VIE786584:VIE786585 VSA786584:VSA786585 WBW786584:WBW786585 WLS786584:WLS786585 WVO786584:WVO786585 G852120:G852121 JC852120:JC852121 SY852120:SY852121 ACU852120:ACU852121 AMQ852120:AMQ852121 AWM852120:AWM852121 BGI852120:BGI852121 BQE852120:BQE852121 CAA852120:CAA852121 CJW852120:CJW852121 CTS852120:CTS852121 DDO852120:DDO852121 DNK852120:DNK852121 DXG852120:DXG852121 EHC852120:EHC852121 EQY852120:EQY852121 FAU852120:FAU852121 FKQ852120:FKQ852121 FUM852120:FUM852121 GEI852120:GEI852121 GOE852120:GOE852121 GYA852120:GYA852121 HHW852120:HHW852121 HRS852120:HRS852121 IBO852120:IBO852121 ILK852120:ILK852121 IVG852120:IVG852121 JFC852120:JFC852121 JOY852120:JOY852121 JYU852120:JYU852121 KIQ852120:KIQ852121 KSM852120:KSM852121 LCI852120:LCI852121 LME852120:LME852121 LWA852120:LWA852121 MFW852120:MFW852121 MPS852120:MPS852121 MZO852120:MZO852121 NJK852120:NJK852121 NTG852120:NTG852121 ODC852120:ODC852121 OMY852120:OMY852121 OWU852120:OWU852121 PGQ852120:PGQ852121 PQM852120:PQM852121 QAI852120:QAI852121 QKE852120:QKE852121 QUA852120:QUA852121 RDW852120:RDW852121 RNS852120:RNS852121 RXO852120:RXO852121 SHK852120:SHK852121 SRG852120:SRG852121 TBC852120:TBC852121 TKY852120:TKY852121 TUU852120:TUU852121 UEQ852120:UEQ852121 UOM852120:UOM852121 UYI852120:UYI852121 VIE852120:VIE852121 VSA852120:VSA852121 WBW852120:WBW852121 WLS852120:WLS852121 WVO852120:WVO852121 G917656:G917657 JC917656:JC917657 SY917656:SY917657 ACU917656:ACU917657 AMQ917656:AMQ917657 AWM917656:AWM917657 BGI917656:BGI917657 BQE917656:BQE917657 CAA917656:CAA917657 CJW917656:CJW917657 CTS917656:CTS917657 DDO917656:DDO917657 DNK917656:DNK917657 DXG917656:DXG917657 EHC917656:EHC917657 EQY917656:EQY917657 FAU917656:FAU917657 FKQ917656:FKQ917657 FUM917656:FUM917657 GEI917656:GEI917657 GOE917656:GOE917657 GYA917656:GYA917657 HHW917656:HHW917657 HRS917656:HRS917657 IBO917656:IBO917657 ILK917656:ILK917657 IVG917656:IVG917657 JFC917656:JFC917657 JOY917656:JOY917657 JYU917656:JYU917657 KIQ917656:KIQ917657 KSM917656:KSM917657 LCI917656:LCI917657 LME917656:LME917657 LWA917656:LWA917657 MFW917656:MFW917657 MPS917656:MPS917657 MZO917656:MZO917657 NJK917656:NJK917657 NTG917656:NTG917657 ODC917656:ODC917657 OMY917656:OMY917657 OWU917656:OWU917657 PGQ917656:PGQ917657 PQM917656:PQM917657 QAI917656:QAI917657 QKE917656:QKE917657 QUA917656:QUA917657 RDW917656:RDW917657 RNS917656:RNS917657 RXO917656:RXO917657 SHK917656:SHK917657 SRG917656:SRG917657 TBC917656:TBC917657 TKY917656:TKY917657 TUU917656:TUU917657 UEQ917656:UEQ917657 UOM917656:UOM917657 UYI917656:UYI917657 VIE917656:VIE917657 VSA917656:VSA917657 WBW917656:WBW917657 WLS917656:WLS917657 WVO917656:WVO917657 G983192:G983193 JC983192:JC983193 SY983192:SY983193 ACU983192:ACU983193 AMQ983192:AMQ983193 AWM983192:AWM983193 BGI983192:BGI983193 BQE983192:BQE983193 CAA983192:CAA983193 CJW983192:CJW983193 CTS983192:CTS983193 DDO983192:DDO983193 DNK983192:DNK983193 DXG983192:DXG983193 EHC983192:EHC983193 EQY983192:EQY983193 FAU983192:FAU983193 FKQ983192:FKQ983193 FUM983192:FUM983193 GEI983192:GEI983193 GOE983192:GOE983193 GYA983192:GYA983193 HHW983192:HHW983193 HRS983192:HRS983193 IBO983192:IBO983193 ILK983192:ILK983193 IVG983192:IVG983193 JFC983192:JFC983193 JOY983192:JOY983193 JYU983192:JYU983193 KIQ983192:KIQ983193 KSM983192:KSM983193 LCI983192:LCI983193 LME983192:LME983193 LWA983192:LWA983193 MFW983192:MFW983193 MPS983192:MPS983193 MZO983192:MZO983193 NJK983192:NJK983193 NTG983192:NTG983193 ODC983192:ODC983193 OMY983192:OMY983193 OWU983192:OWU983193 PGQ983192:PGQ983193 PQM983192:PQM983193 QAI983192:QAI983193 QKE983192:QKE983193 QUA983192:QUA983193 RDW983192:RDW983193 RNS983192:RNS983193 RXO983192:RXO983193 SHK983192:SHK983193 SRG983192:SRG983193 TBC983192:TBC983193 TKY983192:TKY983193 TUU983192:TUU983193 UEQ983192:UEQ983193 UOM983192:UOM983193 UYI983192:UYI983193 VIE983192:VIE983193 VSA983192:VSA983193 WBW983192:WBW983193 WLS983192:WLS983193 WVO983192:WVO983193 WVP983146:WVP983148 JB68:JD78 SX68:SZ78 ACT68:ACV78 AMP68:AMR78 AWL68:AWN78 BGH68:BGJ78 BQD68:BQF78 BZZ68:CAB78 CJV68:CJX78 CTR68:CTT78 DDN68:DDP78 DNJ68:DNL78 DXF68:DXH78 EHB68:EHD78 EQX68:EQZ78 FAT68:FAV78 FKP68:FKR78 FUL68:FUN78 GEH68:GEJ78 GOD68:GOF78 GXZ68:GYB78 HHV68:HHX78 HRR68:HRT78 IBN68:IBP78 ILJ68:ILL78 IVF68:IVH78 JFB68:JFD78 JOX68:JOZ78 JYT68:JYV78 KIP68:KIR78 KSL68:KSN78 LCH68:LCJ78 LMD68:LMF78 LVZ68:LWB78 MFV68:MFX78 MPR68:MPT78 MZN68:MZP78 NJJ68:NJL78 NTF68:NTH78 ODB68:ODD78 OMX68:OMZ78 OWT68:OWV78 PGP68:PGR78 PQL68:PQN78 QAH68:QAJ78 QKD68:QKF78 QTZ68:QUB78 RDV68:RDX78 RNR68:RNT78 RXN68:RXP78 SHJ68:SHL78 SRF68:SRH78 TBB68:TBD78 TKX68:TKZ78 TUT68:TUV78 UEP68:UER78 UOL68:UON78 UYH68:UYJ78 VID68:VIF78 VRZ68:VSB78 WBV68:WBX78 WLR68:WLT78 WVN68:WVP78 F65604:H65614 JB65604:JD65614 SX65604:SZ65614 ACT65604:ACV65614 AMP65604:AMR65614 AWL65604:AWN65614 BGH65604:BGJ65614 BQD65604:BQF65614 BZZ65604:CAB65614 CJV65604:CJX65614 CTR65604:CTT65614 DDN65604:DDP65614 DNJ65604:DNL65614 DXF65604:DXH65614 EHB65604:EHD65614 EQX65604:EQZ65614 FAT65604:FAV65614 FKP65604:FKR65614 FUL65604:FUN65614 GEH65604:GEJ65614 GOD65604:GOF65614 GXZ65604:GYB65614 HHV65604:HHX65614 HRR65604:HRT65614 IBN65604:IBP65614 ILJ65604:ILL65614 IVF65604:IVH65614 JFB65604:JFD65614 JOX65604:JOZ65614 JYT65604:JYV65614 KIP65604:KIR65614 KSL65604:KSN65614 LCH65604:LCJ65614 LMD65604:LMF65614 LVZ65604:LWB65614 MFV65604:MFX65614 MPR65604:MPT65614 MZN65604:MZP65614 NJJ65604:NJL65614 NTF65604:NTH65614 ODB65604:ODD65614 OMX65604:OMZ65614 OWT65604:OWV65614 PGP65604:PGR65614 PQL65604:PQN65614 QAH65604:QAJ65614 QKD65604:QKF65614 QTZ65604:QUB65614 RDV65604:RDX65614 RNR65604:RNT65614 RXN65604:RXP65614 SHJ65604:SHL65614 SRF65604:SRH65614 TBB65604:TBD65614 TKX65604:TKZ65614 TUT65604:TUV65614 UEP65604:UER65614 UOL65604:UON65614 UYH65604:UYJ65614 VID65604:VIF65614 VRZ65604:VSB65614 WBV65604:WBX65614 WLR65604:WLT65614 WVN65604:WVP65614 F131140:H131150 JB131140:JD131150 SX131140:SZ131150 ACT131140:ACV131150 AMP131140:AMR131150 AWL131140:AWN131150 BGH131140:BGJ131150 BQD131140:BQF131150 BZZ131140:CAB131150 CJV131140:CJX131150 CTR131140:CTT131150 DDN131140:DDP131150 DNJ131140:DNL131150 DXF131140:DXH131150 EHB131140:EHD131150 EQX131140:EQZ131150 FAT131140:FAV131150 FKP131140:FKR131150 FUL131140:FUN131150 GEH131140:GEJ131150 GOD131140:GOF131150 GXZ131140:GYB131150 HHV131140:HHX131150 HRR131140:HRT131150 IBN131140:IBP131150 ILJ131140:ILL131150 IVF131140:IVH131150 JFB131140:JFD131150 JOX131140:JOZ131150 JYT131140:JYV131150 KIP131140:KIR131150 KSL131140:KSN131150 LCH131140:LCJ131150 LMD131140:LMF131150 LVZ131140:LWB131150 MFV131140:MFX131150 MPR131140:MPT131150 MZN131140:MZP131150 NJJ131140:NJL131150 NTF131140:NTH131150 ODB131140:ODD131150 OMX131140:OMZ131150 OWT131140:OWV131150 PGP131140:PGR131150 PQL131140:PQN131150 QAH131140:QAJ131150 QKD131140:QKF131150 QTZ131140:QUB131150 RDV131140:RDX131150 RNR131140:RNT131150 RXN131140:RXP131150 SHJ131140:SHL131150 SRF131140:SRH131150 TBB131140:TBD131150 TKX131140:TKZ131150 TUT131140:TUV131150 UEP131140:UER131150 UOL131140:UON131150 UYH131140:UYJ131150 VID131140:VIF131150 VRZ131140:VSB131150 WBV131140:WBX131150 WLR131140:WLT131150 WVN131140:WVP131150 F196676:H196686 JB196676:JD196686 SX196676:SZ196686 ACT196676:ACV196686 AMP196676:AMR196686 AWL196676:AWN196686 BGH196676:BGJ196686 BQD196676:BQF196686 BZZ196676:CAB196686 CJV196676:CJX196686 CTR196676:CTT196686 DDN196676:DDP196686 DNJ196676:DNL196686 DXF196676:DXH196686 EHB196676:EHD196686 EQX196676:EQZ196686 FAT196676:FAV196686 FKP196676:FKR196686 FUL196676:FUN196686 GEH196676:GEJ196686 GOD196676:GOF196686 GXZ196676:GYB196686 HHV196676:HHX196686 HRR196676:HRT196686 IBN196676:IBP196686 ILJ196676:ILL196686 IVF196676:IVH196686 JFB196676:JFD196686 JOX196676:JOZ196686 JYT196676:JYV196686 KIP196676:KIR196686 KSL196676:KSN196686 LCH196676:LCJ196686 LMD196676:LMF196686 LVZ196676:LWB196686 MFV196676:MFX196686 MPR196676:MPT196686 MZN196676:MZP196686 NJJ196676:NJL196686 NTF196676:NTH196686 ODB196676:ODD196686 OMX196676:OMZ196686 OWT196676:OWV196686 PGP196676:PGR196686 PQL196676:PQN196686 QAH196676:QAJ196686 QKD196676:QKF196686 QTZ196676:QUB196686 RDV196676:RDX196686 RNR196676:RNT196686 RXN196676:RXP196686 SHJ196676:SHL196686 SRF196676:SRH196686 TBB196676:TBD196686 TKX196676:TKZ196686 TUT196676:TUV196686 UEP196676:UER196686 UOL196676:UON196686 UYH196676:UYJ196686 VID196676:VIF196686 VRZ196676:VSB196686 WBV196676:WBX196686 WLR196676:WLT196686 WVN196676:WVP196686 F262212:H262222 JB262212:JD262222 SX262212:SZ262222 ACT262212:ACV262222 AMP262212:AMR262222 AWL262212:AWN262222 BGH262212:BGJ262222 BQD262212:BQF262222 BZZ262212:CAB262222 CJV262212:CJX262222 CTR262212:CTT262222 DDN262212:DDP262222 DNJ262212:DNL262222 DXF262212:DXH262222 EHB262212:EHD262222 EQX262212:EQZ262222 FAT262212:FAV262222 FKP262212:FKR262222 FUL262212:FUN262222 GEH262212:GEJ262222 GOD262212:GOF262222 GXZ262212:GYB262222 HHV262212:HHX262222 HRR262212:HRT262222 IBN262212:IBP262222 ILJ262212:ILL262222 IVF262212:IVH262222 JFB262212:JFD262222 JOX262212:JOZ262222 JYT262212:JYV262222 KIP262212:KIR262222 KSL262212:KSN262222 LCH262212:LCJ262222 LMD262212:LMF262222 LVZ262212:LWB262222 MFV262212:MFX262222 MPR262212:MPT262222 MZN262212:MZP262222 NJJ262212:NJL262222 NTF262212:NTH262222 ODB262212:ODD262222 OMX262212:OMZ262222 OWT262212:OWV262222 PGP262212:PGR262222 PQL262212:PQN262222 QAH262212:QAJ262222 QKD262212:QKF262222 QTZ262212:QUB262222 RDV262212:RDX262222 RNR262212:RNT262222 RXN262212:RXP262222 SHJ262212:SHL262222 SRF262212:SRH262222 TBB262212:TBD262222 TKX262212:TKZ262222 TUT262212:TUV262222 UEP262212:UER262222 UOL262212:UON262222 UYH262212:UYJ262222 VID262212:VIF262222 VRZ262212:VSB262222 WBV262212:WBX262222 WLR262212:WLT262222 WVN262212:WVP262222 F327748:H327758 JB327748:JD327758 SX327748:SZ327758 ACT327748:ACV327758 AMP327748:AMR327758 AWL327748:AWN327758 BGH327748:BGJ327758 BQD327748:BQF327758 BZZ327748:CAB327758 CJV327748:CJX327758 CTR327748:CTT327758 DDN327748:DDP327758 DNJ327748:DNL327758 DXF327748:DXH327758 EHB327748:EHD327758 EQX327748:EQZ327758 FAT327748:FAV327758 FKP327748:FKR327758 FUL327748:FUN327758 GEH327748:GEJ327758 GOD327748:GOF327758 GXZ327748:GYB327758 HHV327748:HHX327758 HRR327748:HRT327758 IBN327748:IBP327758 ILJ327748:ILL327758 IVF327748:IVH327758 JFB327748:JFD327758 JOX327748:JOZ327758 JYT327748:JYV327758 KIP327748:KIR327758 KSL327748:KSN327758 LCH327748:LCJ327758 LMD327748:LMF327758 LVZ327748:LWB327758 MFV327748:MFX327758 MPR327748:MPT327758 MZN327748:MZP327758 NJJ327748:NJL327758 NTF327748:NTH327758 ODB327748:ODD327758 OMX327748:OMZ327758 OWT327748:OWV327758 PGP327748:PGR327758 PQL327748:PQN327758 QAH327748:QAJ327758 QKD327748:QKF327758 QTZ327748:QUB327758 RDV327748:RDX327758 RNR327748:RNT327758 RXN327748:RXP327758 SHJ327748:SHL327758 SRF327748:SRH327758 TBB327748:TBD327758 TKX327748:TKZ327758 TUT327748:TUV327758 UEP327748:UER327758 UOL327748:UON327758 UYH327748:UYJ327758 VID327748:VIF327758 VRZ327748:VSB327758 WBV327748:WBX327758 WLR327748:WLT327758 WVN327748:WVP327758 F393284:H393294 JB393284:JD393294 SX393284:SZ393294 ACT393284:ACV393294 AMP393284:AMR393294 AWL393284:AWN393294 BGH393284:BGJ393294 BQD393284:BQF393294 BZZ393284:CAB393294 CJV393284:CJX393294 CTR393284:CTT393294 DDN393284:DDP393294 DNJ393284:DNL393294 DXF393284:DXH393294 EHB393284:EHD393294 EQX393284:EQZ393294 FAT393284:FAV393294 FKP393284:FKR393294 FUL393284:FUN393294 GEH393284:GEJ393294 GOD393284:GOF393294 GXZ393284:GYB393294 HHV393284:HHX393294 HRR393284:HRT393294 IBN393284:IBP393294 ILJ393284:ILL393294 IVF393284:IVH393294 JFB393284:JFD393294 JOX393284:JOZ393294 JYT393284:JYV393294 KIP393284:KIR393294 KSL393284:KSN393294 LCH393284:LCJ393294 LMD393284:LMF393294 LVZ393284:LWB393294 MFV393284:MFX393294 MPR393284:MPT393294 MZN393284:MZP393294 NJJ393284:NJL393294 NTF393284:NTH393294 ODB393284:ODD393294 OMX393284:OMZ393294 OWT393284:OWV393294 PGP393284:PGR393294 PQL393284:PQN393294 QAH393284:QAJ393294 QKD393284:QKF393294 QTZ393284:QUB393294 RDV393284:RDX393294 RNR393284:RNT393294 RXN393284:RXP393294 SHJ393284:SHL393294 SRF393284:SRH393294 TBB393284:TBD393294 TKX393284:TKZ393294 TUT393284:TUV393294 UEP393284:UER393294 UOL393284:UON393294 UYH393284:UYJ393294 VID393284:VIF393294 VRZ393284:VSB393294 WBV393284:WBX393294 WLR393284:WLT393294 WVN393284:WVP393294 F458820:H458830 JB458820:JD458830 SX458820:SZ458830 ACT458820:ACV458830 AMP458820:AMR458830 AWL458820:AWN458830 BGH458820:BGJ458830 BQD458820:BQF458830 BZZ458820:CAB458830 CJV458820:CJX458830 CTR458820:CTT458830 DDN458820:DDP458830 DNJ458820:DNL458830 DXF458820:DXH458830 EHB458820:EHD458830 EQX458820:EQZ458830 FAT458820:FAV458830 FKP458820:FKR458830 FUL458820:FUN458830 GEH458820:GEJ458830 GOD458820:GOF458830 GXZ458820:GYB458830 HHV458820:HHX458830 HRR458820:HRT458830 IBN458820:IBP458830 ILJ458820:ILL458830 IVF458820:IVH458830 JFB458820:JFD458830 JOX458820:JOZ458830 JYT458820:JYV458830 KIP458820:KIR458830 KSL458820:KSN458830 LCH458820:LCJ458830 LMD458820:LMF458830 LVZ458820:LWB458830 MFV458820:MFX458830 MPR458820:MPT458830 MZN458820:MZP458830 NJJ458820:NJL458830 NTF458820:NTH458830 ODB458820:ODD458830 OMX458820:OMZ458830 OWT458820:OWV458830 PGP458820:PGR458830 PQL458820:PQN458830 QAH458820:QAJ458830 QKD458820:QKF458830 QTZ458820:QUB458830 RDV458820:RDX458830 RNR458820:RNT458830 RXN458820:RXP458830 SHJ458820:SHL458830 SRF458820:SRH458830 TBB458820:TBD458830 TKX458820:TKZ458830 TUT458820:TUV458830 UEP458820:UER458830 UOL458820:UON458830 UYH458820:UYJ458830 VID458820:VIF458830 VRZ458820:VSB458830 WBV458820:WBX458830 WLR458820:WLT458830 WVN458820:WVP458830 F524356:H524366 JB524356:JD524366 SX524356:SZ524366 ACT524356:ACV524366 AMP524356:AMR524366 AWL524356:AWN524366 BGH524356:BGJ524366 BQD524356:BQF524366 BZZ524356:CAB524366 CJV524356:CJX524366 CTR524356:CTT524366 DDN524356:DDP524366 DNJ524356:DNL524366 DXF524356:DXH524366 EHB524356:EHD524366 EQX524356:EQZ524366 FAT524356:FAV524366 FKP524356:FKR524366 FUL524356:FUN524366 GEH524356:GEJ524366 GOD524356:GOF524366 GXZ524356:GYB524366 HHV524356:HHX524366 HRR524356:HRT524366 IBN524356:IBP524366 ILJ524356:ILL524366 IVF524356:IVH524366 JFB524356:JFD524366 JOX524356:JOZ524366 JYT524356:JYV524366 KIP524356:KIR524366 KSL524356:KSN524366 LCH524356:LCJ524366 LMD524356:LMF524366 LVZ524356:LWB524366 MFV524356:MFX524366 MPR524356:MPT524366 MZN524356:MZP524366 NJJ524356:NJL524366 NTF524356:NTH524366 ODB524356:ODD524366 OMX524356:OMZ524366 OWT524356:OWV524366 PGP524356:PGR524366 PQL524356:PQN524366 QAH524356:QAJ524366 QKD524356:QKF524366 QTZ524356:QUB524366 RDV524356:RDX524366 RNR524356:RNT524366 RXN524356:RXP524366 SHJ524356:SHL524366 SRF524356:SRH524366 TBB524356:TBD524366 TKX524356:TKZ524366 TUT524356:TUV524366 UEP524356:UER524366 UOL524356:UON524366 UYH524356:UYJ524366 VID524356:VIF524366 VRZ524356:VSB524366 WBV524356:WBX524366 WLR524356:WLT524366 WVN524356:WVP524366 F589892:H589902 JB589892:JD589902 SX589892:SZ589902 ACT589892:ACV589902 AMP589892:AMR589902 AWL589892:AWN589902 BGH589892:BGJ589902 BQD589892:BQF589902 BZZ589892:CAB589902 CJV589892:CJX589902 CTR589892:CTT589902 DDN589892:DDP589902 DNJ589892:DNL589902 DXF589892:DXH589902 EHB589892:EHD589902 EQX589892:EQZ589902 FAT589892:FAV589902 FKP589892:FKR589902 FUL589892:FUN589902 GEH589892:GEJ589902 GOD589892:GOF589902 GXZ589892:GYB589902 HHV589892:HHX589902 HRR589892:HRT589902 IBN589892:IBP589902 ILJ589892:ILL589902 IVF589892:IVH589902 JFB589892:JFD589902 JOX589892:JOZ589902 JYT589892:JYV589902 KIP589892:KIR589902 KSL589892:KSN589902 LCH589892:LCJ589902 LMD589892:LMF589902 LVZ589892:LWB589902 MFV589892:MFX589902 MPR589892:MPT589902 MZN589892:MZP589902 NJJ589892:NJL589902 NTF589892:NTH589902 ODB589892:ODD589902 OMX589892:OMZ589902 OWT589892:OWV589902 PGP589892:PGR589902 PQL589892:PQN589902 QAH589892:QAJ589902 QKD589892:QKF589902 QTZ589892:QUB589902 RDV589892:RDX589902 RNR589892:RNT589902 RXN589892:RXP589902 SHJ589892:SHL589902 SRF589892:SRH589902 TBB589892:TBD589902 TKX589892:TKZ589902 TUT589892:TUV589902 UEP589892:UER589902 UOL589892:UON589902 UYH589892:UYJ589902 VID589892:VIF589902 VRZ589892:VSB589902 WBV589892:WBX589902 WLR589892:WLT589902 WVN589892:WVP589902 F655428:H655438 JB655428:JD655438 SX655428:SZ655438 ACT655428:ACV655438 AMP655428:AMR655438 AWL655428:AWN655438 BGH655428:BGJ655438 BQD655428:BQF655438 BZZ655428:CAB655438 CJV655428:CJX655438 CTR655428:CTT655438 DDN655428:DDP655438 DNJ655428:DNL655438 DXF655428:DXH655438 EHB655428:EHD655438 EQX655428:EQZ655438 FAT655428:FAV655438 FKP655428:FKR655438 FUL655428:FUN655438 GEH655428:GEJ655438 GOD655428:GOF655438 GXZ655428:GYB655438 HHV655428:HHX655438 HRR655428:HRT655438 IBN655428:IBP655438 ILJ655428:ILL655438 IVF655428:IVH655438 JFB655428:JFD655438 JOX655428:JOZ655438 JYT655428:JYV655438 KIP655428:KIR655438 KSL655428:KSN655438 LCH655428:LCJ655438 LMD655428:LMF655438 LVZ655428:LWB655438 MFV655428:MFX655438 MPR655428:MPT655438 MZN655428:MZP655438 NJJ655428:NJL655438 NTF655428:NTH655438 ODB655428:ODD655438 OMX655428:OMZ655438 OWT655428:OWV655438 PGP655428:PGR655438 PQL655428:PQN655438 QAH655428:QAJ655438 QKD655428:QKF655438 QTZ655428:QUB655438 RDV655428:RDX655438 RNR655428:RNT655438 RXN655428:RXP655438 SHJ655428:SHL655438 SRF655428:SRH655438 TBB655428:TBD655438 TKX655428:TKZ655438 TUT655428:TUV655438 UEP655428:UER655438 UOL655428:UON655438 UYH655428:UYJ655438 VID655428:VIF655438 VRZ655428:VSB655438 WBV655428:WBX655438 WLR655428:WLT655438 WVN655428:WVP655438 F720964:H720974 JB720964:JD720974 SX720964:SZ720974 ACT720964:ACV720974 AMP720964:AMR720974 AWL720964:AWN720974 BGH720964:BGJ720974 BQD720964:BQF720974 BZZ720964:CAB720974 CJV720964:CJX720974 CTR720964:CTT720974 DDN720964:DDP720974 DNJ720964:DNL720974 DXF720964:DXH720974 EHB720964:EHD720974 EQX720964:EQZ720974 FAT720964:FAV720974 FKP720964:FKR720974 FUL720964:FUN720974 GEH720964:GEJ720974 GOD720964:GOF720974 GXZ720964:GYB720974 HHV720964:HHX720974 HRR720964:HRT720974 IBN720964:IBP720974 ILJ720964:ILL720974 IVF720964:IVH720974 JFB720964:JFD720974 JOX720964:JOZ720974 JYT720964:JYV720974 KIP720964:KIR720974 KSL720964:KSN720974 LCH720964:LCJ720974 LMD720964:LMF720974 LVZ720964:LWB720974 MFV720964:MFX720974 MPR720964:MPT720974 MZN720964:MZP720974 NJJ720964:NJL720974 NTF720964:NTH720974 ODB720964:ODD720974 OMX720964:OMZ720974 OWT720964:OWV720974 PGP720964:PGR720974 PQL720964:PQN720974 QAH720964:QAJ720974 QKD720964:QKF720974 QTZ720964:QUB720974 RDV720964:RDX720974 RNR720964:RNT720974 RXN720964:RXP720974 SHJ720964:SHL720974 SRF720964:SRH720974 TBB720964:TBD720974 TKX720964:TKZ720974 TUT720964:TUV720974 UEP720964:UER720974 UOL720964:UON720974 UYH720964:UYJ720974 VID720964:VIF720974 VRZ720964:VSB720974 WBV720964:WBX720974 WLR720964:WLT720974 WVN720964:WVP720974 F786500:H786510 JB786500:JD786510 SX786500:SZ786510 ACT786500:ACV786510 AMP786500:AMR786510 AWL786500:AWN786510 BGH786500:BGJ786510 BQD786500:BQF786510 BZZ786500:CAB786510 CJV786500:CJX786510 CTR786500:CTT786510 DDN786500:DDP786510 DNJ786500:DNL786510 DXF786500:DXH786510 EHB786500:EHD786510 EQX786500:EQZ786510 FAT786500:FAV786510 FKP786500:FKR786510 FUL786500:FUN786510 GEH786500:GEJ786510 GOD786500:GOF786510 GXZ786500:GYB786510 HHV786500:HHX786510 HRR786500:HRT786510 IBN786500:IBP786510 ILJ786500:ILL786510 IVF786500:IVH786510 JFB786500:JFD786510 JOX786500:JOZ786510 JYT786500:JYV786510 KIP786500:KIR786510 KSL786500:KSN786510 LCH786500:LCJ786510 LMD786500:LMF786510 LVZ786500:LWB786510 MFV786500:MFX786510 MPR786500:MPT786510 MZN786500:MZP786510 NJJ786500:NJL786510 NTF786500:NTH786510 ODB786500:ODD786510 OMX786500:OMZ786510 OWT786500:OWV786510 PGP786500:PGR786510 PQL786500:PQN786510 QAH786500:QAJ786510 QKD786500:QKF786510 QTZ786500:QUB786510 RDV786500:RDX786510 RNR786500:RNT786510 RXN786500:RXP786510 SHJ786500:SHL786510 SRF786500:SRH786510 TBB786500:TBD786510 TKX786500:TKZ786510 TUT786500:TUV786510 UEP786500:UER786510 UOL786500:UON786510 UYH786500:UYJ786510 VID786500:VIF786510 VRZ786500:VSB786510 WBV786500:WBX786510 WLR786500:WLT786510 WVN786500:WVP786510 F852036:H852046 JB852036:JD852046 SX852036:SZ852046 ACT852036:ACV852046 AMP852036:AMR852046 AWL852036:AWN852046 BGH852036:BGJ852046 BQD852036:BQF852046 BZZ852036:CAB852046 CJV852036:CJX852046 CTR852036:CTT852046 DDN852036:DDP852046 DNJ852036:DNL852046 DXF852036:DXH852046 EHB852036:EHD852046 EQX852036:EQZ852046 FAT852036:FAV852046 FKP852036:FKR852046 FUL852036:FUN852046 GEH852036:GEJ852046 GOD852036:GOF852046 GXZ852036:GYB852046 HHV852036:HHX852046 HRR852036:HRT852046 IBN852036:IBP852046 ILJ852036:ILL852046 IVF852036:IVH852046 JFB852036:JFD852046 JOX852036:JOZ852046 JYT852036:JYV852046 KIP852036:KIR852046 KSL852036:KSN852046 LCH852036:LCJ852046 LMD852036:LMF852046 LVZ852036:LWB852046 MFV852036:MFX852046 MPR852036:MPT852046 MZN852036:MZP852046 NJJ852036:NJL852046 NTF852036:NTH852046 ODB852036:ODD852046 OMX852036:OMZ852046 OWT852036:OWV852046 PGP852036:PGR852046 PQL852036:PQN852046 QAH852036:QAJ852046 QKD852036:QKF852046 QTZ852036:QUB852046 RDV852036:RDX852046 RNR852036:RNT852046 RXN852036:RXP852046 SHJ852036:SHL852046 SRF852036:SRH852046 TBB852036:TBD852046 TKX852036:TKZ852046 TUT852036:TUV852046 UEP852036:UER852046 UOL852036:UON852046 UYH852036:UYJ852046 VID852036:VIF852046 VRZ852036:VSB852046 WBV852036:WBX852046 WLR852036:WLT852046 WVN852036:WVP852046 F917572:H917582 JB917572:JD917582 SX917572:SZ917582 ACT917572:ACV917582 AMP917572:AMR917582 AWL917572:AWN917582 BGH917572:BGJ917582 BQD917572:BQF917582 BZZ917572:CAB917582 CJV917572:CJX917582 CTR917572:CTT917582 DDN917572:DDP917582 DNJ917572:DNL917582 DXF917572:DXH917582 EHB917572:EHD917582 EQX917572:EQZ917582 FAT917572:FAV917582 FKP917572:FKR917582 FUL917572:FUN917582 GEH917572:GEJ917582 GOD917572:GOF917582 GXZ917572:GYB917582 HHV917572:HHX917582 HRR917572:HRT917582 IBN917572:IBP917582 ILJ917572:ILL917582 IVF917572:IVH917582 JFB917572:JFD917582 JOX917572:JOZ917582 JYT917572:JYV917582 KIP917572:KIR917582 KSL917572:KSN917582 LCH917572:LCJ917582 LMD917572:LMF917582 LVZ917572:LWB917582 MFV917572:MFX917582 MPR917572:MPT917582 MZN917572:MZP917582 NJJ917572:NJL917582 NTF917572:NTH917582 ODB917572:ODD917582 OMX917572:OMZ917582 OWT917572:OWV917582 PGP917572:PGR917582 PQL917572:PQN917582 QAH917572:QAJ917582 QKD917572:QKF917582 QTZ917572:QUB917582 RDV917572:RDX917582 RNR917572:RNT917582 RXN917572:RXP917582 SHJ917572:SHL917582 SRF917572:SRH917582 TBB917572:TBD917582 TKX917572:TKZ917582 TUT917572:TUV917582 UEP917572:UER917582 UOL917572:UON917582 UYH917572:UYJ917582 VID917572:VIF917582 VRZ917572:VSB917582 WBV917572:WBX917582 WLR917572:WLT917582 WVN917572:WVP917582 F983108:H983118 JB983108:JD983118 SX983108:SZ983118 ACT983108:ACV983118 AMP983108:AMR983118 AWL983108:AWN983118 BGH983108:BGJ983118 BQD983108:BQF983118 BZZ983108:CAB983118 CJV983108:CJX983118 CTR983108:CTT983118 DDN983108:DDP983118 DNJ983108:DNL983118 DXF983108:DXH983118 EHB983108:EHD983118 EQX983108:EQZ983118 FAT983108:FAV983118 FKP983108:FKR983118 FUL983108:FUN983118 GEH983108:GEJ983118 GOD983108:GOF983118 GXZ983108:GYB983118 HHV983108:HHX983118 HRR983108:HRT983118 IBN983108:IBP983118 ILJ983108:ILL983118 IVF983108:IVH983118 JFB983108:JFD983118 JOX983108:JOZ983118 JYT983108:JYV983118 KIP983108:KIR983118 KSL983108:KSN983118 LCH983108:LCJ983118 LMD983108:LMF983118 LVZ983108:LWB983118 MFV983108:MFX983118 MPR983108:MPT983118 MZN983108:MZP983118 NJJ983108:NJL983118 NTF983108:NTH983118 ODB983108:ODD983118 OMX983108:OMZ983118 OWT983108:OWV983118 PGP983108:PGR983118 PQL983108:PQN983118 QAH983108:QAJ983118 QKD983108:QKF983118 QTZ983108:QUB983118 RDV983108:RDX983118 RNR983108:RNT983118 RXN983108:RXP983118 SHJ983108:SHL983118 SRF983108:SRH983118 TBB983108:TBD983118 TKX983108:TKZ983118 TUT983108:TUV983118 UEP983108:UER983118 UOL983108:UON983118 UYH983108:UYJ983118 VID983108:VIF983118 VRZ983108:VSB983118 WBV983108:WBX983118 WLR983108:WLT983118 WVN983108:WVP983118 D69:D78 IZ69:IZ78 SV69:SV78 ACR69:ACR78 AMN69:AMN78 AWJ69:AWJ78 BGF69:BGF78 BQB69:BQB78 BZX69:BZX78 CJT69:CJT78 CTP69:CTP78 DDL69:DDL78 DNH69:DNH78 DXD69:DXD78 EGZ69:EGZ78 EQV69:EQV78 FAR69:FAR78 FKN69:FKN78 FUJ69:FUJ78 GEF69:GEF78 GOB69:GOB78 GXX69:GXX78 HHT69:HHT78 HRP69:HRP78 IBL69:IBL78 ILH69:ILH78 IVD69:IVD78 JEZ69:JEZ78 JOV69:JOV78 JYR69:JYR78 KIN69:KIN78 KSJ69:KSJ78 LCF69:LCF78 LMB69:LMB78 LVX69:LVX78 MFT69:MFT78 MPP69:MPP78 MZL69:MZL78 NJH69:NJH78 NTD69:NTD78 OCZ69:OCZ78 OMV69:OMV78 OWR69:OWR78 PGN69:PGN78 PQJ69:PQJ78 QAF69:QAF78 QKB69:QKB78 QTX69:QTX78 RDT69:RDT78 RNP69:RNP78 RXL69:RXL78 SHH69:SHH78 SRD69:SRD78 TAZ69:TAZ78 TKV69:TKV78 TUR69:TUR78 UEN69:UEN78 UOJ69:UOJ78 UYF69:UYF78 VIB69:VIB78 VRX69:VRX78 WBT69:WBT78 WLP69:WLP78 WVL69:WVL78 D65605:D65614 IZ65605:IZ65614 SV65605:SV65614 ACR65605:ACR65614 AMN65605:AMN65614 AWJ65605:AWJ65614 BGF65605:BGF65614 BQB65605:BQB65614 BZX65605:BZX65614 CJT65605:CJT65614 CTP65605:CTP65614 DDL65605:DDL65614 DNH65605:DNH65614 DXD65605:DXD65614 EGZ65605:EGZ65614 EQV65605:EQV65614 FAR65605:FAR65614 FKN65605:FKN65614 FUJ65605:FUJ65614 GEF65605:GEF65614 GOB65605:GOB65614 GXX65605:GXX65614 HHT65605:HHT65614 HRP65605:HRP65614 IBL65605:IBL65614 ILH65605:ILH65614 IVD65605:IVD65614 JEZ65605:JEZ65614 JOV65605:JOV65614 JYR65605:JYR65614 KIN65605:KIN65614 KSJ65605:KSJ65614 LCF65605:LCF65614 LMB65605:LMB65614 LVX65605:LVX65614 MFT65605:MFT65614 MPP65605:MPP65614 MZL65605:MZL65614 NJH65605:NJH65614 NTD65605:NTD65614 OCZ65605:OCZ65614 OMV65605:OMV65614 OWR65605:OWR65614 PGN65605:PGN65614 PQJ65605:PQJ65614 QAF65605:QAF65614 QKB65605:QKB65614 QTX65605:QTX65614 RDT65605:RDT65614 RNP65605:RNP65614 RXL65605:RXL65614 SHH65605:SHH65614 SRD65605:SRD65614 TAZ65605:TAZ65614 TKV65605:TKV65614 TUR65605:TUR65614 UEN65605:UEN65614 UOJ65605:UOJ65614 UYF65605:UYF65614 VIB65605:VIB65614 VRX65605:VRX65614 WBT65605:WBT65614 WLP65605:WLP65614 WVL65605:WVL65614 D131141:D131150 IZ131141:IZ131150 SV131141:SV131150 ACR131141:ACR131150 AMN131141:AMN131150 AWJ131141:AWJ131150 BGF131141:BGF131150 BQB131141:BQB131150 BZX131141:BZX131150 CJT131141:CJT131150 CTP131141:CTP131150 DDL131141:DDL131150 DNH131141:DNH131150 DXD131141:DXD131150 EGZ131141:EGZ131150 EQV131141:EQV131150 FAR131141:FAR131150 FKN131141:FKN131150 FUJ131141:FUJ131150 GEF131141:GEF131150 GOB131141:GOB131150 GXX131141:GXX131150 HHT131141:HHT131150 HRP131141:HRP131150 IBL131141:IBL131150 ILH131141:ILH131150 IVD131141:IVD131150 JEZ131141:JEZ131150 JOV131141:JOV131150 JYR131141:JYR131150 KIN131141:KIN131150 KSJ131141:KSJ131150 LCF131141:LCF131150 LMB131141:LMB131150 LVX131141:LVX131150 MFT131141:MFT131150 MPP131141:MPP131150 MZL131141:MZL131150 NJH131141:NJH131150 NTD131141:NTD131150 OCZ131141:OCZ131150 OMV131141:OMV131150 OWR131141:OWR131150 PGN131141:PGN131150 PQJ131141:PQJ131150 QAF131141:QAF131150 QKB131141:QKB131150 QTX131141:QTX131150 RDT131141:RDT131150 RNP131141:RNP131150 RXL131141:RXL131150 SHH131141:SHH131150 SRD131141:SRD131150 TAZ131141:TAZ131150 TKV131141:TKV131150 TUR131141:TUR131150 UEN131141:UEN131150 UOJ131141:UOJ131150 UYF131141:UYF131150 VIB131141:VIB131150 VRX131141:VRX131150 WBT131141:WBT131150 WLP131141:WLP131150 WVL131141:WVL131150 D196677:D196686 IZ196677:IZ196686 SV196677:SV196686 ACR196677:ACR196686 AMN196677:AMN196686 AWJ196677:AWJ196686 BGF196677:BGF196686 BQB196677:BQB196686 BZX196677:BZX196686 CJT196677:CJT196686 CTP196677:CTP196686 DDL196677:DDL196686 DNH196677:DNH196686 DXD196677:DXD196686 EGZ196677:EGZ196686 EQV196677:EQV196686 FAR196677:FAR196686 FKN196677:FKN196686 FUJ196677:FUJ196686 GEF196677:GEF196686 GOB196677:GOB196686 GXX196677:GXX196686 HHT196677:HHT196686 HRP196677:HRP196686 IBL196677:IBL196686 ILH196677:ILH196686 IVD196677:IVD196686 JEZ196677:JEZ196686 JOV196677:JOV196686 JYR196677:JYR196686 KIN196677:KIN196686 KSJ196677:KSJ196686 LCF196677:LCF196686 LMB196677:LMB196686 LVX196677:LVX196686 MFT196677:MFT196686 MPP196677:MPP196686 MZL196677:MZL196686 NJH196677:NJH196686 NTD196677:NTD196686 OCZ196677:OCZ196686 OMV196677:OMV196686 OWR196677:OWR196686 PGN196677:PGN196686 PQJ196677:PQJ196686 QAF196677:QAF196686 QKB196677:QKB196686 QTX196677:QTX196686 RDT196677:RDT196686 RNP196677:RNP196686 RXL196677:RXL196686 SHH196677:SHH196686 SRD196677:SRD196686 TAZ196677:TAZ196686 TKV196677:TKV196686 TUR196677:TUR196686 UEN196677:UEN196686 UOJ196677:UOJ196686 UYF196677:UYF196686 VIB196677:VIB196686 VRX196677:VRX196686 WBT196677:WBT196686 WLP196677:WLP196686 WVL196677:WVL196686 D262213:D262222 IZ262213:IZ262222 SV262213:SV262222 ACR262213:ACR262222 AMN262213:AMN262222 AWJ262213:AWJ262222 BGF262213:BGF262222 BQB262213:BQB262222 BZX262213:BZX262222 CJT262213:CJT262222 CTP262213:CTP262222 DDL262213:DDL262222 DNH262213:DNH262222 DXD262213:DXD262222 EGZ262213:EGZ262222 EQV262213:EQV262222 FAR262213:FAR262222 FKN262213:FKN262222 FUJ262213:FUJ262222 GEF262213:GEF262222 GOB262213:GOB262222 GXX262213:GXX262222 HHT262213:HHT262222 HRP262213:HRP262222 IBL262213:IBL262222 ILH262213:ILH262222 IVD262213:IVD262222 JEZ262213:JEZ262222 JOV262213:JOV262222 JYR262213:JYR262222 KIN262213:KIN262222 KSJ262213:KSJ262222 LCF262213:LCF262222 LMB262213:LMB262222 LVX262213:LVX262222 MFT262213:MFT262222 MPP262213:MPP262222 MZL262213:MZL262222 NJH262213:NJH262222 NTD262213:NTD262222 OCZ262213:OCZ262222 OMV262213:OMV262222 OWR262213:OWR262222 PGN262213:PGN262222 PQJ262213:PQJ262222 QAF262213:QAF262222 QKB262213:QKB262222 QTX262213:QTX262222 RDT262213:RDT262222 RNP262213:RNP262222 RXL262213:RXL262222 SHH262213:SHH262222 SRD262213:SRD262222 TAZ262213:TAZ262222 TKV262213:TKV262222 TUR262213:TUR262222 UEN262213:UEN262222 UOJ262213:UOJ262222 UYF262213:UYF262222 VIB262213:VIB262222 VRX262213:VRX262222 WBT262213:WBT262222 WLP262213:WLP262222 WVL262213:WVL262222 D327749:D327758 IZ327749:IZ327758 SV327749:SV327758 ACR327749:ACR327758 AMN327749:AMN327758 AWJ327749:AWJ327758 BGF327749:BGF327758 BQB327749:BQB327758 BZX327749:BZX327758 CJT327749:CJT327758 CTP327749:CTP327758 DDL327749:DDL327758 DNH327749:DNH327758 DXD327749:DXD327758 EGZ327749:EGZ327758 EQV327749:EQV327758 FAR327749:FAR327758 FKN327749:FKN327758 FUJ327749:FUJ327758 GEF327749:GEF327758 GOB327749:GOB327758 GXX327749:GXX327758 HHT327749:HHT327758 HRP327749:HRP327758 IBL327749:IBL327758 ILH327749:ILH327758 IVD327749:IVD327758 JEZ327749:JEZ327758 JOV327749:JOV327758 JYR327749:JYR327758 KIN327749:KIN327758 KSJ327749:KSJ327758 LCF327749:LCF327758 LMB327749:LMB327758 LVX327749:LVX327758 MFT327749:MFT327758 MPP327749:MPP327758 MZL327749:MZL327758 NJH327749:NJH327758 NTD327749:NTD327758 OCZ327749:OCZ327758 OMV327749:OMV327758 OWR327749:OWR327758 PGN327749:PGN327758 PQJ327749:PQJ327758 QAF327749:QAF327758 QKB327749:QKB327758 QTX327749:QTX327758 RDT327749:RDT327758 RNP327749:RNP327758 RXL327749:RXL327758 SHH327749:SHH327758 SRD327749:SRD327758 TAZ327749:TAZ327758 TKV327749:TKV327758 TUR327749:TUR327758 UEN327749:UEN327758 UOJ327749:UOJ327758 UYF327749:UYF327758 VIB327749:VIB327758 VRX327749:VRX327758 WBT327749:WBT327758 WLP327749:WLP327758 WVL327749:WVL327758 D393285:D393294 IZ393285:IZ393294 SV393285:SV393294 ACR393285:ACR393294 AMN393285:AMN393294 AWJ393285:AWJ393294 BGF393285:BGF393294 BQB393285:BQB393294 BZX393285:BZX393294 CJT393285:CJT393294 CTP393285:CTP393294 DDL393285:DDL393294 DNH393285:DNH393294 DXD393285:DXD393294 EGZ393285:EGZ393294 EQV393285:EQV393294 FAR393285:FAR393294 FKN393285:FKN393294 FUJ393285:FUJ393294 GEF393285:GEF393294 GOB393285:GOB393294 GXX393285:GXX393294 HHT393285:HHT393294 HRP393285:HRP393294 IBL393285:IBL393294 ILH393285:ILH393294 IVD393285:IVD393294 JEZ393285:JEZ393294 JOV393285:JOV393294 JYR393285:JYR393294 KIN393285:KIN393294 KSJ393285:KSJ393294 LCF393285:LCF393294 LMB393285:LMB393294 LVX393285:LVX393294 MFT393285:MFT393294 MPP393285:MPP393294 MZL393285:MZL393294 NJH393285:NJH393294 NTD393285:NTD393294 OCZ393285:OCZ393294 OMV393285:OMV393294 OWR393285:OWR393294 PGN393285:PGN393294 PQJ393285:PQJ393294 QAF393285:QAF393294 QKB393285:QKB393294 QTX393285:QTX393294 RDT393285:RDT393294 RNP393285:RNP393294 RXL393285:RXL393294 SHH393285:SHH393294 SRD393285:SRD393294 TAZ393285:TAZ393294 TKV393285:TKV393294 TUR393285:TUR393294 UEN393285:UEN393294 UOJ393285:UOJ393294 UYF393285:UYF393294 VIB393285:VIB393294 VRX393285:VRX393294 WBT393285:WBT393294 WLP393285:WLP393294 WVL393285:WVL393294 D458821:D458830 IZ458821:IZ458830 SV458821:SV458830 ACR458821:ACR458830 AMN458821:AMN458830 AWJ458821:AWJ458830 BGF458821:BGF458830 BQB458821:BQB458830 BZX458821:BZX458830 CJT458821:CJT458830 CTP458821:CTP458830 DDL458821:DDL458830 DNH458821:DNH458830 DXD458821:DXD458830 EGZ458821:EGZ458830 EQV458821:EQV458830 FAR458821:FAR458830 FKN458821:FKN458830 FUJ458821:FUJ458830 GEF458821:GEF458830 GOB458821:GOB458830 GXX458821:GXX458830 HHT458821:HHT458830 HRP458821:HRP458830 IBL458821:IBL458830 ILH458821:ILH458830 IVD458821:IVD458830 JEZ458821:JEZ458830 JOV458821:JOV458830 JYR458821:JYR458830 KIN458821:KIN458830 KSJ458821:KSJ458830 LCF458821:LCF458830 LMB458821:LMB458830 LVX458821:LVX458830 MFT458821:MFT458830 MPP458821:MPP458830 MZL458821:MZL458830 NJH458821:NJH458830 NTD458821:NTD458830 OCZ458821:OCZ458830 OMV458821:OMV458830 OWR458821:OWR458830 PGN458821:PGN458830 PQJ458821:PQJ458830 QAF458821:QAF458830 QKB458821:QKB458830 QTX458821:QTX458830 RDT458821:RDT458830 RNP458821:RNP458830 RXL458821:RXL458830 SHH458821:SHH458830 SRD458821:SRD458830 TAZ458821:TAZ458830 TKV458821:TKV458830 TUR458821:TUR458830 UEN458821:UEN458830 UOJ458821:UOJ458830 UYF458821:UYF458830 VIB458821:VIB458830 VRX458821:VRX458830 WBT458821:WBT458830 WLP458821:WLP458830 WVL458821:WVL458830 D524357:D524366 IZ524357:IZ524366 SV524357:SV524366 ACR524357:ACR524366 AMN524357:AMN524366 AWJ524357:AWJ524366 BGF524357:BGF524366 BQB524357:BQB524366 BZX524357:BZX524366 CJT524357:CJT524366 CTP524357:CTP524366 DDL524357:DDL524366 DNH524357:DNH524366 DXD524357:DXD524366 EGZ524357:EGZ524366 EQV524357:EQV524366 FAR524357:FAR524366 FKN524357:FKN524366 FUJ524357:FUJ524366 GEF524357:GEF524366 GOB524357:GOB524366 GXX524357:GXX524366 HHT524357:HHT524366 HRP524357:HRP524366 IBL524357:IBL524366 ILH524357:ILH524366 IVD524357:IVD524366 JEZ524357:JEZ524366 JOV524357:JOV524366 JYR524357:JYR524366 KIN524357:KIN524366 KSJ524357:KSJ524366 LCF524357:LCF524366 LMB524357:LMB524366 LVX524357:LVX524366 MFT524357:MFT524366 MPP524357:MPP524366 MZL524357:MZL524366 NJH524357:NJH524366 NTD524357:NTD524366 OCZ524357:OCZ524366 OMV524357:OMV524366 OWR524357:OWR524366 PGN524357:PGN524366 PQJ524357:PQJ524366 QAF524357:QAF524366 QKB524357:QKB524366 QTX524357:QTX524366 RDT524357:RDT524366 RNP524357:RNP524366 RXL524357:RXL524366 SHH524357:SHH524366 SRD524357:SRD524366 TAZ524357:TAZ524366 TKV524357:TKV524366 TUR524357:TUR524366 UEN524357:UEN524366 UOJ524357:UOJ524366 UYF524357:UYF524366 VIB524357:VIB524366 VRX524357:VRX524366 WBT524357:WBT524366 WLP524357:WLP524366 WVL524357:WVL524366 D589893:D589902 IZ589893:IZ589902 SV589893:SV589902 ACR589893:ACR589902 AMN589893:AMN589902 AWJ589893:AWJ589902 BGF589893:BGF589902 BQB589893:BQB589902 BZX589893:BZX589902 CJT589893:CJT589902 CTP589893:CTP589902 DDL589893:DDL589902 DNH589893:DNH589902 DXD589893:DXD589902 EGZ589893:EGZ589902 EQV589893:EQV589902 FAR589893:FAR589902 FKN589893:FKN589902 FUJ589893:FUJ589902 GEF589893:GEF589902 GOB589893:GOB589902 GXX589893:GXX589902 HHT589893:HHT589902 HRP589893:HRP589902 IBL589893:IBL589902 ILH589893:ILH589902 IVD589893:IVD589902 JEZ589893:JEZ589902 JOV589893:JOV589902 JYR589893:JYR589902 KIN589893:KIN589902 KSJ589893:KSJ589902 LCF589893:LCF589902 LMB589893:LMB589902 LVX589893:LVX589902 MFT589893:MFT589902 MPP589893:MPP589902 MZL589893:MZL589902 NJH589893:NJH589902 NTD589893:NTD589902 OCZ589893:OCZ589902 OMV589893:OMV589902 OWR589893:OWR589902 PGN589893:PGN589902 PQJ589893:PQJ589902 QAF589893:QAF589902 QKB589893:QKB589902 QTX589893:QTX589902 RDT589893:RDT589902 RNP589893:RNP589902 RXL589893:RXL589902 SHH589893:SHH589902 SRD589893:SRD589902 TAZ589893:TAZ589902 TKV589893:TKV589902 TUR589893:TUR589902 UEN589893:UEN589902 UOJ589893:UOJ589902 UYF589893:UYF589902 VIB589893:VIB589902 VRX589893:VRX589902 WBT589893:WBT589902 WLP589893:WLP589902 WVL589893:WVL589902 D655429:D655438 IZ655429:IZ655438 SV655429:SV655438 ACR655429:ACR655438 AMN655429:AMN655438 AWJ655429:AWJ655438 BGF655429:BGF655438 BQB655429:BQB655438 BZX655429:BZX655438 CJT655429:CJT655438 CTP655429:CTP655438 DDL655429:DDL655438 DNH655429:DNH655438 DXD655429:DXD655438 EGZ655429:EGZ655438 EQV655429:EQV655438 FAR655429:FAR655438 FKN655429:FKN655438 FUJ655429:FUJ655438 GEF655429:GEF655438 GOB655429:GOB655438 GXX655429:GXX655438 HHT655429:HHT655438 HRP655429:HRP655438 IBL655429:IBL655438 ILH655429:ILH655438 IVD655429:IVD655438 JEZ655429:JEZ655438 JOV655429:JOV655438 JYR655429:JYR655438 KIN655429:KIN655438 KSJ655429:KSJ655438 LCF655429:LCF655438 LMB655429:LMB655438 LVX655429:LVX655438 MFT655429:MFT655438 MPP655429:MPP655438 MZL655429:MZL655438 NJH655429:NJH655438 NTD655429:NTD655438 OCZ655429:OCZ655438 OMV655429:OMV655438 OWR655429:OWR655438 PGN655429:PGN655438 PQJ655429:PQJ655438 QAF655429:QAF655438 QKB655429:QKB655438 QTX655429:QTX655438 RDT655429:RDT655438 RNP655429:RNP655438 RXL655429:RXL655438 SHH655429:SHH655438 SRD655429:SRD655438 TAZ655429:TAZ655438 TKV655429:TKV655438 TUR655429:TUR655438 UEN655429:UEN655438 UOJ655429:UOJ655438 UYF655429:UYF655438 VIB655429:VIB655438 VRX655429:VRX655438 WBT655429:WBT655438 WLP655429:WLP655438 WVL655429:WVL655438 D720965:D720974 IZ720965:IZ720974 SV720965:SV720974 ACR720965:ACR720974 AMN720965:AMN720974 AWJ720965:AWJ720974 BGF720965:BGF720974 BQB720965:BQB720974 BZX720965:BZX720974 CJT720965:CJT720974 CTP720965:CTP720974 DDL720965:DDL720974 DNH720965:DNH720974 DXD720965:DXD720974 EGZ720965:EGZ720974 EQV720965:EQV720974 FAR720965:FAR720974 FKN720965:FKN720974 FUJ720965:FUJ720974 GEF720965:GEF720974 GOB720965:GOB720974 GXX720965:GXX720974 HHT720965:HHT720974 HRP720965:HRP720974 IBL720965:IBL720974 ILH720965:ILH720974 IVD720965:IVD720974 JEZ720965:JEZ720974 JOV720965:JOV720974 JYR720965:JYR720974 KIN720965:KIN720974 KSJ720965:KSJ720974 LCF720965:LCF720974 LMB720965:LMB720974 LVX720965:LVX720974 MFT720965:MFT720974 MPP720965:MPP720974 MZL720965:MZL720974 NJH720965:NJH720974 NTD720965:NTD720974 OCZ720965:OCZ720974 OMV720965:OMV720974 OWR720965:OWR720974 PGN720965:PGN720974 PQJ720965:PQJ720974 QAF720965:QAF720974 QKB720965:QKB720974 QTX720965:QTX720974 RDT720965:RDT720974 RNP720965:RNP720974 RXL720965:RXL720974 SHH720965:SHH720974 SRD720965:SRD720974 TAZ720965:TAZ720974 TKV720965:TKV720974 TUR720965:TUR720974 UEN720965:UEN720974 UOJ720965:UOJ720974 UYF720965:UYF720974 VIB720965:VIB720974 VRX720965:VRX720974 WBT720965:WBT720974 WLP720965:WLP720974 WVL720965:WVL720974 D786501:D786510 IZ786501:IZ786510 SV786501:SV786510 ACR786501:ACR786510 AMN786501:AMN786510 AWJ786501:AWJ786510 BGF786501:BGF786510 BQB786501:BQB786510 BZX786501:BZX786510 CJT786501:CJT786510 CTP786501:CTP786510 DDL786501:DDL786510 DNH786501:DNH786510 DXD786501:DXD786510 EGZ786501:EGZ786510 EQV786501:EQV786510 FAR786501:FAR786510 FKN786501:FKN786510 FUJ786501:FUJ786510 GEF786501:GEF786510 GOB786501:GOB786510 GXX786501:GXX786510 HHT786501:HHT786510 HRP786501:HRP786510 IBL786501:IBL786510 ILH786501:ILH786510 IVD786501:IVD786510 JEZ786501:JEZ786510 JOV786501:JOV786510 JYR786501:JYR786510 KIN786501:KIN786510 KSJ786501:KSJ786510 LCF786501:LCF786510 LMB786501:LMB786510 LVX786501:LVX786510 MFT786501:MFT786510 MPP786501:MPP786510 MZL786501:MZL786510 NJH786501:NJH786510 NTD786501:NTD786510 OCZ786501:OCZ786510 OMV786501:OMV786510 OWR786501:OWR786510 PGN786501:PGN786510 PQJ786501:PQJ786510 QAF786501:QAF786510 QKB786501:QKB786510 QTX786501:QTX786510 RDT786501:RDT786510 RNP786501:RNP786510 RXL786501:RXL786510 SHH786501:SHH786510 SRD786501:SRD786510 TAZ786501:TAZ786510 TKV786501:TKV786510 TUR786501:TUR786510 UEN786501:UEN786510 UOJ786501:UOJ786510 UYF786501:UYF786510 VIB786501:VIB786510 VRX786501:VRX786510 WBT786501:WBT786510 WLP786501:WLP786510 WVL786501:WVL786510 D852037:D852046 IZ852037:IZ852046 SV852037:SV852046 ACR852037:ACR852046 AMN852037:AMN852046 AWJ852037:AWJ852046 BGF852037:BGF852046 BQB852037:BQB852046 BZX852037:BZX852046 CJT852037:CJT852046 CTP852037:CTP852046 DDL852037:DDL852046 DNH852037:DNH852046 DXD852037:DXD852046 EGZ852037:EGZ852046 EQV852037:EQV852046 FAR852037:FAR852046 FKN852037:FKN852046 FUJ852037:FUJ852046 GEF852037:GEF852046 GOB852037:GOB852046 GXX852037:GXX852046 HHT852037:HHT852046 HRP852037:HRP852046 IBL852037:IBL852046 ILH852037:ILH852046 IVD852037:IVD852046 JEZ852037:JEZ852046 JOV852037:JOV852046 JYR852037:JYR852046 KIN852037:KIN852046 KSJ852037:KSJ852046 LCF852037:LCF852046 LMB852037:LMB852046 LVX852037:LVX852046 MFT852037:MFT852046 MPP852037:MPP852046 MZL852037:MZL852046 NJH852037:NJH852046 NTD852037:NTD852046 OCZ852037:OCZ852046 OMV852037:OMV852046 OWR852037:OWR852046 PGN852037:PGN852046 PQJ852037:PQJ852046 QAF852037:QAF852046 QKB852037:QKB852046 QTX852037:QTX852046 RDT852037:RDT852046 RNP852037:RNP852046 RXL852037:RXL852046 SHH852037:SHH852046 SRD852037:SRD852046 TAZ852037:TAZ852046 TKV852037:TKV852046 TUR852037:TUR852046 UEN852037:UEN852046 UOJ852037:UOJ852046 UYF852037:UYF852046 VIB852037:VIB852046 VRX852037:VRX852046 WBT852037:WBT852046 WLP852037:WLP852046 WVL852037:WVL852046 D917573:D917582 IZ917573:IZ917582 SV917573:SV917582 ACR917573:ACR917582 AMN917573:AMN917582 AWJ917573:AWJ917582 BGF917573:BGF917582 BQB917573:BQB917582 BZX917573:BZX917582 CJT917573:CJT917582 CTP917573:CTP917582 DDL917573:DDL917582 DNH917573:DNH917582 DXD917573:DXD917582 EGZ917573:EGZ917582 EQV917573:EQV917582 FAR917573:FAR917582 FKN917573:FKN917582 FUJ917573:FUJ917582 GEF917573:GEF917582 GOB917573:GOB917582 GXX917573:GXX917582 HHT917573:HHT917582 HRP917573:HRP917582 IBL917573:IBL917582 ILH917573:ILH917582 IVD917573:IVD917582 JEZ917573:JEZ917582 JOV917573:JOV917582 JYR917573:JYR917582 KIN917573:KIN917582 KSJ917573:KSJ917582 LCF917573:LCF917582 LMB917573:LMB917582 LVX917573:LVX917582 MFT917573:MFT917582 MPP917573:MPP917582 MZL917573:MZL917582 NJH917573:NJH917582 NTD917573:NTD917582 OCZ917573:OCZ917582 OMV917573:OMV917582 OWR917573:OWR917582 PGN917573:PGN917582 PQJ917573:PQJ917582 QAF917573:QAF917582 QKB917573:QKB917582 QTX917573:QTX917582 RDT917573:RDT917582 RNP917573:RNP917582 RXL917573:RXL917582 SHH917573:SHH917582 SRD917573:SRD917582 TAZ917573:TAZ917582 TKV917573:TKV917582 TUR917573:TUR917582 UEN917573:UEN917582 UOJ917573:UOJ917582 UYF917573:UYF917582 VIB917573:VIB917582 VRX917573:VRX917582 WBT917573:WBT917582 WLP917573:WLP917582 WVL917573:WVL917582 D983109:D983118 IZ983109:IZ983118 SV983109:SV983118 ACR983109:ACR983118 AMN983109:AMN983118 AWJ983109:AWJ983118 BGF983109:BGF983118 BQB983109:BQB983118 BZX983109:BZX983118 CJT983109:CJT983118 CTP983109:CTP983118 DDL983109:DDL983118 DNH983109:DNH983118 DXD983109:DXD983118 EGZ983109:EGZ983118 EQV983109:EQV983118 FAR983109:FAR983118 FKN983109:FKN983118 FUJ983109:FUJ983118 GEF983109:GEF983118 GOB983109:GOB983118 GXX983109:GXX983118 HHT983109:HHT983118 HRP983109:HRP983118 IBL983109:IBL983118 ILH983109:ILH983118 IVD983109:IVD983118 JEZ983109:JEZ983118 JOV983109:JOV983118 JYR983109:JYR983118 KIN983109:KIN983118 KSJ983109:KSJ983118 LCF983109:LCF983118 LMB983109:LMB983118 LVX983109:LVX983118 MFT983109:MFT983118 MPP983109:MPP983118 MZL983109:MZL983118 NJH983109:NJH983118 NTD983109:NTD983118 OCZ983109:OCZ983118 OMV983109:OMV983118 OWR983109:OWR983118 PGN983109:PGN983118 PQJ983109:PQJ983118 QAF983109:QAF983118 QKB983109:QKB983118 QTX983109:QTX983118 RDT983109:RDT983118 RNP983109:RNP983118 RXL983109:RXL983118 SHH983109:SHH983118 SRD983109:SRD983118 TAZ983109:TAZ983118 TKV983109:TKV983118 TUR983109:TUR983118 UEN983109:UEN983118 UOJ983109:UOJ983118 UYF983109:UYF983118 VIB983109:VIB983118 VRX983109:VRX983118 WBT983109:WBT983118 WLP983109:WLP983118 WVL983109:WVL983118 H106:H108 JD106:JD108 SZ106:SZ108 ACV106:ACV108 AMR106:AMR108 AWN106:AWN108 BGJ106:BGJ108 BQF106:BQF108 CAB106:CAB108 CJX106:CJX108 CTT106:CTT108 DDP106:DDP108 DNL106:DNL108 DXH106:DXH108 EHD106:EHD108 EQZ106:EQZ108 FAV106:FAV108 FKR106:FKR108 FUN106:FUN108 GEJ106:GEJ108 GOF106:GOF108 GYB106:GYB108 HHX106:HHX108 HRT106:HRT108 IBP106:IBP108 ILL106:ILL108 IVH106:IVH108 JFD106:JFD108 JOZ106:JOZ108 JYV106:JYV108 KIR106:KIR108 KSN106:KSN108 LCJ106:LCJ108 LMF106:LMF108 LWB106:LWB108 MFX106:MFX108 MPT106:MPT108 MZP106:MZP108 NJL106:NJL108 NTH106:NTH108 ODD106:ODD108 OMZ106:OMZ108 OWV106:OWV108 PGR106:PGR108 PQN106:PQN108 QAJ106:QAJ108 QKF106:QKF108 QUB106:QUB108 RDX106:RDX108 RNT106:RNT108 RXP106:RXP108 SHL106:SHL108 SRH106:SRH108 TBD106:TBD108 TKZ106:TKZ108 TUV106:TUV108 UER106:UER108 UON106:UON108 UYJ106:UYJ108 VIF106:VIF108 VSB106:VSB108 WBX106:WBX108 WLT106:WLT108 WVP106:WVP108 H65642:H65644 JD65642:JD65644 SZ65642:SZ65644 ACV65642:ACV65644 AMR65642:AMR65644 AWN65642:AWN65644 BGJ65642:BGJ65644 BQF65642:BQF65644 CAB65642:CAB65644 CJX65642:CJX65644 CTT65642:CTT65644 DDP65642:DDP65644 DNL65642:DNL65644 DXH65642:DXH65644 EHD65642:EHD65644 EQZ65642:EQZ65644 FAV65642:FAV65644 FKR65642:FKR65644 FUN65642:FUN65644 GEJ65642:GEJ65644 GOF65642:GOF65644 GYB65642:GYB65644 HHX65642:HHX65644 HRT65642:HRT65644 IBP65642:IBP65644 ILL65642:ILL65644 IVH65642:IVH65644 JFD65642:JFD65644 JOZ65642:JOZ65644 JYV65642:JYV65644 KIR65642:KIR65644 KSN65642:KSN65644 LCJ65642:LCJ65644 LMF65642:LMF65644 LWB65642:LWB65644 MFX65642:MFX65644 MPT65642:MPT65644 MZP65642:MZP65644 NJL65642:NJL65644 NTH65642:NTH65644 ODD65642:ODD65644 OMZ65642:OMZ65644 OWV65642:OWV65644 PGR65642:PGR65644 PQN65642:PQN65644 QAJ65642:QAJ65644 QKF65642:QKF65644 QUB65642:QUB65644 RDX65642:RDX65644 RNT65642:RNT65644 RXP65642:RXP65644 SHL65642:SHL65644 SRH65642:SRH65644 TBD65642:TBD65644 TKZ65642:TKZ65644 TUV65642:TUV65644 UER65642:UER65644 UON65642:UON65644 UYJ65642:UYJ65644 VIF65642:VIF65644 VSB65642:VSB65644 WBX65642:WBX65644 WLT65642:WLT65644 WVP65642:WVP65644 H131178:H131180 JD131178:JD131180 SZ131178:SZ131180 ACV131178:ACV131180 AMR131178:AMR131180 AWN131178:AWN131180 BGJ131178:BGJ131180 BQF131178:BQF131180 CAB131178:CAB131180 CJX131178:CJX131180 CTT131178:CTT131180 DDP131178:DDP131180 DNL131178:DNL131180 DXH131178:DXH131180 EHD131178:EHD131180 EQZ131178:EQZ131180 FAV131178:FAV131180 FKR131178:FKR131180 FUN131178:FUN131180 GEJ131178:GEJ131180 GOF131178:GOF131180 GYB131178:GYB131180 HHX131178:HHX131180 HRT131178:HRT131180 IBP131178:IBP131180 ILL131178:ILL131180 IVH131178:IVH131180 JFD131178:JFD131180 JOZ131178:JOZ131180 JYV131178:JYV131180 KIR131178:KIR131180 KSN131178:KSN131180 LCJ131178:LCJ131180 LMF131178:LMF131180 LWB131178:LWB131180 MFX131178:MFX131180 MPT131178:MPT131180 MZP131178:MZP131180 NJL131178:NJL131180 NTH131178:NTH131180 ODD131178:ODD131180 OMZ131178:OMZ131180 OWV131178:OWV131180 PGR131178:PGR131180 PQN131178:PQN131180 QAJ131178:QAJ131180 QKF131178:QKF131180 QUB131178:QUB131180 RDX131178:RDX131180 RNT131178:RNT131180 RXP131178:RXP131180 SHL131178:SHL131180 SRH131178:SRH131180 TBD131178:TBD131180 TKZ131178:TKZ131180 TUV131178:TUV131180 UER131178:UER131180 UON131178:UON131180 UYJ131178:UYJ131180 VIF131178:VIF131180 VSB131178:VSB131180 WBX131178:WBX131180 WLT131178:WLT131180 WVP131178:WVP131180 H196714:H196716 JD196714:JD196716 SZ196714:SZ196716 ACV196714:ACV196716 AMR196714:AMR196716 AWN196714:AWN196716 BGJ196714:BGJ196716 BQF196714:BQF196716 CAB196714:CAB196716 CJX196714:CJX196716 CTT196714:CTT196716 DDP196714:DDP196716 DNL196714:DNL196716 DXH196714:DXH196716 EHD196714:EHD196716 EQZ196714:EQZ196716 FAV196714:FAV196716 FKR196714:FKR196716 FUN196714:FUN196716 GEJ196714:GEJ196716 GOF196714:GOF196716 GYB196714:GYB196716 HHX196714:HHX196716 HRT196714:HRT196716 IBP196714:IBP196716 ILL196714:ILL196716 IVH196714:IVH196716 JFD196714:JFD196716 JOZ196714:JOZ196716 JYV196714:JYV196716 KIR196714:KIR196716 KSN196714:KSN196716 LCJ196714:LCJ196716 LMF196714:LMF196716 LWB196714:LWB196716 MFX196714:MFX196716 MPT196714:MPT196716 MZP196714:MZP196716 NJL196714:NJL196716 NTH196714:NTH196716 ODD196714:ODD196716 OMZ196714:OMZ196716 OWV196714:OWV196716 PGR196714:PGR196716 PQN196714:PQN196716 QAJ196714:QAJ196716 QKF196714:QKF196716 QUB196714:QUB196716 RDX196714:RDX196716 RNT196714:RNT196716 RXP196714:RXP196716 SHL196714:SHL196716 SRH196714:SRH196716 TBD196714:TBD196716 TKZ196714:TKZ196716 TUV196714:TUV196716 UER196714:UER196716 UON196714:UON196716 UYJ196714:UYJ196716 VIF196714:VIF196716 VSB196714:VSB196716 WBX196714:WBX196716 WLT196714:WLT196716 WVP196714:WVP196716 H262250:H262252 JD262250:JD262252 SZ262250:SZ262252 ACV262250:ACV262252 AMR262250:AMR262252 AWN262250:AWN262252 BGJ262250:BGJ262252 BQF262250:BQF262252 CAB262250:CAB262252 CJX262250:CJX262252 CTT262250:CTT262252 DDP262250:DDP262252 DNL262250:DNL262252 DXH262250:DXH262252 EHD262250:EHD262252 EQZ262250:EQZ262252 FAV262250:FAV262252 FKR262250:FKR262252 FUN262250:FUN262252 GEJ262250:GEJ262252 GOF262250:GOF262252 GYB262250:GYB262252 HHX262250:HHX262252 HRT262250:HRT262252 IBP262250:IBP262252 ILL262250:ILL262252 IVH262250:IVH262252 JFD262250:JFD262252 JOZ262250:JOZ262252 JYV262250:JYV262252 KIR262250:KIR262252 KSN262250:KSN262252 LCJ262250:LCJ262252 LMF262250:LMF262252 LWB262250:LWB262252 MFX262250:MFX262252 MPT262250:MPT262252 MZP262250:MZP262252 NJL262250:NJL262252 NTH262250:NTH262252 ODD262250:ODD262252 OMZ262250:OMZ262252 OWV262250:OWV262252 PGR262250:PGR262252 PQN262250:PQN262252 QAJ262250:QAJ262252 QKF262250:QKF262252 QUB262250:QUB262252 RDX262250:RDX262252 RNT262250:RNT262252 RXP262250:RXP262252 SHL262250:SHL262252 SRH262250:SRH262252 TBD262250:TBD262252 TKZ262250:TKZ262252 TUV262250:TUV262252 UER262250:UER262252 UON262250:UON262252 UYJ262250:UYJ262252 VIF262250:VIF262252 VSB262250:VSB262252 WBX262250:WBX262252 WLT262250:WLT262252 WVP262250:WVP262252 H327786:H327788 JD327786:JD327788 SZ327786:SZ327788 ACV327786:ACV327788 AMR327786:AMR327788 AWN327786:AWN327788 BGJ327786:BGJ327788 BQF327786:BQF327788 CAB327786:CAB327788 CJX327786:CJX327788 CTT327786:CTT327788 DDP327786:DDP327788 DNL327786:DNL327788 DXH327786:DXH327788 EHD327786:EHD327788 EQZ327786:EQZ327788 FAV327786:FAV327788 FKR327786:FKR327788 FUN327786:FUN327788 GEJ327786:GEJ327788 GOF327786:GOF327788 GYB327786:GYB327788 HHX327786:HHX327788 HRT327786:HRT327788 IBP327786:IBP327788 ILL327786:ILL327788 IVH327786:IVH327788 JFD327786:JFD327788 JOZ327786:JOZ327788 JYV327786:JYV327788 KIR327786:KIR327788 KSN327786:KSN327788 LCJ327786:LCJ327788 LMF327786:LMF327788 LWB327786:LWB327788 MFX327786:MFX327788 MPT327786:MPT327788 MZP327786:MZP327788 NJL327786:NJL327788 NTH327786:NTH327788 ODD327786:ODD327788 OMZ327786:OMZ327788 OWV327786:OWV327788 PGR327786:PGR327788 PQN327786:PQN327788 QAJ327786:QAJ327788 QKF327786:QKF327788 QUB327786:QUB327788 RDX327786:RDX327788 RNT327786:RNT327788 RXP327786:RXP327788 SHL327786:SHL327788 SRH327786:SRH327788 TBD327786:TBD327788 TKZ327786:TKZ327788 TUV327786:TUV327788 UER327786:UER327788 UON327786:UON327788 UYJ327786:UYJ327788 VIF327786:VIF327788 VSB327786:VSB327788 WBX327786:WBX327788 WLT327786:WLT327788 WVP327786:WVP327788 H393322:H393324 JD393322:JD393324 SZ393322:SZ393324 ACV393322:ACV393324 AMR393322:AMR393324 AWN393322:AWN393324 BGJ393322:BGJ393324 BQF393322:BQF393324 CAB393322:CAB393324 CJX393322:CJX393324 CTT393322:CTT393324 DDP393322:DDP393324 DNL393322:DNL393324 DXH393322:DXH393324 EHD393322:EHD393324 EQZ393322:EQZ393324 FAV393322:FAV393324 FKR393322:FKR393324 FUN393322:FUN393324 GEJ393322:GEJ393324 GOF393322:GOF393324 GYB393322:GYB393324 HHX393322:HHX393324 HRT393322:HRT393324 IBP393322:IBP393324 ILL393322:ILL393324 IVH393322:IVH393324 JFD393322:JFD393324 JOZ393322:JOZ393324 JYV393322:JYV393324 KIR393322:KIR393324 KSN393322:KSN393324 LCJ393322:LCJ393324 LMF393322:LMF393324 LWB393322:LWB393324 MFX393322:MFX393324 MPT393322:MPT393324 MZP393322:MZP393324 NJL393322:NJL393324 NTH393322:NTH393324 ODD393322:ODD393324 OMZ393322:OMZ393324 OWV393322:OWV393324 PGR393322:PGR393324 PQN393322:PQN393324 QAJ393322:QAJ393324 QKF393322:QKF393324 QUB393322:QUB393324 RDX393322:RDX393324 RNT393322:RNT393324 RXP393322:RXP393324 SHL393322:SHL393324 SRH393322:SRH393324 TBD393322:TBD393324 TKZ393322:TKZ393324 TUV393322:TUV393324 UER393322:UER393324 UON393322:UON393324 UYJ393322:UYJ393324 VIF393322:VIF393324 VSB393322:VSB393324 WBX393322:WBX393324 WLT393322:WLT393324 WVP393322:WVP393324 H458858:H458860 JD458858:JD458860 SZ458858:SZ458860 ACV458858:ACV458860 AMR458858:AMR458860 AWN458858:AWN458860 BGJ458858:BGJ458860 BQF458858:BQF458860 CAB458858:CAB458860 CJX458858:CJX458860 CTT458858:CTT458860 DDP458858:DDP458860 DNL458858:DNL458860 DXH458858:DXH458860 EHD458858:EHD458860 EQZ458858:EQZ458860 FAV458858:FAV458860 FKR458858:FKR458860 FUN458858:FUN458860 GEJ458858:GEJ458860 GOF458858:GOF458860 GYB458858:GYB458860 HHX458858:HHX458860 HRT458858:HRT458860 IBP458858:IBP458860 ILL458858:ILL458860 IVH458858:IVH458860 JFD458858:JFD458860 JOZ458858:JOZ458860 JYV458858:JYV458860 KIR458858:KIR458860 KSN458858:KSN458860 LCJ458858:LCJ458860 LMF458858:LMF458860 LWB458858:LWB458860 MFX458858:MFX458860 MPT458858:MPT458860 MZP458858:MZP458860 NJL458858:NJL458860 NTH458858:NTH458860 ODD458858:ODD458860 OMZ458858:OMZ458860 OWV458858:OWV458860 PGR458858:PGR458860 PQN458858:PQN458860 QAJ458858:QAJ458860 QKF458858:QKF458860 QUB458858:QUB458860 RDX458858:RDX458860 RNT458858:RNT458860 RXP458858:RXP458860 SHL458858:SHL458860 SRH458858:SRH458860 TBD458858:TBD458860 TKZ458858:TKZ458860 TUV458858:TUV458860 UER458858:UER458860 UON458858:UON458860 UYJ458858:UYJ458860 VIF458858:VIF458860 VSB458858:VSB458860 WBX458858:WBX458860 WLT458858:WLT458860 WVP458858:WVP458860 H524394:H524396 JD524394:JD524396 SZ524394:SZ524396 ACV524394:ACV524396 AMR524394:AMR524396 AWN524394:AWN524396 BGJ524394:BGJ524396 BQF524394:BQF524396 CAB524394:CAB524396 CJX524394:CJX524396 CTT524394:CTT524396 DDP524394:DDP524396 DNL524394:DNL524396 DXH524394:DXH524396 EHD524394:EHD524396 EQZ524394:EQZ524396 FAV524394:FAV524396 FKR524394:FKR524396 FUN524394:FUN524396 GEJ524394:GEJ524396 GOF524394:GOF524396 GYB524394:GYB524396 HHX524394:HHX524396 HRT524394:HRT524396 IBP524394:IBP524396 ILL524394:ILL524396 IVH524394:IVH524396 JFD524394:JFD524396 JOZ524394:JOZ524396 JYV524394:JYV524396 KIR524394:KIR524396 KSN524394:KSN524396 LCJ524394:LCJ524396 LMF524394:LMF524396 LWB524394:LWB524396 MFX524394:MFX524396 MPT524394:MPT524396 MZP524394:MZP524396 NJL524394:NJL524396 NTH524394:NTH524396 ODD524394:ODD524396 OMZ524394:OMZ524396 OWV524394:OWV524396 PGR524394:PGR524396 PQN524394:PQN524396 QAJ524394:QAJ524396 QKF524394:QKF524396 QUB524394:QUB524396 RDX524394:RDX524396 RNT524394:RNT524396 RXP524394:RXP524396 SHL524394:SHL524396 SRH524394:SRH524396 TBD524394:TBD524396 TKZ524394:TKZ524396 TUV524394:TUV524396 UER524394:UER524396 UON524394:UON524396 UYJ524394:UYJ524396 VIF524394:VIF524396 VSB524394:VSB524396 WBX524394:WBX524396 WLT524394:WLT524396 WVP524394:WVP524396 H589930:H589932 JD589930:JD589932 SZ589930:SZ589932 ACV589930:ACV589932 AMR589930:AMR589932 AWN589930:AWN589932 BGJ589930:BGJ589932 BQF589930:BQF589932 CAB589930:CAB589932 CJX589930:CJX589932 CTT589930:CTT589932 DDP589930:DDP589932 DNL589930:DNL589932 DXH589930:DXH589932 EHD589930:EHD589932 EQZ589930:EQZ589932 FAV589930:FAV589932 FKR589930:FKR589932 FUN589930:FUN589932 GEJ589930:GEJ589932 GOF589930:GOF589932 GYB589930:GYB589932 HHX589930:HHX589932 HRT589930:HRT589932 IBP589930:IBP589932 ILL589930:ILL589932 IVH589930:IVH589932 JFD589930:JFD589932 JOZ589930:JOZ589932 JYV589930:JYV589932 KIR589930:KIR589932 KSN589930:KSN589932 LCJ589930:LCJ589932 LMF589930:LMF589932 LWB589930:LWB589932 MFX589930:MFX589932 MPT589930:MPT589932 MZP589930:MZP589932 NJL589930:NJL589932 NTH589930:NTH589932 ODD589930:ODD589932 OMZ589930:OMZ589932 OWV589930:OWV589932 PGR589930:PGR589932 PQN589930:PQN589932 QAJ589930:QAJ589932 QKF589930:QKF589932 QUB589930:QUB589932 RDX589930:RDX589932 RNT589930:RNT589932 RXP589930:RXP589932 SHL589930:SHL589932 SRH589930:SRH589932 TBD589930:TBD589932 TKZ589930:TKZ589932 TUV589930:TUV589932 UER589930:UER589932 UON589930:UON589932 UYJ589930:UYJ589932 VIF589930:VIF589932 VSB589930:VSB589932 WBX589930:WBX589932 WLT589930:WLT589932 WVP589930:WVP589932 H655466:H655468 JD655466:JD655468 SZ655466:SZ655468 ACV655466:ACV655468 AMR655466:AMR655468 AWN655466:AWN655468 BGJ655466:BGJ655468 BQF655466:BQF655468 CAB655466:CAB655468 CJX655466:CJX655468 CTT655466:CTT655468 DDP655466:DDP655468 DNL655466:DNL655468 DXH655466:DXH655468 EHD655466:EHD655468 EQZ655466:EQZ655468 FAV655466:FAV655468 FKR655466:FKR655468 FUN655466:FUN655468 GEJ655466:GEJ655468 GOF655466:GOF655468 GYB655466:GYB655468 HHX655466:HHX655468 HRT655466:HRT655468 IBP655466:IBP655468 ILL655466:ILL655468 IVH655466:IVH655468 JFD655466:JFD655468 JOZ655466:JOZ655468 JYV655466:JYV655468 KIR655466:KIR655468 KSN655466:KSN655468 LCJ655466:LCJ655468 LMF655466:LMF655468 LWB655466:LWB655468 MFX655466:MFX655468 MPT655466:MPT655468 MZP655466:MZP655468 NJL655466:NJL655468 NTH655466:NTH655468 ODD655466:ODD655468 OMZ655466:OMZ655468 OWV655466:OWV655468 PGR655466:PGR655468 PQN655466:PQN655468 QAJ655466:QAJ655468 QKF655466:QKF655468 QUB655466:QUB655468 RDX655466:RDX655468 RNT655466:RNT655468 RXP655466:RXP655468 SHL655466:SHL655468 SRH655466:SRH655468 TBD655466:TBD655468 TKZ655466:TKZ655468 TUV655466:TUV655468 UER655466:UER655468 UON655466:UON655468 UYJ655466:UYJ655468 VIF655466:VIF655468 VSB655466:VSB655468 WBX655466:WBX655468 WLT655466:WLT655468 WVP655466:WVP655468 H721002:H721004 JD721002:JD721004 SZ721002:SZ721004 ACV721002:ACV721004 AMR721002:AMR721004 AWN721002:AWN721004 BGJ721002:BGJ721004 BQF721002:BQF721004 CAB721002:CAB721004 CJX721002:CJX721004 CTT721002:CTT721004 DDP721002:DDP721004 DNL721002:DNL721004 DXH721002:DXH721004 EHD721002:EHD721004 EQZ721002:EQZ721004 FAV721002:FAV721004 FKR721002:FKR721004 FUN721002:FUN721004 GEJ721002:GEJ721004 GOF721002:GOF721004 GYB721002:GYB721004 HHX721002:HHX721004 HRT721002:HRT721004 IBP721002:IBP721004 ILL721002:ILL721004 IVH721002:IVH721004 JFD721002:JFD721004 JOZ721002:JOZ721004 JYV721002:JYV721004 KIR721002:KIR721004 KSN721002:KSN721004 LCJ721002:LCJ721004 LMF721002:LMF721004 LWB721002:LWB721004 MFX721002:MFX721004 MPT721002:MPT721004 MZP721002:MZP721004 NJL721002:NJL721004 NTH721002:NTH721004 ODD721002:ODD721004 OMZ721002:OMZ721004 OWV721002:OWV721004 PGR721002:PGR721004 PQN721002:PQN721004 QAJ721002:QAJ721004 QKF721002:QKF721004 QUB721002:QUB721004 RDX721002:RDX721004 RNT721002:RNT721004 RXP721002:RXP721004 SHL721002:SHL721004 SRH721002:SRH721004 TBD721002:TBD721004 TKZ721002:TKZ721004 TUV721002:TUV721004 UER721002:UER721004 UON721002:UON721004 UYJ721002:UYJ721004 VIF721002:VIF721004 VSB721002:VSB721004 WBX721002:WBX721004 WLT721002:WLT721004 WVP721002:WVP721004 H786538:H786540 JD786538:JD786540 SZ786538:SZ786540 ACV786538:ACV786540 AMR786538:AMR786540 AWN786538:AWN786540 BGJ786538:BGJ786540 BQF786538:BQF786540 CAB786538:CAB786540 CJX786538:CJX786540 CTT786538:CTT786540 DDP786538:DDP786540 DNL786538:DNL786540 DXH786538:DXH786540 EHD786538:EHD786540 EQZ786538:EQZ786540 FAV786538:FAV786540 FKR786538:FKR786540 FUN786538:FUN786540 GEJ786538:GEJ786540 GOF786538:GOF786540 GYB786538:GYB786540 HHX786538:HHX786540 HRT786538:HRT786540 IBP786538:IBP786540 ILL786538:ILL786540 IVH786538:IVH786540 JFD786538:JFD786540 JOZ786538:JOZ786540 JYV786538:JYV786540 KIR786538:KIR786540 KSN786538:KSN786540 LCJ786538:LCJ786540 LMF786538:LMF786540 LWB786538:LWB786540 MFX786538:MFX786540 MPT786538:MPT786540 MZP786538:MZP786540 NJL786538:NJL786540 NTH786538:NTH786540 ODD786538:ODD786540 OMZ786538:OMZ786540 OWV786538:OWV786540 PGR786538:PGR786540 PQN786538:PQN786540 QAJ786538:QAJ786540 QKF786538:QKF786540 QUB786538:QUB786540 RDX786538:RDX786540 RNT786538:RNT786540 RXP786538:RXP786540 SHL786538:SHL786540 SRH786538:SRH786540 TBD786538:TBD786540 TKZ786538:TKZ786540 TUV786538:TUV786540 UER786538:UER786540 UON786538:UON786540 UYJ786538:UYJ786540 VIF786538:VIF786540 VSB786538:VSB786540 WBX786538:WBX786540 WLT786538:WLT786540 WVP786538:WVP786540 H852074:H852076 JD852074:JD852076 SZ852074:SZ852076 ACV852074:ACV852076 AMR852074:AMR852076 AWN852074:AWN852076 BGJ852074:BGJ852076 BQF852074:BQF852076 CAB852074:CAB852076 CJX852074:CJX852076 CTT852074:CTT852076 DDP852074:DDP852076 DNL852074:DNL852076 DXH852074:DXH852076 EHD852074:EHD852076 EQZ852074:EQZ852076 FAV852074:FAV852076 FKR852074:FKR852076 FUN852074:FUN852076 GEJ852074:GEJ852076 GOF852074:GOF852076 GYB852074:GYB852076 HHX852074:HHX852076 HRT852074:HRT852076 IBP852074:IBP852076 ILL852074:ILL852076 IVH852074:IVH852076 JFD852074:JFD852076 JOZ852074:JOZ852076 JYV852074:JYV852076 KIR852074:KIR852076 KSN852074:KSN852076 LCJ852074:LCJ852076 LMF852074:LMF852076 LWB852074:LWB852076 MFX852074:MFX852076 MPT852074:MPT852076 MZP852074:MZP852076 NJL852074:NJL852076 NTH852074:NTH852076 ODD852074:ODD852076 OMZ852074:OMZ852076 OWV852074:OWV852076 PGR852074:PGR852076 PQN852074:PQN852076 QAJ852074:QAJ852076 QKF852074:QKF852076 QUB852074:QUB852076 RDX852074:RDX852076 RNT852074:RNT852076 RXP852074:RXP852076 SHL852074:SHL852076 SRH852074:SRH852076 TBD852074:TBD852076 TKZ852074:TKZ852076 TUV852074:TUV852076 UER852074:UER852076 UON852074:UON852076 UYJ852074:UYJ852076 VIF852074:VIF852076 VSB852074:VSB852076 WBX852074:WBX852076 WLT852074:WLT852076 WVP852074:WVP852076 H917610:H917612 JD917610:JD917612 SZ917610:SZ917612 ACV917610:ACV917612 AMR917610:AMR917612 AWN917610:AWN917612 BGJ917610:BGJ917612 BQF917610:BQF917612 CAB917610:CAB917612 CJX917610:CJX917612 CTT917610:CTT917612 DDP917610:DDP917612 DNL917610:DNL917612 DXH917610:DXH917612 EHD917610:EHD917612 EQZ917610:EQZ917612 FAV917610:FAV917612 FKR917610:FKR917612 FUN917610:FUN917612 GEJ917610:GEJ917612 GOF917610:GOF917612 GYB917610:GYB917612 HHX917610:HHX917612 HRT917610:HRT917612 IBP917610:IBP917612 ILL917610:ILL917612 IVH917610:IVH917612 JFD917610:JFD917612 JOZ917610:JOZ917612 JYV917610:JYV917612 KIR917610:KIR917612 KSN917610:KSN917612 LCJ917610:LCJ917612 LMF917610:LMF917612 LWB917610:LWB917612 MFX917610:MFX917612 MPT917610:MPT917612 MZP917610:MZP917612 NJL917610:NJL917612 NTH917610:NTH917612 ODD917610:ODD917612 OMZ917610:OMZ917612 OWV917610:OWV917612 PGR917610:PGR917612 PQN917610:PQN917612 QAJ917610:QAJ917612 QKF917610:QKF917612 QUB917610:QUB917612 RDX917610:RDX917612 RNT917610:RNT917612 RXP917610:RXP917612 SHL917610:SHL917612 SRH917610:SRH917612 TBD917610:TBD917612 TKZ917610:TKZ917612 TUV917610:TUV917612 UER917610:UER917612 UON917610:UON917612 UYJ917610:UYJ917612 VIF917610:VIF917612 VSB917610:VSB917612 WBX917610:WBX917612 WLT917610:WLT917612 WVP917610:WVP917612 H983146:H983148 JD983146:JD983148 SZ983146:SZ983148 ACV983146:ACV983148 AMR983146:AMR983148 AWN983146:AWN983148 BGJ983146:BGJ983148 BQF983146:BQF983148 CAB983146:CAB983148 CJX983146:CJX983148 CTT983146:CTT983148 DDP983146:DDP983148 DNL983146:DNL983148 DXH983146:DXH983148 EHD983146:EHD983148 EQZ983146:EQZ983148 FAV983146:FAV983148 FKR983146:FKR983148 FUN983146:FUN983148 GEJ983146:GEJ983148 GOF983146:GOF983148 GYB983146:GYB983148 HHX983146:HHX983148 HRT983146:HRT983148 IBP983146:IBP983148 ILL983146:ILL983148 IVH983146:IVH983148 JFD983146:JFD983148 JOZ983146:JOZ983148 JYV983146:JYV983148 KIR983146:KIR983148 KSN983146:KSN983148 LCJ983146:LCJ983148 LMF983146:LMF983148 LWB983146:LWB983148 MFX983146:MFX983148 MPT983146:MPT983148 MZP983146:MZP983148 NJL983146:NJL983148 NTH983146:NTH983148 ODD983146:ODD983148 OMZ983146:OMZ983148 OWV983146:OWV983148 PGR983146:PGR983148 PQN983146:PQN983148 QAJ983146:QAJ983148 QKF983146:QKF983148 QUB983146:QUB983148 RDX983146:RDX983148 RNT983146:RNT983148 RXP983146:RXP983148 SHL983146:SHL983148 SRH983146:SRH983148 TBD983146:TBD983148 TKZ983146:TKZ983148 TUV983146:TUV983148 UER983146:UER983148 UON983146:UON983148 UYJ983146:UYJ983148 VIF983146:VIF983148 VSB983146:VSB983148 WBX983146:WBX983148 WLT983146:WLT983148 F68:H78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3" hidden="1" customWidth="1"/>
    <col min="10" max="10" width="38.5703125" style="23" hidden="1" customWidth="1"/>
    <col min="11" max="11" width="64.42578125" style="7" hidden="1" customWidth="1"/>
    <col min="12" max="12" width="87.7109375" style="19" hidden="1" customWidth="1"/>
    <col min="13" max="13" width="37.28515625" style="19" hidden="1" customWidth="1"/>
    <col min="14" max="14" width="75.28515625" style="19" hidden="1" customWidth="1"/>
    <col min="15" max="15" width="81.7109375" style="19" hidden="1" customWidth="1"/>
    <col min="16" max="16" width="69.42578125" style="19" hidden="1" customWidth="1"/>
    <col min="17" max="17" width="57" style="19" hidden="1" customWidth="1"/>
    <col min="18" max="18" width="87.7109375" style="19" hidden="1" customWidth="1"/>
    <col min="19" max="19" width="25.42578125" style="20" hidden="1" customWidth="1"/>
    <col min="20" max="20" width="43.7109375" style="2" hidden="1" customWidth="1"/>
    <col min="21" max="21" width="37.28515625" style="2" hidden="1" customWidth="1"/>
    <col min="22" max="22" width="56.28515625" style="2" hidden="1" customWidth="1"/>
    <col min="23" max="23" width="11.7109375" style="37" hidden="1" customWidth="1"/>
    <col min="24" max="24" width="146.85546875" style="37" hidden="1" customWidth="1"/>
    <col min="25" max="25" width="107.42578125" style="107" hidden="1" customWidth="1"/>
    <col min="26" max="26" width="1.28515625" style="108" customWidth="1"/>
    <col min="27" max="27" width="13.42578125"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1453</v>
      </c>
      <c r="B7" s="1655"/>
      <c r="C7" s="1655"/>
      <c r="D7" s="916"/>
      <c r="E7" s="916"/>
      <c r="F7" s="916"/>
      <c r="G7" s="917"/>
      <c r="H7" s="918"/>
      <c r="I7" s="906"/>
      <c r="J7" s="907"/>
      <c r="K7" s="908" t="str">
        <f>A7</f>
        <v>Country: Uganda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104"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 t="s">
        <v>96</v>
      </c>
      <c r="Z10" s="416"/>
      <c r="AA10" s="409"/>
    </row>
    <row r="11" spans="1:134" s="102" customFormat="1" ht="16.5" customHeight="1" thickBot="1">
      <c r="A11" s="1468" t="s">
        <v>5</v>
      </c>
      <c r="B11" s="1469"/>
      <c r="C11" s="1469"/>
      <c r="D11" s="1469"/>
      <c r="E11" s="1469"/>
      <c r="F11" s="1469"/>
      <c r="G11" s="1469"/>
      <c r="H11" s="148"/>
      <c r="I11" s="39"/>
      <c r="J11" s="23"/>
      <c r="K11" s="7"/>
      <c r="L11" s="19"/>
      <c r="M11" s="19"/>
      <c r="N11" s="19"/>
      <c r="O11" s="19"/>
      <c r="P11" s="19"/>
      <c r="Q11" s="31" t="s">
        <v>79</v>
      </c>
      <c r="R11" s="19"/>
      <c r="S11" s="19"/>
      <c r="T11" s="14"/>
      <c r="U11" s="14"/>
      <c r="V11" s="14"/>
      <c r="W11" s="41"/>
      <c r="X11" s="41"/>
      <c r="Y11" s="42" t="s">
        <v>66</v>
      </c>
      <c r="Z11" s="101"/>
      <c r="AA11"/>
    </row>
    <row r="12" spans="1:134" s="111" customFormat="1" ht="45">
      <c r="A12" s="1470" t="s">
        <v>117</v>
      </c>
      <c r="B12" s="1471"/>
      <c r="C12" s="1471"/>
      <c r="D12" s="1471"/>
      <c r="E12" s="1471"/>
      <c r="F12" s="1471"/>
      <c r="G12" s="1472"/>
      <c r="H12" s="110" t="s">
        <v>61</v>
      </c>
      <c r="I12" s="17"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3"/>
      <c r="K12" s="7"/>
      <c r="L12" s="19"/>
      <c r="M12" s="19"/>
      <c r="N12" s="19"/>
      <c r="O12" s="19"/>
      <c r="P12" s="19"/>
      <c r="Q12" s="19"/>
      <c r="R12" s="19"/>
      <c r="S12" s="19"/>
      <c r="T12" s="14"/>
      <c r="U12" s="14"/>
      <c r="V12" s="14"/>
      <c r="W12" s="41"/>
      <c r="X12" s="41"/>
      <c r="Z12" s="49"/>
      <c r="AA12"/>
      <c r="DS12" s="112"/>
      <c r="DT12" s="112"/>
      <c r="DU12" s="112"/>
      <c r="DV12" s="112"/>
      <c r="DW12" s="112"/>
      <c r="DX12" s="112"/>
      <c r="DY12" s="112"/>
      <c r="DZ12" s="112"/>
      <c r="EA12" s="112"/>
      <c r="EB12" s="112"/>
      <c r="EC12" s="113"/>
      <c r="ED12" s="113"/>
    </row>
    <row r="13" spans="1:134" s="111" customFormat="1" ht="30">
      <c r="A13" s="149"/>
      <c r="B13" s="1473" t="s">
        <v>13</v>
      </c>
      <c r="C13" s="1474"/>
      <c r="D13" s="1579" t="s">
        <v>504</v>
      </c>
      <c r="E13" s="1647"/>
      <c r="F13" s="1647"/>
      <c r="G13" s="1647"/>
      <c r="H13" s="1580"/>
      <c r="I13" s="6"/>
      <c r="J13" s="23"/>
      <c r="K13" s="7" t="str">
        <f>B13</f>
        <v>a. What is the name of the committee?</v>
      </c>
      <c r="L13" s="29" t="str">
        <f>D13</f>
        <v>Family Planning/Reproductive Health Commodity Security Working Group (FPRHCSWG)</v>
      </c>
      <c r="M13" s="19"/>
      <c r="N13" s="19"/>
      <c r="O13" s="22" t="str">
        <f>D13</f>
        <v>Family Planning/Reproductive Health Commodity Security Working Group (FPRHCSWG)</v>
      </c>
      <c r="P13" s="19"/>
      <c r="Q13" s="19"/>
      <c r="R13" s="19"/>
      <c r="S13" s="19"/>
      <c r="T13" s="14"/>
      <c r="U13" s="14"/>
      <c r="V13" s="14"/>
      <c r="W13" s="41"/>
      <c r="X13" s="41"/>
      <c r="Z13" s="49"/>
      <c r="AA13"/>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17"/>
      <c r="J14" s="23"/>
      <c r="K14" s="7" t="str">
        <f>A14</f>
        <v>A2. Are the following organizations represented on the committee?</v>
      </c>
      <c r="L14" s="19"/>
      <c r="M14" s="19"/>
      <c r="N14" s="19"/>
      <c r="O14" s="7"/>
      <c r="P14" s="19"/>
      <c r="Q14" s="19"/>
      <c r="R14" s="19"/>
      <c r="S14" s="19"/>
      <c r="T14" s="14"/>
      <c r="U14" s="14"/>
      <c r="V14" s="14"/>
      <c r="W14" s="41"/>
      <c r="X14" s="41"/>
      <c r="Z14" s="49"/>
      <c r="AA14"/>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658" t="s">
        <v>505</v>
      </c>
      <c r="G15" s="1659"/>
      <c r="H15" s="1660"/>
      <c r="I15" s="6"/>
      <c r="J15" s="23"/>
      <c r="K15" s="7" t="str">
        <f t="shared" ref="K15:K23" si="0">B15</f>
        <v>a. Social marketing</v>
      </c>
      <c r="L15" s="19"/>
      <c r="M15" s="19"/>
      <c r="N15" s="19"/>
      <c r="O15" s="7"/>
      <c r="P15" s="19"/>
      <c r="Q15" s="7" t="str">
        <f t="shared" ref="Q15:Q23" si="1">F15</f>
        <v>Uganda Health Marketing Group (UHMG), Program for Accessible Health, Communication and Education (PACE)</v>
      </c>
      <c r="R15" s="19"/>
      <c r="S15" s="19"/>
      <c r="T15" s="14"/>
      <c r="U15" s="14"/>
      <c r="V15" s="14"/>
      <c r="W15" s="41"/>
      <c r="X15" s="41"/>
      <c r="Y15" s="42"/>
      <c r="Z15" s="49"/>
      <c r="AA15"/>
      <c r="DS15" s="112"/>
      <c r="DT15" s="112"/>
      <c r="DU15" s="112"/>
      <c r="DV15" s="112"/>
      <c r="DW15" s="112"/>
      <c r="DX15" s="112"/>
      <c r="DY15" s="112"/>
      <c r="DZ15" s="112"/>
      <c r="EA15" s="112"/>
      <c r="EB15" s="112"/>
      <c r="EC15" s="113"/>
      <c r="ED15" s="113"/>
    </row>
    <row r="16" spans="1:134" s="111" customFormat="1" ht="45">
      <c r="A16" s="152"/>
      <c r="B16" s="1473" t="s">
        <v>118</v>
      </c>
      <c r="C16" s="1474"/>
      <c r="D16" s="680" t="s">
        <v>61</v>
      </c>
      <c r="E16" s="153" t="s">
        <v>55</v>
      </c>
      <c r="F16" s="1658" t="s">
        <v>506</v>
      </c>
      <c r="G16" s="1659"/>
      <c r="H16" s="1660"/>
      <c r="I16" s="6"/>
      <c r="J16" s="23"/>
      <c r="K16" s="7" t="str">
        <f t="shared" si="0"/>
        <v>b. NGO (for example: service delivery, advocacy, Planned Parenthood affiliate, Marie Stopes affiliate, faith-based organizations, etc.)</v>
      </c>
      <c r="L16" s="19"/>
      <c r="M16" s="19"/>
      <c r="N16" s="19"/>
      <c r="O16" s="7"/>
      <c r="P16" s="19"/>
      <c r="Q16" s="7" t="str">
        <f t="shared" si="1"/>
        <v>Marie Stopes Uganda, PACE, Reproductive Health Uganda (RHU), Uganda Protestant Medical Bureau (UPMB)</v>
      </c>
      <c r="R16" s="19"/>
      <c r="S16" s="19"/>
      <c r="T16" s="14"/>
      <c r="U16" s="14"/>
      <c r="V16" s="14"/>
      <c r="W16" s="41"/>
      <c r="X16" s="41"/>
      <c r="Y16" s="42"/>
      <c r="Z16" s="49"/>
      <c r="AA16"/>
      <c r="DS16" s="112"/>
      <c r="DT16" s="112"/>
      <c r="DU16" s="112"/>
      <c r="DV16" s="112"/>
      <c r="DW16" s="112"/>
      <c r="DX16" s="112"/>
      <c r="DY16" s="112"/>
      <c r="DZ16" s="112"/>
      <c r="EA16" s="112"/>
      <c r="EB16" s="112"/>
      <c r="EC16" s="113"/>
      <c r="ED16" s="113"/>
    </row>
    <row r="17" spans="1:134" s="111" customFormat="1" ht="45">
      <c r="A17" s="152"/>
      <c r="B17" s="1473" t="s">
        <v>119</v>
      </c>
      <c r="C17" s="1474"/>
      <c r="D17" s="680" t="s">
        <v>61</v>
      </c>
      <c r="E17" s="153" t="s">
        <v>55</v>
      </c>
      <c r="F17" s="1658" t="s">
        <v>507</v>
      </c>
      <c r="G17" s="1659"/>
      <c r="H17" s="1660"/>
      <c r="I17" s="6"/>
      <c r="J17" s="23"/>
      <c r="K17" s="7" t="str">
        <f t="shared" si="0"/>
        <v>c. Commercial sector (for example: pharmacy associations, manufacturers, etc.)</v>
      </c>
      <c r="L17" s="19"/>
      <c r="M17" s="19"/>
      <c r="N17" s="19"/>
      <c r="O17" s="7"/>
      <c r="P17" s="19"/>
      <c r="Q17" s="7" t="str">
        <f t="shared" si="1"/>
        <v>SurgiPharm</v>
      </c>
      <c r="R17" s="19"/>
      <c r="S17" s="19"/>
      <c r="T17" s="14"/>
      <c r="U17" s="14"/>
      <c r="V17" s="14"/>
      <c r="W17" s="41"/>
      <c r="X17" s="41"/>
      <c r="Y17" s="42"/>
      <c r="Z17" s="49"/>
      <c r="AA17"/>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658" t="s">
        <v>508</v>
      </c>
      <c r="G18" s="1659"/>
      <c r="H18" s="1660"/>
      <c r="I18" s="6"/>
      <c r="J18" s="23"/>
      <c r="K18" s="7" t="str">
        <f t="shared" si="0"/>
        <v>d. Donors</v>
      </c>
      <c r="L18" s="19"/>
      <c r="M18" s="19"/>
      <c r="N18" s="19"/>
      <c r="O18" s="7"/>
      <c r="P18" s="19"/>
      <c r="Q18" s="7" t="str">
        <f t="shared" si="1"/>
        <v>United States Agency for International Development (USAID), Department for International Development (DFID)</v>
      </c>
      <c r="R18" s="19"/>
      <c r="S18" s="19"/>
      <c r="T18" s="14"/>
      <c r="U18" s="14"/>
      <c r="V18" s="14"/>
      <c r="W18" s="41"/>
      <c r="X18" s="41"/>
      <c r="Y18" s="42"/>
      <c r="Z18" s="49"/>
      <c r="AA18"/>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509</v>
      </c>
      <c r="G19" s="1659"/>
      <c r="H19" s="1660"/>
      <c r="I19" s="6"/>
      <c r="J19" s="23"/>
      <c r="K19" s="7" t="str">
        <f t="shared" si="0"/>
        <v>e. UN agencies</v>
      </c>
      <c r="L19" s="19"/>
      <c r="M19" s="19"/>
      <c r="N19" s="19"/>
      <c r="O19" s="7"/>
      <c r="P19" s="19"/>
      <c r="Q19" s="7" t="str">
        <f t="shared" si="1"/>
        <v>United Nations Population Fund (UNFPA)</v>
      </c>
      <c r="R19" s="19"/>
      <c r="S19" s="19"/>
      <c r="T19" s="14"/>
      <c r="U19" s="14"/>
      <c r="V19" s="14"/>
      <c r="W19" s="41"/>
      <c r="X19" s="41"/>
      <c r="Y19" s="42"/>
      <c r="Z19" s="49"/>
      <c r="AA19"/>
      <c r="DS19" s="112"/>
      <c r="DT19" s="112"/>
      <c r="DU19" s="112"/>
      <c r="DV19" s="113"/>
      <c r="DW19" s="113"/>
      <c r="DX19" s="113"/>
      <c r="DY19" s="113"/>
      <c r="DZ19" s="113"/>
      <c r="EA19" s="113"/>
      <c r="EB19" s="113"/>
      <c r="EC19" s="113"/>
      <c r="ED19" s="113"/>
    </row>
    <row r="20" spans="1:134" s="111" customFormat="1" ht="45">
      <c r="A20" s="152"/>
      <c r="B20" s="1473" t="s">
        <v>120</v>
      </c>
      <c r="C20" s="1474"/>
      <c r="D20" s="680" t="s">
        <v>61</v>
      </c>
      <c r="E20" s="153" t="s">
        <v>58</v>
      </c>
      <c r="F20" s="1658" t="s">
        <v>510</v>
      </c>
      <c r="G20" s="1659"/>
      <c r="H20" s="1660"/>
      <c r="I20" s="6"/>
      <c r="J20" s="23"/>
      <c r="K20" s="7" t="str">
        <f t="shared" si="0"/>
        <v>f. Ministry of Health (for example: logistics, reproductive health, family planning, maternal and child health, HIV/AIDS, pharmacy units, etc.)</v>
      </c>
      <c r="L20" s="19"/>
      <c r="M20" s="19"/>
      <c r="N20" s="19"/>
      <c r="O20" s="7"/>
      <c r="P20" s="19"/>
      <c r="Q20" s="16" t="str">
        <f t="shared" si="1"/>
        <v>MOH Reproductive Health Division, AIDS Control Program (ACP), MOH Pharmacy Division</v>
      </c>
      <c r="R20" s="19"/>
      <c r="S20" s="19"/>
      <c r="T20" s="14"/>
      <c r="U20" s="14"/>
      <c r="V20" s="14"/>
      <c r="W20" s="41"/>
      <c r="X20" s="41"/>
      <c r="Y20" s="42"/>
      <c r="Z20" s="49"/>
      <c r="AA20"/>
      <c r="DS20" s="112"/>
      <c r="DT20" s="112"/>
      <c r="DU20" s="112"/>
      <c r="DV20" s="113"/>
      <c r="DW20" s="113"/>
      <c r="DX20" s="113"/>
      <c r="DY20" s="113"/>
      <c r="DZ20" s="113"/>
      <c r="EA20" s="113"/>
      <c r="ED20" s="113"/>
    </row>
    <row r="21" spans="1:134" s="111" customFormat="1">
      <c r="A21" s="152"/>
      <c r="B21" s="1491" t="s">
        <v>17</v>
      </c>
      <c r="C21" s="1491"/>
      <c r="D21" s="680" t="s">
        <v>61</v>
      </c>
      <c r="E21" s="153" t="s">
        <v>59</v>
      </c>
      <c r="F21" s="1658" t="s">
        <v>511</v>
      </c>
      <c r="G21" s="1659"/>
      <c r="H21" s="1660"/>
      <c r="I21" s="6"/>
      <c r="J21" s="23"/>
      <c r="K21" s="7" t="str">
        <f t="shared" si="0"/>
        <v>g. Central Medical Store or Central Warehouse</v>
      </c>
      <c r="L21" s="19"/>
      <c r="M21" s="19"/>
      <c r="N21" s="19"/>
      <c r="O21" s="7"/>
      <c r="P21" s="19"/>
      <c r="Q21" s="7" t="str">
        <f t="shared" si="1"/>
        <v>National Medical Store (NMS)</v>
      </c>
      <c r="R21" s="19"/>
      <c r="S21" s="19"/>
      <c r="T21" s="14"/>
      <c r="U21" s="14"/>
      <c r="V21" s="14"/>
      <c r="W21" s="41"/>
      <c r="X21" s="41"/>
      <c r="Y21" s="42"/>
      <c r="Z21" s="49"/>
      <c r="AA21"/>
    </row>
    <row r="22" spans="1:134" s="111" customFormat="1">
      <c r="A22" s="152"/>
      <c r="B22" s="1491" t="s">
        <v>39</v>
      </c>
      <c r="C22" s="1491"/>
      <c r="D22" s="680" t="s">
        <v>62</v>
      </c>
      <c r="E22" s="153" t="s">
        <v>59</v>
      </c>
      <c r="F22" s="1658"/>
      <c r="G22" s="1659"/>
      <c r="H22" s="1660"/>
      <c r="I22" s="6"/>
      <c r="J22" s="23"/>
      <c r="K22" s="7" t="str">
        <f t="shared" si="0"/>
        <v xml:space="preserve">h. Ministry of Finance or Ministry of Planning </v>
      </c>
      <c r="L22" s="19"/>
      <c r="M22" s="19"/>
      <c r="N22" s="19"/>
      <c r="O22" s="7"/>
      <c r="P22" s="19"/>
      <c r="Q22" s="7">
        <f t="shared" si="1"/>
        <v>0</v>
      </c>
      <c r="R22" s="19"/>
      <c r="S22" s="19"/>
      <c r="T22" s="14"/>
      <c r="U22" s="14"/>
      <c r="V22" s="14"/>
      <c r="W22" s="41"/>
      <c r="X22" s="41"/>
      <c r="Y22" s="42"/>
      <c r="Z22" s="49"/>
      <c r="AA22"/>
    </row>
    <row r="23" spans="1:134" s="114" customFormat="1" ht="45">
      <c r="A23" s="152"/>
      <c r="B23" s="1491" t="s">
        <v>121</v>
      </c>
      <c r="C23" s="1491"/>
      <c r="D23" s="680" t="s">
        <v>61</v>
      </c>
      <c r="E23" s="153" t="s">
        <v>59</v>
      </c>
      <c r="F23" s="1658" t="s">
        <v>615</v>
      </c>
      <c r="G23" s="1659"/>
      <c r="H23" s="1660"/>
      <c r="I23" s="6"/>
      <c r="J23" s="23"/>
      <c r="K23" s="36" t="str">
        <f t="shared" si="0"/>
        <v>i. Other (for example: partners)</v>
      </c>
      <c r="L23" s="23"/>
      <c r="M23" s="23"/>
      <c r="N23" s="23"/>
      <c r="O23" s="36"/>
      <c r="P23" s="23"/>
      <c r="Q23" s="36" t="str">
        <f t="shared" si="1"/>
        <v>USAID partners: MSH-STRIDES, Reproductive Health Uganda, Marie Stopes Uganda, FHI360 and many others, National Drug Authority (NDA)</v>
      </c>
      <c r="R23" s="23"/>
      <c r="S23" s="23"/>
      <c r="T23" s="23"/>
      <c r="U23" s="23"/>
      <c r="V23" s="23"/>
      <c r="W23" s="60"/>
      <c r="X23" s="60"/>
      <c r="Y23" s="59"/>
      <c r="Z23" s="59"/>
      <c r="AA23"/>
    </row>
    <row r="24" spans="1:134" s="111" customFormat="1">
      <c r="A24" s="1493" t="s">
        <v>122</v>
      </c>
      <c r="B24" s="1473"/>
      <c r="C24" s="1473"/>
      <c r="D24" s="1473"/>
      <c r="E24" s="1473"/>
      <c r="F24" s="1473"/>
      <c r="G24" s="1473"/>
      <c r="H24" s="163" t="s">
        <v>64</v>
      </c>
      <c r="I24" s="15" t="str">
        <f>A24</f>
        <v>A3. How many times did the committee meet during the last year? (0, 1-2, 3-5, or 6+)  (Please select from the dropdown.)</v>
      </c>
      <c r="J24" s="23"/>
      <c r="K24" s="7"/>
      <c r="L24" s="19"/>
      <c r="M24" s="19"/>
      <c r="N24" s="19"/>
      <c r="O24" s="7"/>
      <c r="P24" s="19"/>
      <c r="Q24" s="19"/>
      <c r="R24" s="19"/>
      <c r="S24" s="19"/>
      <c r="T24" s="14"/>
      <c r="U24" s="14"/>
      <c r="V24" s="14"/>
      <c r="W24" s="41"/>
      <c r="X24" s="41"/>
      <c r="Y24" s="42"/>
      <c r="Z24" s="49"/>
      <c r="AA24"/>
    </row>
    <row r="25" spans="1:134" s="111" customFormat="1">
      <c r="A25" s="1494" t="s">
        <v>123</v>
      </c>
      <c r="B25" s="1495"/>
      <c r="C25" s="1495"/>
      <c r="D25" s="1491"/>
      <c r="E25" s="1491"/>
      <c r="F25" s="1491"/>
      <c r="G25" s="1496"/>
      <c r="H25" s="163" t="s">
        <v>62</v>
      </c>
      <c r="I25" s="15" t="str">
        <f>A25</f>
        <v xml:space="preserve">A4. Does the committee have legal status?  (Please select from the dropdown.)                                  </v>
      </c>
      <c r="J25" s="23"/>
      <c r="K25" s="7"/>
      <c r="L25" s="19"/>
      <c r="M25" s="19"/>
      <c r="N25" s="19"/>
      <c r="O25" s="7"/>
      <c r="P25" s="19"/>
      <c r="Q25" s="19"/>
      <c r="R25" s="19"/>
      <c r="S25" s="19"/>
      <c r="T25" s="14"/>
      <c r="U25" s="14"/>
      <c r="V25" s="14"/>
      <c r="W25" s="41"/>
      <c r="X25" s="41"/>
      <c r="Y25" s="42"/>
      <c r="Z25" s="49"/>
      <c r="AA25"/>
    </row>
    <row r="26" spans="1:134" s="111" customFormat="1" ht="45.75" thickBot="1">
      <c r="A26" s="1497" t="s">
        <v>124</v>
      </c>
      <c r="B26" s="1498"/>
      <c r="C26" s="1499"/>
      <c r="D26" s="154" t="s">
        <v>62</v>
      </c>
      <c r="E26" s="155" t="s">
        <v>53</v>
      </c>
      <c r="F26" s="116" t="s">
        <v>205</v>
      </c>
      <c r="G26" s="157" t="s">
        <v>34</v>
      </c>
      <c r="H26" s="117" t="s">
        <v>205</v>
      </c>
      <c r="I26" s="15"/>
      <c r="J26" s="23"/>
      <c r="K26" s="7" t="str">
        <f>A26</f>
        <v>A5. Is there a Contraceptive Security "champion"? (someone who consistently brings up and advocates for contraceptive supplies)</v>
      </c>
      <c r="L26" s="19"/>
      <c r="M26" s="19"/>
      <c r="N26" s="19"/>
      <c r="O26" s="7"/>
      <c r="P26" s="19"/>
      <c r="Q26" s="19"/>
      <c r="R26" s="19"/>
      <c r="S26" s="19"/>
      <c r="T26" s="14"/>
      <c r="U26" s="14"/>
      <c r="V26" s="14"/>
      <c r="W26" s="41"/>
      <c r="X26" s="41"/>
      <c r="Y26" s="42"/>
      <c r="Z26" s="49"/>
      <c r="AA26"/>
    </row>
    <row r="27" spans="1:134" s="118" customFormat="1" ht="16.5" customHeight="1" thickBot="1">
      <c r="A27" s="1468" t="s">
        <v>6</v>
      </c>
      <c r="B27" s="1469"/>
      <c r="C27" s="1469"/>
      <c r="D27" s="1469"/>
      <c r="E27" s="1469"/>
      <c r="F27" s="1469"/>
      <c r="G27" s="1469"/>
      <c r="H27" s="148"/>
      <c r="I27" s="39"/>
      <c r="J27" s="40"/>
      <c r="K27" s="9"/>
      <c r="L27" s="31"/>
      <c r="M27" s="31"/>
      <c r="N27" s="31"/>
      <c r="O27" s="31"/>
      <c r="P27" s="31"/>
      <c r="Q27" s="31"/>
      <c r="R27" s="31"/>
      <c r="S27" s="31"/>
      <c r="T27" s="40"/>
      <c r="U27" s="40"/>
      <c r="V27" s="40"/>
      <c r="W27" s="43"/>
      <c r="X27" s="43"/>
      <c r="Y27" s="44"/>
      <c r="Z27" s="50"/>
      <c r="AA27"/>
    </row>
    <row r="28" spans="1:134" s="111" customFormat="1">
      <c r="A28" s="1504" t="s">
        <v>116</v>
      </c>
      <c r="B28" s="1491"/>
      <c r="C28" s="1496"/>
      <c r="D28" s="1505" t="s">
        <v>97</v>
      </c>
      <c r="E28" s="1506"/>
      <c r="F28" s="158" t="s">
        <v>91</v>
      </c>
      <c r="G28" s="159" t="s">
        <v>98</v>
      </c>
      <c r="H28" s="160" t="s">
        <v>90</v>
      </c>
      <c r="I28" s="26"/>
      <c r="J28" s="24"/>
      <c r="K28" s="7">
        <f>B28</f>
        <v>0</v>
      </c>
      <c r="L28" s="19"/>
      <c r="M28" s="19"/>
      <c r="N28" s="19"/>
      <c r="O28" s="19"/>
      <c r="P28" s="19"/>
      <c r="Q28" s="19"/>
      <c r="R28" s="19"/>
      <c r="S28" s="19"/>
      <c r="T28" s="14"/>
      <c r="U28" s="14"/>
      <c r="V28" s="14"/>
      <c r="W28" s="41"/>
      <c r="X28" s="41"/>
      <c r="Y28" s="42"/>
      <c r="Z28" s="49"/>
      <c r="AA28"/>
    </row>
    <row r="29" spans="1:134" s="111" customFormat="1" ht="75">
      <c r="A29" s="1493" t="s">
        <v>675</v>
      </c>
      <c r="B29" s="1473"/>
      <c r="C29" s="1473"/>
      <c r="D29" s="1473"/>
      <c r="E29" s="1473"/>
      <c r="F29" s="1474"/>
      <c r="G29" s="1507">
        <v>29340695</v>
      </c>
      <c r="H29" s="1508"/>
      <c r="I29" s="10"/>
      <c r="J29" s="36">
        <f>G29</f>
        <v>29340695</v>
      </c>
      <c r="K29" s="7"/>
      <c r="L29" s="19"/>
      <c r="M29" s="34">
        <f>E29</f>
        <v>0</v>
      </c>
      <c r="N29" s="19"/>
      <c r="O29" s="19"/>
      <c r="P29" s="19"/>
      <c r="Q29" s="19"/>
      <c r="R29" s="19"/>
      <c r="S29" s="19"/>
      <c r="T29" s="14"/>
      <c r="U29" s="14"/>
      <c r="V29" s="14"/>
      <c r="W29" s="41"/>
      <c r="X29" s="41"/>
      <c r="Y29" s="45"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9"/>
      <c r="AA29"/>
    </row>
    <row r="30" spans="1:134" s="111" customFormat="1" ht="73.5">
      <c r="A30" s="1493" t="s">
        <v>676</v>
      </c>
      <c r="B30" s="1473"/>
      <c r="C30" s="1473"/>
      <c r="D30" s="1473"/>
      <c r="E30" s="161" t="s">
        <v>538</v>
      </c>
      <c r="F30" s="162" t="s">
        <v>127</v>
      </c>
      <c r="G30" s="1509" t="s">
        <v>940</v>
      </c>
      <c r="H30" s="1510"/>
      <c r="I30" s="10"/>
      <c r="J30" s="36" t="str">
        <f>G30</f>
        <v>MOH  Reproductive Health Division with support from UNFPA</v>
      </c>
      <c r="K30" s="7"/>
      <c r="L30" s="19"/>
      <c r="M30" s="34" t="str">
        <f>E30</f>
        <v>01/13-12/13</v>
      </c>
      <c r="N30" s="19"/>
      <c r="O30" s="19"/>
      <c r="P30" s="19"/>
      <c r="Q30" s="19"/>
      <c r="R30" s="19"/>
      <c r="S30" s="19"/>
      <c r="T30" s="14"/>
      <c r="U30" s="14"/>
      <c r="V30" s="14"/>
      <c r="W30" s="41"/>
      <c r="X30" s="41"/>
      <c r="Y30" s="45" t="str">
        <f>A30</f>
        <v>B3. One-year time period covered by the forecast/quantification amount noted in B2 (mm/yy-mm/yy)
(should ideally be FY '12-'13)</v>
      </c>
      <c r="Z30" s="49"/>
      <c r="AA30"/>
    </row>
    <row r="31" spans="1:134" s="111" customFormat="1" ht="30">
      <c r="A31" s="1493" t="s">
        <v>128</v>
      </c>
      <c r="B31" s="1473"/>
      <c r="C31" s="1473"/>
      <c r="D31" s="1473"/>
      <c r="E31" s="1473"/>
      <c r="F31" s="1473"/>
      <c r="G31" s="1474"/>
      <c r="H31" s="163" t="s">
        <v>61</v>
      </c>
      <c r="I31" s="15" t="str">
        <f>A31</f>
        <v>B4. Is there a government budget line item specifically for the procurement of contraceptives?  (Please select from the dropdown list.)</v>
      </c>
      <c r="J31" s="24"/>
      <c r="K31" s="7"/>
      <c r="L31" s="19"/>
      <c r="M31" s="19"/>
      <c r="N31" s="19"/>
      <c r="O31" s="19"/>
      <c r="P31" s="19"/>
      <c r="Q31" s="19"/>
      <c r="R31" s="19"/>
      <c r="S31" s="19"/>
      <c r="T31" s="14"/>
      <c r="U31" s="14"/>
      <c r="V31" s="14"/>
      <c r="W31" s="41"/>
      <c r="X31" s="41"/>
      <c r="Y31" s="42"/>
      <c r="Z31" s="49"/>
      <c r="AA31"/>
    </row>
    <row r="32" spans="1:134" s="111" customFormat="1" ht="90" customHeight="1">
      <c r="A32" s="1500" t="s">
        <v>677</v>
      </c>
      <c r="B32" s="1501"/>
      <c r="C32" s="1501"/>
      <c r="D32" s="1501"/>
      <c r="E32" s="1501"/>
      <c r="F32" s="1501"/>
      <c r="G32" s="1502"/>
      <c r="H32" s="163" t="s">
        <v>61</v>
      </c>
      <c r="I32" s="15"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24"/>
      <c r="K32" s="7"/>
      <c r="L32" s="19"/>
      <c r="M32" s="19"/>
      <c r="N32" s="19"/>
      <c r="O32" s="19"/>
      <c r="P32" s="19"/>
      <c r="Q32" s="19"/>
      <c r="R32" s="19"/>
      <c r="S32" s="19"/>
      <c r="T32" s="14"/>
      <c r="U32" s="14"/>
      <c r="V32" s="14"/>
      <c r="W32" s="41"/>
      <c r="X32" s="41"/>
      <c r="Y32" s="42"/>
      <c r="Z32" s="49"/>
      <c r="AA32"/>
    </row>
    <row r="33" spans="1:27" s="111" customFormat="1" ht="15.75" customHeight="1">
      <c r="A33" s="1493" t="s">
        <v>129</v>
      </c>
      <c r="B33" s="1473"/>
      <c r="C33" s="1473"/>
      <c r="D33" s="1473"/>
      <c r="E33" s="1473"/>
      <c r="F33" s="1473"/>
      <c r="G33" s="1473"/>
      <c r="H33" s="1511"/>
      <c r="I33" s="15"/>
      <c r="J33" s="23"/>
      <c r="K33" s="7"/>
      <c r="L33" s="19"/>
      <c r="M33" s="19"/>
      <c r="N33" s="19"/>
      <c r="O33" s="19"/>
      <c r="P33" s="19"/>
      <c r="Q33" s="19"/>
      <c r="R33" s="19"/>
      <c r="S33" s="19"/>
      <c r="T33" s="14"/>
      <c r="U33" s="14"/>
      <c r="V33" s="14"/>
      <c r="W33" s="41"/>
      <c r="X33" s="45" t="str">
        <f>A33</f>
        <v>B6. Please complete the table below regarding government allocations for contraceptive procurement.</v>
      </c>
      <c r="Y33" s="42"/>
      <c r="Z33" s="49"/>
      <c r="AA33"/>
    </row>
    <row r="34" spans="1:27" s="111" customFormat="1" ht="147">
      <c r="A34" s="172"/>
      <c r="B34" s="1501" t="s">
        <v>207</v>
      </c>
      <c r="C34" s="1501"/>
      <c r="D34" s="1502"/>
      <c r="E34" s="222" t="s">
        <v>130</v>
      </c>
      <c r="F34" s="165" t="s">
        <v>131</v>
      </c>
      <c r="G34" s="166" t="s">
        <v>132</v>
      </c>
      <c r="H34" s="167" t="s">
        <v>54</v>
      </c>
      <c r="I34" s="77"/>
      <c r="J34" s="24"/>
      <c r="K34" s="7" t="str">
        <f>B34</f>
        <v>Source of government funds allocated for contraceptive procurement
(funds originally designated for contraceptives, whether or not they ended up being spent on them)</v>
      </c>
      <c r="L34" s="19"/>
      <c r="M34" s="19"/>
      <c r="N34" s="19"/>
      <c r="O34" s="19"/>
      <c r="P34" s="19"/>
      <c r="Q34" s="19"/>
      <c r="R34" s="19"/>
      <c r="S34" s="19"/>
      <c r="T34" s="14"/>
      <c r="U34" s="14"/>
      <c r="V34" s="14"/>
      <c r="W34" s="41"/>
      <c r="X34" s="41"/>
      <c r="Y34" s="42"/>
      <c r="Z34" s="49"/>
      <c r="AA34"/>
    </row>
    <row r="35" spans="1:27" s="111" customFormat="1" ht="30">
      <c r="A35" s="152"/>
      <c r="B35" s="1501" t="s">
        <v>208</v>
      </c>
      <c r="C35" s="1501"/>
      <c r="D35" s="1502"/>
      <c r="E35" s="168">
        <v>3300000</v>
      </c>
      <c r="F35" s="394" t="s">
        <v>720</v>
      </c>
      <c r="G35" s="178" t="s">
        <v>512</v>
      </c>
      <c r="H35" s="171"/>
      <c r="I35" s="26"/>
      <c r="J35" s="24"/>
      <c r="K35" s="7" t="str">
        <f>B35</f>
        <v>a. Internally generated funds allocated for contraceptive procurement</v>
      </c>
      <c r="L35" s="19"/>
      <c r="M35" s="19"/>
      <c r="N35" s="19"/>
      <c r="O35" s="19"/>
      <c r="P35" s="19"/>
      <c r="Q35" s="19"/>
      <c r="R35" s="19"/>
      <c r="S35" s="19"/>
      <c r="T35" s="14"/>
      <c r="U35" s="14"/>
      <c r="V35" s="14"/>
      <c r="W35" s="41"/>
      <c r="X35" s="41"/>
      <c r="Y35" s="42"/>
      <c r="Z35" s="49"/>
      <c r="AA35"/>
    </row>
    <row r="36" spans="1:27" s="111" customFormat="1" ht="75">
      <c r="A36" s="152"/>
      <c r="B36" s="1501" t="s">
        <v>209</v>
      </c>
      <c r="C36" s="1501"/>
      <c r="D36" s="1502"/>
      <c r="E36" s="168"/>
      <c r="F36" s="169"/>
      <c r="G36" s="178"/>
      <c r="H36" s="171" t="s">
        <v>941</v>
      </c>
      <c r="I36" s="26"/>
      <c r="J36" s="24"/>
      <c r="K36" s="7" t="str">
        <f>B36</f>
        <v>b. Total of all other government funds allocated for contraceptive procurement. (For example, these other government funds could include basket funds, World Bank credits or loans, and other funds donors give to the government [e.g., direct budget support])</v>
      </c>
      <c r="L36" s="19"/>
      <c r="M36" s="19"/>
      <c r="N36" s="19"/>
      <c r="O36" s="19"/>
      <c r="P36" s="19"/>
      <c r="Q36" s="19"/>
      <c r="R36" s="19"/>
      <c r="S36" s="19"/>
      <c r="T36" s="14"/>
      <c r="U36" s="14"/>
      <c r="V36" s="14"/>
      <c r="W36" s="41"/>
      <c r="X36" s="41"/>
      <c r="Y36" s="42"/>
      <c r="Z36" s="49"/>
      <c r="AA36"/>
    </row>
    <row r="37" spans="1:27" s="111" customFormat="1" ht="45" customHeight="1">
      <c r="A37" s="172"/>
      <c r="B37" s="1498" t="s">
        <v>180</v>
      </c>
      <c r="C37" s="1498"/>
      <c r="D37" s="1499"/>
      <c r="E37" s="562">
        <f>E35+E36</f>
        <v>3300000</v>
      </c>
      <c r="F37" s="174"/>
      <c r="G37" s="174"/>
      <c r="H37" s="175"/>
      <c r="I37" s="26"/>
      <c r="J37" s="24"/>
      <c r="K37" s="7" t="str">
        <f>B37</f>
        <v>c. TOTAL government funds allocated for contraceptive procurement
This will auto-calculate.  (It will sum a &amp; b above.)</v>
      </c>
      <c r="L37" s="19"/>
      <c r="M37" s="19"/>
      <c r="N37" s="19"/>
      <c r="O37" s="22"/>
      <c r="P37" s="19"/>
      <c r="Q37" s="19"/>
      <c r="R37" s="19"/>
      <c r="S37" s="19"/>
      <c r="T37" s="14"/>
      <c r="U37" s="14"/>
      <c r="V37" s="14"/>
      <c r="W37" s="41"/>
      <c r="X37" s="41"/>
      <c r="Y37" s="42"/>
      <c r="Z37" s="49"/>
      <c r="AA37"/>
    </row>
    <row r="38" spans="1:27" s="111" customFormat="1" ht="82.5" customHeight="1">
      <c r="A38" s="1493" t="s">
        <v>179</v>
      </c>
      <c r="B38" s="1473"/>
      <c r="C38" s="1473"/>
      <c r="D38" s="1473"/>
      <c r="E38" s="1473"/>
      <c r="F38" s="1473"/>
      <c r="G38" s="1474"/>
      <c r="H38" s="163" t="s">
        <v>61</v>
      </c>
      <c r="I38" s="15"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24"/>
      <c r="K38" s="7"/>
      <c r="L38" s="19"/>
      <c r="M38" s="19"/>
      <c r="N38" s="19"/>
      <c r="O38" s="19"/>
      <c r="P38" s="19"/>
      <c r="Q38" s="19"/>
      <c r="R38" s="19"/>
      <c r="S38" s="19"/>
      <c r="T38" s="14"/>
      <c r="U38" s="14"/>
      <c r="V38" s="14"/>
      <c r="W38" s="41"/>
      <c r="X38" s="41"/>
      <c r="Y38" s="42"/>
      <c r="Z38" s="49"/>
      <c r="AA38"/>
    </row>
    <row r="39" spans="1:27" s="111" customFormat="1" ht="74.25" customHeight="1" thickBot="1">
      <c r="A39" s="1493" t="s">
        <v>678</v>
      </c>
      <c r="B39" s="1473"/>
      <c r="C39" s="1473"/>
      <c r="D39" s="1473"/>
      <c r="E39" s="1473"/>
      <c r="F39" s="1473"/>
      <c r="G39" s="1473"/>
      <c r="H39" s="1511"/>
      <c r="I39" s="15"/>
      <c r="J39" s="24"/>
      <c r="K39" s="7"/>
      <c r="L39" s="19"/>
      <c r="M39" s="19"/>
      <c r="N39" s="19"/>
      <c r="O39" s="19"/>
      <c r="P39" s="19"/>
      <c r="Q39" s="19"/>
      <c r="R39" s="19"/>
      <c r="S39" s="19"/>
      <c r="T39" s="14"/>
      <c r="U39" s="14"/>
      <c r="V39" s="14"/>
      <c r="W39" s="41"/>
      <c r="X39" s="45"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
      <c r="Z39" s="49"/>
      <c r="AA39"/>
    </row>
    <row r="40" spans="1:27" s="111" customFormat="1" ht="129.75">
      <c r="A40" s="164"/>
      <c r="B40" s="1512" t="s">
        <v>133</v>
      </c>
      <c r="C40" s="1513"/>
      <c r="D40" s="176" t="s">
        <v>134</v>
      </c>
      <c r="E40" s="165" t="s">
        <v>135</v>
      </c>
      <c r="F40" s="165" t="s">
        <v>136</v>
      </c>
      <c r="G40" s="166" t="s">
        <v>137</v>
      </c>
      <c r="H40" s="167" t="s">
        <v>54</v>
      </c>
      <c r="I40" s="72"/>
      <c r="J40" s="25"/>
      <c r="K40" s="7">
        <f>A40</f>
        <v>0</v>
      </c>
      <c r="L40" s="19"/>
      <c r="M40" s="19"/>
      <c r="N40" s="19"/>
      <c r="O40" s="19"/>
      <c r="P40" s="19"/>
      <c r="Q40" s="19"/>
      <c r="R40" s="19"/>
      <c r="S40" s="19"/>
      <c r="T40" s="14"/>
      <c r="U40" s="14"/>
      <c r="V40" s="14"/>
      <c r="W40" s="41"/>
      <c r="X40" s="41"/>
      <c r="Y40" s="42"/>
      <c r="Z40" s="49"/>
      <c r="AA40"/>
    </row>
    <row r="41" spans="1:27" s="111" customFormat="1" ht="30">
      <c r="A41" s="164"/>
      <c r="B41" s="1473" t="s">
        <v>138</v>
      </c>
      <c r="C41" s="1474"/>
      <c r="D41" s="702" t="s">
        <v>692</v>
      </c>
      <c r="E41" s="168">
        <v>3300000</v>
      </c>
      <c r="F41" s="177" t="s">
        <v>720</v>
      </c>
      <c r="G41" s="178" t="s">
        <v>512</v>
      </c>
      <c r="H41" s="171" t="s">
        <v>513</v>
      </c>
      <c r="I41" s="26"/>
      <c r="J41" s="24"/>
      <c r="K41" s="7" t="str">
        <f>B41</f>
        <v>a. Internally generated funds spent on contraceptive procurement</v>
      </c>
      <c r="L41" s="19"/>
      <c r="M41" s="19"/>
      <c r="N41" s="19"/>
      <c r="O41" s="19"/>
      <c r="P41" s="19"/>
      <c r="Q41" s="19"/>
      <c r="R41" s="19"/>
      <c r="S41" s="19"/>
      <c r="T41" s="14"/>
      <c r="U41" s="14"/>
      <c r="V41" s="14"/>
      <c r="W41" s="41"/>
      <c r="X41" s="41"/>
      <c r="Y41" s="42"/>
      <c r="Z41" s="49"/>
      <c r="AA41"/>
    </row>
    <row r="42" spans="1:27" s="111" customFormat="1" ht="30">
      <c r="A42" s="164"/>
      <c r="B42" s="179"/>
      <c r="C42" s="180" t="s">
        <v>139</v>
      </c>
      <c r="D42" s="1475"/>
      <c r="E42" s="1476"/>
      <c r="F42" s="1476"/>
      <c r="G42" s="1476"/>
      <c r="H42" s="1477"/>
      <c r="I42" s="27"/>
      <c r="J42" s="24"/>
      <c r="K42" s="7" t="str">
        <f>C42</f>
        <v>i. Specify source(s) of internally generated funds spent (for example, from taxes)</v>
      </c>
      <c r="L42" s="19"/>
      <c r="M42" s="19"/>
      <c r="N42" s="19"/>
      <c r="O42" s="22">
        <f>D42</f>
        <v>0</v>
      </c>
      <c r="P42" s="19"/>
      <c r="Q42" s="19"/>
      <c r="R42" s="19"/>
      <c r="S42" s="19"/>
      <c r="T42" s="14"/>
      <c r="U42" s="14"/>
      <c r="V42" s="14"/>
      <c r="W42" s="41"/>
      <c r="X42" s="41"/>
      <c r="Y42" s="42"/>
      <c r="Z42" s="49"/>
      <c r="AA42"/>
    </row>
    <row r="43" spans="1:27" s="111" customFormat="1" ht="78.75" customHeight="1">
      <c r="A43" s="164"/>
      <c r="B43" s="1473" t="s">
        <v>140</v>
      </c>
      <c r="C43" s="1474"/>
      <c r="D43" s="702"/>
      <c r="E43" s="168"/>
      <c r="F43" s="177"/>
      <c r="G43" s="178"/>
      <c r="H43" s="192"/>
      <c r="I43" s="26"/>
      <c r="J43" s="24"/>
      <c r="K43" s="7" t="str">
        <f>B43</f>
        <v>b. Total of all other government funds spent on contraceptive procurement. (For example, these other government funds could include basket funds, World Bank credits or loans, and other funds donors gave to the government [e.g., direct budget support])</v>
      </c>
      <c r="L43" s="19"/>
      <c r="M43" s="19"/>
      <c r="N43" s="19"/>
      <c r="O43" s="19"/>
      <c r="P43" s="19"/>
      <c r="Q43" s="19"/>
      <c r="R43" s="19"/>
      <c r="S43" s="19"/>
      <c r="T43" s="14"/>
      <c r="U43" s="14"/>
      <c r="V43" s="14"/>
      <c r="W43" s="41"/>
      <c r="X43" s="41"/>
      <c r="Y43" s="42"/>
      <c r="Z43" s="49"/>
      <c r="AA43"/>
    </row>
    <row r="44" spans="1:27" s="111" customFormat="1" ht="30">
      <c r="A44" s="164"/>
      <c r="B44" s="179"/>
      <c r="C44" s="180" t="s">
        <v>141</v>
      </c>
      <c r="D44" s="1475"/>
      <c r="E44" s="1476"/>
      <c r="F44" s="1476"/>
      <c r="G44" s="1476"/>
      <c r="H44" s="1477"/>
      <c r="I44" s="27"/>
      <c r="J44" s="24"/>
      <c r="K44" s="7" t="str">
        <f>C44</f>
        <v>i. Specify source(s) of other government funds spent (for example: basket funding or specific donor)</v>
      </c>
      <c r="L44" s="19"/>
      <c r="M44" s="19"/>
      <c r="N44" s="19"/>
      <c r="O44" s="22">
        <f>D44</f>
        <v>0</v>
      </c>
      <c r="P44" s="19"/>
      <c r="Q44" s="19"/>
      <c r="R44" s="19"/>
      <c r="S44" s="19"/>
      <c r="T44" s="14"/>
      <c r="U44" s="14"/>
      <c r="V44" s="14"/>
      <c r="W44" s="41"/>
      <c r="X44" s="41"/>
      <c r="Y44" s="42"/>
      <c r="Z44" s="49"/>
      <c r="AA44"/>
    </row>
    <row r="45" spans="1:27" s="111" customFormat="1" ht="45">
      <c r="A45" s="164"/>
      <c r="B45" s="1473" t="s">
        <v>142</v>
      </c>
      <c r="C45" s="1474"/>
      <c r="D45" s="181"/>
      <c r="E45" s="565">
        <f>E41+E43</f>
        <v>3300000</v>
      </c>
      <c r="F45" s="183"/>
      <c r="G45" s="183"/>
      <c r="H45" s="171"/>
      <c r="I45" s="26"/>
      <c r="J45" s="24"/>
      <c r="K45" s="7" t="str">
        <f>B45</f>
        <v>c. TOTAL government funds spent on contraceptive procurement
This will auto-calculate.  (It will sum a &amp; b above.)</v>
      </c>
      <c r="L45" s="19"/>
      <c r="M45" s="19"/>
      <c r="N45" s="19"/>
      <c r="O45" s="22"/>
      <c r="P45" s="19"/>
      <c r="Q45" s="19"/>
      <c r="R45" s="19"/>
      <c r="S45" s="19"/>
      <c r="T45" s="14"/>
      <c r="U45" s="14"/>
      <c r="V45" s="14"/>
      <c r="W45" s="41"/>
      <c r="X45" s="41"/>
      <c r="Y45" s="42"/>
      <c r="Z45" s="49"/>
      <c r="AA45"/>
    </row>
    <row r="46" spans="1:27" s="102" customFormat="1">
      <c r="A46" s="184"/>
      <c r="B46" s="185"/>
      <c r="C46" s="185"/>
      <c r="D46" s="186"/>
      <c r="E46" s="187"/>
      <c r="F46" s="187"/>
      <c r="G46" s="188"/>
      <c r="H46" s="189"/>
      <c r="I46" s="76"/>
      <c r="J46" s="24"/>
      <c r="K46" s="7">
        <f>A46</f>
        <v>0</v>
      </c>
      <c r="L46" s="19"/>
      <c r="M46" s="19"/>
      <c r="N46" s="19"/>
      <c r="O46" s="22"/>
      <c r="P46" s="19"/>
      <c r="Q46" s="19"/>
      <c r="R46" s="19"/>
      <c r="S46" s="19"/>
      <c r="T46" s="14"/>
      <c r="U46" s="14"/>
      <c r="V46" s="14"/>
      <c r="W46" s="41"/>
      <c r="X46" s="41"/>
      <c r="Y46" s="104"/>
      <c r="Z46" s="101"/>
      <c r="AA46"/>
    </row>
    <row r="47" spans="1:27" s="111" customFormat="1" ht="30" customHeight="1">
      <c r="A47" s="1493" t="s">
        <v>143</v>
      </c>
      <c r="B47" s="1473"/>
      <c r="C47" s="1473"/>
      <c r="D47" s="1473"/>
      <c r="E47" s="1473"/>
      <c r="F47" s="1473"/>
      <c r="G47" s="1473"/>
      <c r="H47" s="1511"/>
      <c r="I47" s="15"/>
      <c r="J47" s="24"/>
      <c r="K47" s="7"/>
      <c r="L47" s="19"/>
      <c r="M47" s="19"/>
      <c r="N47" s="19"/>
      <c r="O47" s="19"/>
      <c r="P47" s="19"/>
      <c r="Q47" s="19"/>
      <c r="R47" s="19"/>
      <c r="S47" s="19"/>
      <c r="T47" s="14"/>
      <c r="U47" s="14"/>
      <c r="V47" s="14"/>
      <c r="W47" s="41"/>
      <c r="X47" s="45" t="str">
        <f>A47</f>
        <v xml:space="preserve">B9. Please complete the table below to indicate in-kind donations and Global Fund expenditures on contraceptive procurement in the most recent complete fiscal year (FY '11-'12).
</v>
      </c>
      <c r="Y47" s="42"/>
      <c r="Z47" s="49"/>
      <c r="AA47"/>
    </row>
    <row r="48" spans="1:27" s="111" customFormat="1" ht="129.75">
      <c r="A48" s="164" t="s">
        <v>69</v>
      </c>
      <c r="B48" s="1512" t="s">
        <v>144</v>
      </c>
      <c r="C48" s="1474"/>
      <c r="D48" s="176" t="s">
        <v>145</v>
      </c>
      <c r="E48" s="165" t="s">
        <v>146</v>
      </c>
      <c r="F48" s="165" t="s">
        <v>147</v>
      </c>
      <c r="G48" s="166" t="s">
        <v>148</v>
      </c>
      <c r="H48" s="167" t="s">
        <v>54</v>
      </c>
      <c r="I48" s="77"/>
      <c r="J48" s="24"/>
      <c r="K48" s="7" t="str">
        <f>A48</f>
        <v xml:space="preserve">
</v>
      </c>
      <c r="L48" s="19"/>
      <c r="M48" s="19"/>
      <c r="N48" s="19"/>
      <c r="O48" s="22"/>
      <c r="P48" s="19"/>
      <c r="Q48" s="19"/>
      <c r="R48" s="19"/>
      <c r="S48" s="19"/>
      <c r="T48" s="14"/>
      <c r="U48" s="14"/>
      <c r="V48" s="14"/>
      <c r="W48" s="41"/>
      <c r="X48" s="41"/>
      <c r="Y48" s="42"/>
      <c r="Z48" s="49"/>
      <c r="AA48"/>
    </row>
    <row r="49" spans="1:27" s="111" customFormat="1">
      <c r="A49" s="164"/>
      <c r="B49" s="1473" t="s">
        <v>99</v>
      </c>
      <c r="C49" s="1474"/>
      <c r="D49" s="702" t="s">
        <v>692</v>
      </c>
      <c r="E49" s="168">
        <v>18200000</v>
      </c>
      <c r="F49" s="177" t="s">
        <v>538</v>
      </c>
      <c r="G49" s="190"/>
      <c r="H49" s="191"/>
      <c r="I49" s="10"/>
      <c r="J49" s="24"/>
      <c r="K49" s="7" t="str">
        <f>B49</f>
        <v>a. In-kind donations of contraceptives</v>
      </c>
      <c r="L49" s="19"/>
      <c r="M49" s="19"/>
      <c r="N49" s="19"/>
      <c r="O49" s="22"/>
      <c r="P49" s="19"/>
      <c r="Q49" s="19"/>
      <c r="R49" s="19"/>
      <c r="S49" s="19"/>
      <c r="T49" s="14"/>
      <c r="U49" s="14"/>
      <c r="V49" s="14"/>
      <c r="W49" s="41"/>
      <c r="X49" s="41"/>
      <c r="Y49" s="42"/>
      <c r="Z49" s="49"/>
      <c r="AA49"/>
    </row>
    <row r="50" spans="1:27" s="111" customFormat="1">
      <c r="A50" s="164"/>
      <c r="B50" s="179"/>
      <c r="C50" s="180" t="s">
        <v>100</v>
      </c>
      <c r="D50" s="1525" t="s">
        <v>514</v>
      </c>
      <c r="E50" s="1526"/>
      <c r="F50" s="1526"/>
      <c r="G50" s="1526"/>
      <c r="H50" s="1527"/>
      <c r="I50" s="127"/>
      <c r="J50" s="24"/>
      <c r="K50" s="7" t="str">
        <f>C50</f>
        <v xml:space="preserve">i. Specify source(s) of in-kind donations </v>
      </c>
      <c r="L50" s="19"/>
      <c r="M50" s="19"/>
      <c r="N50" s="19"/>
      <c r="O50" s="22" t="str">
        <f>D50</f>
        <v>USAID, UNFPA, DFID</v>
      </c>
      <c r="P50" s="19"/>
      <c r="Q50" s="19"/>
      <c r="R50" s="19"/>
      <c r="S50" s="19"/>
      <c r="T50" s="14"/>
      <c r="U50" s="14"/>
      <c r="V50" s="14"/>
      <c r="W50" s="41"/>
      <c r="X50" s="41"/>
      <c r="Y50" s="42"/>
      <c r="Z50" s="49"/>
      <c r="AA50"/>
    </row>
    <row r="51" spans="1:27" s="111" customFormat="1" ht="30">
      <c r="A51" s="164"/>
      <c r="B51" s="1473" t="s">
        <v>149</v>
      </c>
      <c r="C51" s="1474"/>
      <c r="D51" s="702" t="s">
        <v>66</v>
      </c>
      <c r="E51" s="168"/>
      <c r="F51" s="177" t="s">
        <v>538</v>
      </c>
      <c r="G51" s="190"/>
      <c r="H51" s="191"/>
      <c r="I51" s="10"/>
      <c r="J51" s="24"/>
      <c r="K51" s="7" t="str">
        <f>B51</f>
        <v>b. Global Fund grants used to procure condoms</v>
      </c>
      <c r="L51" s="19"/>
      <c r="M51" s="19"/>
      <c r="N51" s="19"/>
      <c r="O51" s="22"/>
      <c r="P51" s="19"/>
      <c r="Q51" s="19"/>
      <c r="R51" s="19"/>
      <c r="S51" s="19"/>
      <c r="T51" s="14"/>
      <c r="U51" s="14"/>
      <c r="V51" s="14"/>
      <c r="W51" s="41"/>
      <c r="X51" s="41"/>
      <c r="Y51" s="42"/>
      <c r="Z51" s="49"/>
      <c r="AA51"/>
    </row>
    <row r="52" spans="1:27" s="111" customFormat="1" ht="30">
      <c r="A52" s="164"/>
      <c r="B52" s="1473" t="s">
        <v>150</v>
      </c>
      <c r="C52" s="1474"/>
      <c r="D52" s="702" t="s">
        <v>62</v>
      </c>
      <c r="E52" s="168"/>
      <c r="F52" s="177" t="s">
        <v>538</v>
      </c>
      <c r="G52" s="190"/>
      <c r="H52" s="191"/>
      <c r="I52" s="10"/>
      <c r="J52" s="24"/>
      <c r="K52" s="7" t="str">
        <f>B52</f>
        <v>c. Global Fund grants used to procure contraceptives besides condoms</v>
      </c>
      <c r="L52" s="19"/>
      <c r="M52" s="19"/>
      <c r="N52" s="19"/>
      <c r="O52" s="22"/>
      <c r="P52" s="19"/>
      <c r="Q52" s="19"/>
      <c r="R52" s="19"/>
      <c r="S52" s="19"/>
      <c r="T52" s="14"/>
      <c r="U52" s="14"/>
      <c r="V52" s="14"/>
      <c r="W52" s="41"/>
      <c r="X52" s="41"/>
      <c r="Y52" s="42"/>
      <c r="Z52" s="49"/>
      <c r="AA52"/>
    </row>
    <row r="53" spans="1:27" s="111" customFormat="1" ht="45">
      <c r="A53" s="164"/>
      <c r="B53" s="1473" t="s">
        <v>151</v>
      </c>
      <c r="C53" s="1474"/>
      <c r="D53" s="181"/>
      <c r="E53" s="182">
        <f>E49+E51+E52</f>
        <v>18200000</v>
      </c>
      <c r="F53" s="183"/>
      <c r="G53" s="183"/>
      <c r="H53" s="192"/>
      <c r="I53" s="26"/>
      <c r="J53" s="24"/>
      <c r="K53" s="7" t="str">
        <f>B53</f>
        <v>d. TOTAL value of in-kind donations and Global Fund grants spent on contraceptive procurement
This will auto-calculate.  (It will sum a-c above.)</v>
      </c>
      <c r="L53" s="19"/>
      <c r="M53" s="19"/>
      <c r="N53" s="19"/>
      <c r="O53" s="22"/>
      <c r="P53" s="19"/>
      <c r="Q53" s="19"/>
      <c r="R53" s="19"/>
      <c r="S53" s="19"/>
      <c r="T53" s="14"/>
      <c r="U53" s="14"/>
      <c r="V53" s="14"/>
      <c r="W53" s="41"/>
      <c r="X53" s="41"/>
      <c r="Y53" s="42"/>
      <c r="Z53" s="49"/>
      <c r="AA53"/>
    </row>
    <row r="54" spans="1:27" s="102" customFormat="1">
      <c r="A54" s="184"/>
      <c r="B54" s="185"/>
      <c r="C54" s="185"/>
      <c r="D54" s="186"/>
      <c r="E54" s="187"/>
      <c r="F54" s="187"/>
      <c r="G54" s="188"/>
      <c r="H54" s="189"/>
      <c r="I54" s="76"/>
      <c r="J54" s="24"/>
      <c r="K54" s="7">
        <f>A54</f>
        <v>0</v>
      </c>
      <c r="L54" s="19"/>
      <c r="M54" s="19"/>
      <c r="N54" s="19"/>
      <c r="O54" s="22"/>
      <c r="P54" s="19"/>
      <c r="Q54" s="19"/>
      <c r="R54" s="19"/>
      <c r="S54" s="19"/>
      <c r="T54" s="14"/>
      <c r="U54" s="14"/>
      <c r="V54" s="14"/>
      <c r="W54" s="41"/>
      <c r="X54" s="41"/>
      <c r="Y54" s="104"/>
      <c r="Z54" s="101"/>
      <c r="AA54"/>
    </row>
    <row r="55" spans="1:27" s="111" customFormat="1" ht="75" customHeight="1">
      <c r="A55" s="1493" t="s">
        <v>215</v>
      </c>
      <c r="B55" s="1473"/>
      <c r="C55" s="1473"/>
      <c r="D55" s="1473"/>
      <c r="E55" s="1473"/>
      <c r="F55" s="1473"/>
      <c r="G55" s="1473"/>
      <c r="H55" s="1511"/>
      <c r="I55" s="15"/>
      <c r="J55" s="24"/>
      <c r="K55" s="7"/>
      <c r="L55" s="19"/>
      <c r="M55" s="19"/>
      <c r="N55" s="19"/>
      <c r="O55" s="19"/>
      <c r="P55" s="19"/>
      <c r="Q55" s="19"/>
      <c r="R55" s="19"/>
      <c r="S55" s="19"/>
      <c r="T55" s="14"/>
      <c r="U55" s="14"/>
      <c r="V55" s="14"/>
      <c r="W55" s="41"/>
      <c r="X55" s="45"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
      <c r="Z55" s="49"/>
      <c r="AA55"/>
    </row>
    <row r="56" spans="1:27" s="111" customFormat="1" ht="150">
      <c r="A56" s="1519" t="s">
        <v>152</v>
      </c>
      <c r="B56" s="1528"/>
      <c r="C56" s="1528"/>
      <c r="D56" s="1528"/>
      <c r="E56" s="1529"/>
      <c r="F56" s="566">
        <f>E45/(E45+E53)</f>
        <v>0.15348837209302327</v>
      </c>
      <c r="G56" s="1517" t="s">
        <v>101</v>
      </c>
      <c r="H56" s="1518"/>
      <c r="I56" s="10"/>
      <c r="J56" s="28" t="str">
        <f>G56</f>
        <v xml:space="preserve">Comments:
</v>
      </c>
      <c r="K56" s="7"/>
      <c r="L56" s="19"/>
      <c r="M56" s="19"/>
      <c r="N56" s="19"/>
      <c r="O56" s="22"/>
      <c r="P56" s="19"/>
      <c r="Q56" s="19"/>
      <c r="R56" s="2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19"/>
      <c r="T56" s="14"/>
      <c r="U56" s="14"/>
      <c r="V56" s="14"/>
      <c r="W56" s="41"/>
      <c r="X56" s="41"/>
      <c r="Y56" s="42"/>
      <c r="Z56" s="49"/>
      <c r="AA56"/>
    </row>
    <row r="57" spans="1:27" s="111" customFormat="1" ht="140.25" customHeight="1">
      <c r="A57" s="1514" t="s">
        <v>210</v>
      </c>
      <c r="B57" s="1515"/>
      <c r="C57" s="1515"/>
      <c r="D57" s="1515"/>
      <c r="E57" s="1516"/>
      <c r="F57" s="566">
        <f>E41/E45</f>
        <v>1</v>
      </c>
      <c r="G57" s="1517" t="s">
        <v>101</v>
      </c>
      <c r="H57" s="1518"/>
      <c r="I57" s="10"/>
      <c r="J57" s="28" t="str">
        <f>G57</f>
        <v xml:space="preserve">Comments:
</v>
      </c>
      <c r="K57" s="7"/>
      <c r="L57" s="19"/>
      <c r="M57" s="19"/>
      <c r="N57" s="19"/>
      <c r="O57" s="22"/>
      <c r="P57" s="19"/>
      <c r="Q57" s="19"/>
      <c r="R57" s="2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19"/>
      <c r="T57" s="14"/>
      <c r="U57" s="14"/>
      <c r="V57" s="14"/>
      <c r="W57" s="41"/>
      <c r="X57" s="41"/>
      <c r="Y57" s="42"/>
      <c r="Z57" s="49"/>
      <c r="AA57"/>
    </row>
    <row r="58" spans="1:27" s="111" customFormat="1" ht="135">
      <c r="A58" s="1519" t="s">
        <v>153</v>
      </c>
      <c r="B58" s="1520"/>
      <c r="C58" s="1520"/>
      <c r="D58" s="1520"/>
      <c r="E58" s="1521"/>
      <c r="F58" s="566">
        <f>(E45+E53)/G29</f>
        <v>0.732770645003467</v>
      </c>
      <c r="G58" s="1517" t="s">
        <v>114</v>
      </c>
      <c r="H58" s="1518"/>
      <c r="I58" s="10"/>
      <c r="J58" s="28" t="str">
        <f>G58</f>
        <v xml:space="preserve">Comments: </v>
      </c>
      <c r="K58" s="7"/>
      <c r="L58" s="19"/>
      <c r="M58" s="19"/>
      <c r="N58" s="19"/>
      <c r="O58" s="22"/>
      <c r="P58" s="19"/>
      <c r="Q58" s="19"/>
      <c r="R58" s="2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19"/>
      <c r="T58" s="14"/>
      <c r="U58" s="14"/>
      <c r="V58" s="14"/>
      <c r="W58" s="41"/>
      <c r="X58" s="41"/>
      <c r="Y58" s="42"/>
      <c r="Z58" s="49"/>
      <c r="AA58"/>
    </row>
    <row r="59" spans="1:27" s="111" customFormat="1" ht="60" customHeight="1">
      <c r="A59" s="1522" t="s">
        <v>211</v>
      </c>
      <c r="B59" s="1523"/>
      <c r="C59" s="1523"/>
      <c r="D59" s="1523"/>
      <c r="E59" s="1524"/>
      <c r="F59" s="701" t="s">
        <v>66</v>
      </c>
      <c r="G59" s="1517" t="s">
        <v>942</v>
      </c>
      <c r="H59" s="1518"/>
      <c r="I59" s="10"/>
      <c r="J59" s="28" t="str">
        <f>G59</f>
        <v>The source documents (froecast) was being updated</v>
      </c>
      <c r="K59" s="7"/>
      <c r="L59" s="19"/>
      <c r="M59" s="19"/>
      <c r="N59" s="19"/>
      <c r="O59" s="22"/>
      <c r="P59" s="19"/>
      <c r="Q59" s="19"/>
      <c r="R59" s="29" t="str">
        <f>A59</f>
        <v>B13. If B12 did not calculate automatically, please answer the following question:
Was there a funding gap for public sector contraceptives in the last complete fiscal year?
(Please select from the dropdown list.)</v>
      </c>
      <c r="S59" s="19"/>
      <c r="T59" s="14"/>
      <c r="U59" s="14"/>
      <c r="V59" s="14"/>
      <c r="W59" s="41"/>
      <c r="X59" s="41"/>
      <c r="Y59" s="42"/>
      <c r="Z59" s="49"/>
      <c r="AA59"/>
    </row>
    <row r="60" spans="1:27" s="102" customFormat="1">
      <c r="A60" s="194"/>
      <c r="B60" s="195"/>
      <c r="C60" s="195"/>
      <c r="D60" s="196"/>
      <c r="E60" s="197"/>
      <c r="F60" s="197"/>
      <c r="G60" s="198"/>
      <c r="H60" s="199"/>
      <c r="I60" s="76"/>
      <c r="J60" s="24"/>
      <c r="K60" s="7">
        <f>A60</f>
        <v>0</v>
      </c>
      <c r="L60" s="19"/>
      <c r="M60" s="19"/>
      <c r="N60" s="19"/>
      <c r="O60" s="22"/>
      <c r="P60" s="19"/>
      <c r="Q60" s="19"/>
      <c r="R60" s="19"/>
      <c r="S60" s="19"/>
      <c r="T60" s="14"/>
      <c r="U60" s="14"/>
      <c r="V60" s="14"/>
      <c r="W60" s="41"/>
      <c r="X60" s="41"/>
      <c r="Y60" s="104"/>
      <c r="Z60" s="101"/>
      <c r="AA60"/>
    </row>
    <row r="61" spans="1:27" s="111" customFormat="1" ht="45">
      <c r="A61" s="1493" t="s">
        <v>154</v>
      </c>
      <c r="B61" s="1473"/>
      <c r="C61" s="1473"/>
      <c r="D61" s="1473"/>
      <c r="E61" s="1474"/>
      <c r="F61" s="1540" t="s">
        <v>1</v>
      </c>
      <c r="G61" s="1541"/>
      <c r="H61" s="1542"/>
      <c r="I61" s="11"/>
      <c r="J61" s="24"/>
      <c r="K61" s="7"/>
      <c r="L61" s="19"/>
      <c r="M61" s="19"/>
      <c r="N61" s="19"/>
      <c r="O61" s="19"/>
      <c r="P61" s="19"/>
      <c r="Q61" s="7" t="str">
        <f>F61</f>
        <v>The government (e.g., Central Medical Stores, MOH logistics unit, MOH procurement unit)</v>
      </c>
      <c r="R61" s="29" t="str">
        <f>A61</f>
        <v>B14. If the government financed any contraceptive procurement in the most recent complete fiscal year, which entity conducted the procurement(s)? (Please select from the dropdown.)</v>
      </c>
      <c r="S61" s="19"/>
      <c r="T61" s="14"/>
      <c r="U61" s="14"/>
      <c r="V61" s="14"/>
      <c r="W61" s="41"/>
      <c r="X61" s="41"/>
      <c r="Y61" s="42"/>
      <c r="Z61" s="49"/>
      <c r="AA61"/>
    </row>
    <row r="62" spans="1:27" s="111" customFormat="1">
      <c r="A62" s="152"/>
      <c r="B62" s="1473" t="s">
        <v>31</v>
      </c>
      <c r="C62" s="1473"/>
      <c r="D62" s="1473"/>
      <c r="E62" s="1473"/>
      <c r="F62" s="1602" t="s">
        <v>467</v>
      </c>
      <c r="G62" s="1603"/>
      <c r="H62" s="1604"/>
      <c r="I62" s="10"/>
      <c r="J62" s="24"/>
      <c r="K62" s="7"/>
      <c r="L62" s="19"/>
      <c r="M62" s="35">
        <f>E62</f>
        <v>0</v>
      </c>
      <c r="N62" s="19"/>
      <c r="O62" s="19"/>
      <c r="P62" s="19"/>
      <c r="Q62" s="7" t="str">
        <f>F62</f>
        <v>Central Medical Stores</v>
      </c>
      <c r="R62" s="22" t="str">
        <f>B62</f>
        <v>a. Specify entity</v>
      </c>
      <c r="S62" s="19"/>
      <c r="T62" s="14"/>
      <c r="U62" s="14"/>
      <c r="V62" s="14"/>
      <c r="W62" s="41"/>
      <c r="X62" s="41"/>
      <c r="Y62" s="42"/>
      <c r="Z62" s="49"/>
      <c r="AA62"/>
    </row>
    <row r="63" spans="1:27" s="111" customFormat="1" ht="30.75" customHeight="1">
      <c r="A63" s="684"/>
      <c r="B63" s="683"/>
      <c r="C63" s="1473" t="s">
        <v>178</v>
      </c>
      <c r="D63" s="1473"/>
      <c r="E63" s="1474"/>
      <c r="F63" s="1540" t="s">
        <v>61</v>
      </c>
      <c r="G63" s="1541"/>
      <c r="H63" s="1542"/>
      <c r="I63" s="10"/>
      <c r="J63" s="24"/>
      <c r="K63" s="7"/>
      <c r="L63" s="19"/>
      <c r="M63" s="19"/>
      <c r="N63" s="19"/>
      <c r="O63" s="19"/>
      <c r="P63" s="19"/>
      <c r="Q63" s="7" t="str">
        <f>F63</f>
        <v>Yes</v>
      </c>
      <c r="R63" s="22" t="str">
        <f>C63</f>
        <v>i. Is this a parastatal? (i.e., a company established and contracted by the government to undertake commercial activities on behalf of the government)</v>
      </c>
      <c r="S63" s="19"/>
      <c r="T63" s="14"/>
      <c r="U63" s="14"/>
      <c r="V63" s="14"/>
      <c r="W63" s="41"/>
      <c r="X63" s="41"/>
      <c r="Y63" s="42"/>
      <c r="Z63" s="49"/>
      <c r="AA63"/>
    </row>
    <row r="64" spans="1:27" s="111" customFormat="1" ht="45">
      <c r="A64" s="1493" t="s">
        <v>155</v>
      </c>
      <c r="B64" s="1473"/>
      <c r="C64" s="1474"/>
      <c r="D64" s="1484"/>
      <c r="E64" s="1485"/>
      <c r="F64" s="1485"/>
      <c r="G64" s="1485"/>
      <c r="H64" s="1486"/>
      <c r="I64" s="6"/>
      <c r="J64" s="24"/>
      <c r="K64" s="7" t="str">
        <f>A64</f>
        <v xml:space="preserve">B15. Please note any additional comments about finance and procurement.
</v>
      </c>
      <c r="L64" s="19"/>
      <c r="M64" s="19"/>
      <c r="N64" s="19"/>
      <c r="O64" s="7">
        <f>D64</f>
        <v>0</v>
      </c>
      <c r="P64" s="19"/>
      <c r="Q64" s="19"/>
      <c r="R64" s="7"/>
      <c r="S64" s="19"/>
      <c r="T64" s="14"/>
      <c r="U64" s="14"/>
      <c r="V64" s="14"/>
      <c r="W64" s="41"/>
      <c r="X64" s="41"/>
      <c r="Y64" s="42"/>
      <c r="Z64" s="49"/>
      <c r="AA64"/>
    </row>
    <row r="65" spans="1:27" s="111" customFormat="1" ht="16.5" customHeight="1" thickBot="1">
      <c r="A65" s="1530" t="s">
        <v>7</v>
      </c>
      <c r="B65" s="1531"/>
      <c r="C65" s="1531"/>
      <c r="D65" s="1531"/>
      <c r="E65" s="1531"/>
      <c r="F65" s="1531"/>
      <c r="G65" s="1531"/>
      <c r="H65" s="200"/>
      <c r="I65" s="39"/>
      <c r="J65" s="24"/>
      <c r="K65" s="7"/>
      <c r="L65" s="19"/>
      <c r="M65" s="19"/>
      <c r="N65" s="19"/>
      <c r="O65" s="19"/>
      <c r="P65" s="19"/>
      <c r="Q65" s="19"/>
      <c r="R65" s="7"/>
      <c r="S65" s="19"/>
      <c r="T65" s="14"/>
      <c r="U65" s="14"/>
      <c r="V65" s="14"/>
      <c r="W65" s="41"/>
      <c r="X65" s="41"/>
      <c r="Y65" s="42"/>
      <c r="Z65" s="49"/>
      <c r="AA65"/>
    </row>
    <row r="66" spans="1:27" s="111" customFormat="1" ht="45" customHeight="1">
      <c r="A66" s="1532" t="s">
        <v>156</v>
      </c>
      <c r="B66" s="1533"/>
      <c r="C66" s="1533"/>
      <c r="D66" s="1533"/>
      <c r="E66" s="1533"/>
      <c r="F66" s="1533"/>
      <c r="G66" s="1533"/>
      <c r="H66" s="1534"/>
      <c r="I66" s="75"/>
      <c r="J66" s="24"/>
      <c r="K66" s="7"/>
      <c r="L66" s="19"/>
      <c r="M66" s="19"/>
      <c r="N66" s="19"/>
      <c r="O66" s="19"/>
      <c r="P66" s="19"/>
      <c r="Q66" s="19"/>
      <c r="R66" s="7"/>
      <c r="S66" s="19"/>
      <c r="T66" s="14"/>
      <c r="U66" s="14"/>
      <c r="V66" s="14"/>
      <c r="W66" s="41"/>
      <c r="X66" s="45"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
      <c r="Z66" s="49"/>
      <c r="AA66"/>
    </row>
    <row r="67" spans="1:27" s="128" customFormat="1" ht="15.75">
      <c r="A67" s="1535" t="s">
        <v>2</v>
      </c>
      <c r="B67" s="1536"/>
      <c r="C67" s="1537"/>
      <c r="D67" s="1538" t="s">
        <v>84</v>
      </c>
      <c r="E67" s="1539"/>
      <c r="F67" s="201" t="s">
        <v>102</v>
      </c>
      <c r="G67" s="202" t="s">
        <v>103</v>
      </c>
      <c r="H67" s="203" t="s">
        <v>104</v>
      </c>
      <c r="I67" s="74"/>
      <c r="J67" s="30"/>
      <c r="K67" s="7" t="str">
        <f>A67</f>
        <v>Contraceptive Method</v>
      </c>
      <c r="L67" s="31"/>
      <c r="M67" s="31"/>
      <c r="N67" s="31"/>
      <c r="O67" s="31"/>
      <c r="P67" s="31"/>
      <c r="Q67" s="31"/>
      <c r="R67" s="9"/>
      <c r="S67" s="31"/>
      <c r="T67" s="32"/>
      <c r="U67" s="32"/>
      <c r="V67" s="32"/>
      <c r="W67" s="38"/>
      <c r="X67" s="38"/>
      <c r="Y67" s="3"/>
      <c r="Z67" s="51"/>
      <c r="AA67"/>
    </row>
    <row r="68" spans="1:27" s="111" customFormat="1" ht="30">
      <c r="A68" s="204"/>
      <c r="B68" s="1543" t="s">
        <v>157</v>
      </c>
      <c r="C68" s="1544"/>
      <c r="D68" s="1651" t="s">
        <v>61</v>
      </c>
      <c r="E68" s="1651"/>
      <c r="F68" s="694" t="s">
        <v>61</v>
      </c>
      <c r="G68" s="694" t="s">
        <v>61</v>
      </c>
      <c r="H68" s="99" t="s">
        <v>61</v>
      </c>
      <c r="I68" s="6"/>
      <c r="J68" s="24"/>
      <c r="K68" s="7" t="str">
        <f t="shared" ref="K68:K79" si="2">B68</f>
        <v>a. Combined oral contraceptives (estrogen + progestin - for  example, LoFemenol, Microgynon)</v>
      </c>
      <c r="L68" s="19"/>
      <c r="M68" s="19"/>
      <c r="N68" s="19"/>
      <c r="O68" s="19"/>
      <c r="P68" s="19"/>
      <c r="Q68" s="19"/>
      <c r="R68" s="7"/>
      <c r="S68" s="19"/>
      <c r="T68" s="14"/>
      <c r="U68" s="14"/>
      <c r="V68" s="14"/>
      <c r="W68" s="41"/>
      <c r="X68" s="41"/>
      <c r="Y68" s="42"/>
      <c r="Z68" s="49"/>
      <c r="AA68"/>
    </row>
    <row r="69" spans="1:27" s="111" customFormat="1">
      <c r="A69" s="205"/>
      <c r="B69" s="1543" t="s">
        <v>158</v>
      </c>
      <c r="C69" s="1544"/>
      <c r="D69" s="1651" t="s">
        <v>66</v>
      </c>
      <c r="E69" s="1651"/>
      <c r="F69" s="694" t="s">
        <v>61</v>
      </c>
      <c r="G69" s="694" t="s">
        <v>61</v>
      </c>
      <c r="H69" s="99" t="s">
        <v>61</v>
      </c>
      <c r="I69" s="6"/>
      <c r="J69" s="24"/>
      <c r="K69" s="7" t="str">
        <f t="shared" si="2"/>
        <v>b. Progestin-only pills (for example, Ovrette, Microlut)</v>
      </c>
      <c r="L69" s="19"/>
      <c r="M69" s="19"/>
      <c r="N69" s="19"/>
      <c r="O69" s="19"/>
      <c r="P69" s="19"/>
      <c r="Q69" s="19"/>
      <c r="R69" s="7"/>
      <c r="S69" s="19"/>
      <c r="T69" s="14"/>
      <c r="U69" s="14"/>
      <c r="V69" s="14"/>
      <c r="W69" s="41"/>
      <c r="X69" s="41"/>
      <c r="Y69" s="42"/>
      <c r="Z69" s="49"/>
      <c r="AA69"/>
    </row>
    <row r="70" spans="1:27" s="111" customFormat="1">
      <c r="A70" s="205"/>
      <c r="B70" s="1543" t="s">
        <v>159</v>
      </c>
      <c r="C70" s="1544"/>
      <c r="D70" s="1651" t="s">
        <v>66</v>
      </c>
      <c r="E70" s="1651"/>
      <c r="F70" s="694" t="s">
        <v>61</v>
      </c>
      <c r="G70" s="694" t="s">
        <v>61</v>
      </c>
      <c r="H70" s="99" t="s">
        <v>61</v>
      </c>
      <c r="I70" s="6"/>
      <c r="J70" s="24"/>
      <c r="K70" s="7" t="str">
        <f t="shared" si="2"/>
        <v>c. Injectables (for example, DepoProvera, Noristerat)</v>
      </c>
      <c r="L70" s="19"/>
      <c r="M70" s="19"/>
      <c r="N70" s="19"/>
      <c r="O70" s="19"/>
      <c r="P70" s="19"/>
      <c r="Q70" s="19"/>
      <c r="R70" s="7"/>
      <c r="S70" s="19"/>
      <c r="T70" s="14"/>
      <c r="U70" s="14"/>
      <c r="V70" s="14"/>
      <c r="W70" s="41"/>
      <c r="X70" s="41"/>
      <c r="Y70" s="42"/>
      <c r="Z70" s="49"/>
      <c r="AA70"/>
    </row>
    <row r="71" spans="1:27" s="111" customFormat="1">
      <c r="A71" s="205"/>
      <c r="B71" s="1543" t="s">
        <v>160</v>
      </c>
      <c r="C71" s="1544"/>
      <c r="D71" s="1651" t="s">
        <v>61</v>
      </c>
      <c r="E71" s="1651"/>
      <c r="F71" s="694" t="s">
        <v>61</v>
      </c>
      <c r="G71" s="694" t="s">
        <v>61</v>
      </c>
      <c r="H71" s="99" t="s">
        <v>61</v>
      </c>
      <c r="I71" s="6"/>
      <c r="J71" s="24"/>
      <c r="K71" s="7" t="str">
        <f t="shared" si="2"/>
        <v>d. Implants (for example, Jadelle, Implanon)</v>
      </c>
      <c r="L71" s="19"/>
      <c r="M71" s="19"/>
      <c r="N71" s="19"/>
      <c r="O71" s="19"/>
      <c r="P71" s="19"/>
      <c r="Q71" s="19"/>
      <c r="R71" s="7"/>
      <c r="S71" s="19"/>
      <c r="T71" s="14"/>
      <c r="U71" s="14"/>
      <c r="V71" s="14"/>
      <c r="W71" s="41"/>
      <c r="X71" s="41"/>
      <c r="Y71" s="42"/>
      <c r="Z71" s="49"/>
      <c r="AA71"/>
    </row>
    <row r="72" spans="1:27" s="111" customFormat="1">
      <c r="A72" s="205"/>
      <c r="B72" s="1543" t="s">
        <v>161</v>
      </c>
      <c r="C72" s="1544"/>
      <c r="D72" s="1651" t="s">
        <v>61</v>
      </c>
      <c r="E72" s="1651"/>
      <c r="F72" s="694" t="s">
        <v>61</v>
      </c>
      <c r="G72" s="694" t="s">
        <v>61</v>
      </c>
      <c r="H72" s="99" t="s">
        <v>61</v>
      </c>
      <c r="I72" s="6"/>
      <c r="J72" s="24"/>
      <c r="K72" s="7" t="str">
        <f t="shared" si="2"/>
        <v>e. Intrauterine devices (IUDs) (for example, Optima Copper T)</v>
      </c>
      <c r="L72" s="19"/>
      <c r="M72" s="19"/>
      <c r="N72" s="19"/>
      <c r="O72" s="19"/>
      <c r="P72" s="19"/>
      <c r="Q72" s="19"/>
      <c r="R72" s="7"/>
      <c r="S72" s="19"/>
      <c r="T72" s="14"/>
      <c r="U72" s="14"/>
      <c r="V72" s="14"/>
      <c r="W72" s="41"/>
      <c r="X72" s="41"/>
      <c r="Y72" s="42"/>
      <c r="Z72" s="49"/>
      <c r="AA72"/>
    </row>
    <row r="73" spans="1:27" s="111" customFormat="1">
      <c r="A73" s="205"/>
      <c r="B73" s="1543" t="s">
        <v>18</v>
      </c>
      <c r="C73" s="1544"/>
      <c r="D73" s="1651" t="s">
        <v>61</v>
      </c>
      <c r="E73" s="1651"/>
      <c r="F73" s="694" t="s">
        <v>61</v>
      </c>
      <c r="G73" s="694" t="s">
        <v>61</v>
      </c>
      <c r="H73" s="99" t="s">
        <v>61</v>
      </c>
      <c r="I73" s="6"/>
      <c r="J73" s="24"/>
      <c r="K73" s="7" t="str">
        <f t="shared" si="2"/>
        <v>f. Male condoms</v>
      </c>
      <c r="L73" s="19"/>
      <c r="M73" s="19"/>
      <c r="N73" s="19"/>
      <c r="O73" s="19"/>
      <c r="P73" s="19"/>
      <c r="Q73" s="19"/>
      <c r="R73" s="7"/>
      <c r="S73" s="19"/>
      <c r="T73" s="14"/>
      <c r="U73" s="14"/>
      <c r="V73" s="14"/>
      <c r="W73" s="41"/>
      <c r="X73" s="41"/>
      <c r="Y73" s="42"/>
      <c r="Z73" s="49"/>
      <c r="AA73"/>
    </row>
    <row r="74" spans="1:27" s="111" customFormat="1">
      <c r="A74" s="205"/>
      <c r="B74" s="1543" t="s">
        <v>19</v>
      </c>
      <c r="C74" s="1544"/>
      <c r="D74" s="1651" t="s">
        <v>66</v>
      </c>
      <c r="E74" s="1651"/>
      <c r="F74" s="694" t="s">
        <v>62</v>
      </c>
      <c r="G74" s="694" t="s">
        <v>61</v>
      </c>
      <c r="H74" s="99" t="s">
        <v>62</v>
      </c>
      <c r="I74" s="6"/>
      <c r="J74" s="24"/>
      <c r="K74" s="7" t="str">
        <f t="shared" si="2"/>
        <v>g. Female condoms</v>
      </c>
      <c r="L74" s="19"/>
      <c r="M74" s="19"/>
      <c r="N74" s="19"/>
      <c r="O74" s="19"/>
      <c r="P74" s="19"/>
      <c r="Q74" s="19"/>
      <c r="R74" s="7"/>
      <c r="S74" s="19"/>
      <c r="T74" s="14"/>
      <c r="U74" s="14"/>
      <c r="V74" s="14"/>
      <c r="W74" s="41"/>
      <c r="X74" s="41"/>
      <c r="Y74" s="42"/>
      <c r="Z74" s="49"/>
      <c r="AA74"/>
    </row>
    <row r="75" spans="1:27" s="111" customFormat="1">
      <c r="A75" s="205"/>
      <c r="B75" s="1543" t="s">
        <v>162</v>
      </c>
      <c r="C75" s="1544"/>
      <c r="D75" s="1651" t="s">
        <v>66</v>
      </c>
      <c r="E75" s="1651"/>
      <c r="F75" s="694" t="s">
        <v>61</v>
      </c>
      <c r="G75" s="694" t="s">
        <v>61</v>
      </c>
      <c r="H75" s="99" t="s">
        <v>62</v>
      </c>
      <c r="I75" s="6"/>
      <c r="J75" s="24"/>
      <c r="K75" s="7" t="str">
        <f t="shared" si="2"/>
        <v>h. Emergency contraceptive pills (for example, Postinor)</v>
      </c>
      <c r="L75" s="19"/>
      <c r="M75" s="19"/>
      <c r="N75" s="19"/>
      <c r="O75" s="19"/>
      <c r="P75" s="19"/>
      <c r="Q75" s="19"/>
      <c r="R75" s="7"/>
      <c r="S75" s="19"/>
      <c r="T75" s="14"/>
      <c r="U75" s="14"/>
      <c r="V75" s="14"/>
      <c r="W75" s="41"/>
      <c r="X75" s="41"/>
      <c r="Y75" s="42"/>
      <c r="Z75" s="49"/>
      <c r="AA75"/>
    </row>
    <row r="76" spans="1:27" s="111" customFormat="1">
      <c r="A76" s="205"/>
      <c r="B76" s="1543" t="s">
        <v>163</v>
      </c>
      <c r="C76" s="1544"/>
      <c r="D76" s="1651" t="s">
        <v>61</v>
      </c>
      <c r="E76" s="1651"/>
      <c r="F76" s="694" t="s">
        <v>61</v>
      </c>
      <c r="G76" s="694" t="s">
        <v>61</v>
      </c>
      <c r="H76" s="99" t="s">
        <v>62</v>
      </c>
      <c r="I76" s="6"/>
      <c r="J76" s="24"/>
      <c r="K76" s="7" t="str">
        <f t="shared" si="2"/>
        <v>i. Long-acting permanent method for males (vasectomy)</v>
      </c>
      <c r="L76" s="19"/>
      <c r="M76" s="19"/>
      <c r="N76" s="19"/>
      <c r="O76" s="19"/>
      <c r="P76" s="19"/>
      <c r="Q76" s="19"/>
      <c r="R76" s="7"/>
      <c r="S76" s="19"/>
      <c r="T76" s="14"/>
      <c r="U76" s="14"/>
      <c r="V76" s="14"/>
      <c r="W76" s="41"/>
      <c r="X76" s="41"/>
      <c r="Y76" s="42"/>
      <c r="Z76" s="49"/>
      <c r="AA76"/>
    </row>
    <row r="77" spans="1:27" s="111" customFormat="1">
      <c r="A77" s="205"/>
      <c r="B77" s="1543" t="s">
        <v>164</v>
      </c>
      <c r="C77" s="1544"/>
      <c r="D77" s="1651" t="s">
        <v>61</v>
      </c>
      <c r="E77" s="1651"/>
      <c r="F77" s="694" t="s">
        <v>61</v>
      </c>
      <c r="G77" s="694" t="s">
        <v>61</v>
      </c>
      <c r="H77" s="99" t="s">
        <v>62</v>
      </c>
      <c r="I77" s="6"/>
      <c r="J77" s="24"/>
      <c r="K77" s="7" t="str">
        <f t="shared" si="2"/>
        <v>j. Long-acting permanent method for females (tubal ligation)</v>
      </c>
      <c r="L77" s="19"/>
      <c r="M77" s="19"/>
      <c r="N77" s="19"/>
      <c r="O77" s="19"/>
      <c r="P77" s="19"/>
      <c r="Q77" s="19"/>
      <c r="R77" s="7"/>
      <c r="S77" s="19"/>
      <c r="T77" s="14"/>
      <c r="U77" s="14"/>
      <c r="V77" s="14"/>
      <c r="W77" s="41"/>
      <c r="X77" s="41"/>
      <c r="Y77" s="42"/>
      <c r="Z77" s="49"/>
      <c r="AA77"/>
    </row>
    <row r="78" spans="1:27" s="111" customFormat="1">
      <c r="A78" s="205"/>
      <c r="B78" s="1543" t="s">
        <v>20</v>
      </c>
      <c r="C78" s="1544"/>
      <c r="D78" s="1651" t="s">
        <v>66</v>
      </c>
      <c r="E78" s="1651"/>
      <c r="F78" s="694" t="s">
        <v>62</v>
      </c>
      <c r="G78" s="694" t="s">
        <v>61</v>
      </c>
      <c r="H78" s="99" t="s">
        <v>61</v>
      </c>
      <c r="I78" s="6"/>
      <c r="J78" s="24"/>
      <c r="K78" s="7" t="str">
        <f t="shared" si="2"/>
        <v>k. CycleBeads</v>
      </c>
      <c r="L78" s="19"/>
      <c r="M78" s="19"/>
      <c r="N78" s="19"/>
      <c r="O78" s="19"/>
      <c r="P78" s="19"/>
      <c r="Q78" s="19"/>
      <c r="R78" s="7"/>
      <c r="S78" s="19"/>
      <c r="T78" s="14"/>
      <c r="U78" s="14"/>
      <c r="V78" s="14"/>
      <c r="W78" s="41"/>
      <c r="X78" s="41"/>
      <c r="Y78" s="42"/>
      <c r="Z78" s="49"/>
      <c r="AA78"/>
    </row>
    <row r="79" spans="1:27" s="111" customFormat="1" ht="45">
      <c r="A79" s="206"/>
      <c r="B79" s="1546" t="s">
        <v>165</v>
      </c>
      <c r="C79" s="1547"/>
      <c r="D79" s="1679"/>
      <c r="E79" s="1679"/>
      <c r="F79" s="688"/>
      <c r="G79" s="688"/>
      <c r="H79" s="365"/>
      <c r="I79" s="6"/>
      <c r="J79" s="24"/>
      <c r="K79" s="7" t="str">
        <f t="shared" si="2"/>
        <v>l. Other contraceptive methods - specify 
(Please provide the name of the other contraceptive(s) offered, by sector.)</v>
      </c>
      <c r="L79" s="19"/>
      <c r="M79" s="19"/>
      <c r="N79" s="19"/>
      <c r="O79" s="19"/>
      <c r="P79" s="19"/>
      <c r="Q79" s="19"/>
      <c r="R79" s="7"/>
      <c r="S79" s="19"/>
      <c r="T79" s="14"/>
      <c r="U79" s="14"/>
      <c r="V79" s="14"/>
      <c r="W79" s="41"/>
      <c r="X79" s="41"/>
      <c r="Y79" s="42"/>
      <c r="Z79" s="49"/>
      <c r="AA79"/>
    </row>
    <row r="80" spans="1:27" s="111" customFormat="1" ht="30.75" thickBot="1">
      <c r="A80" s="1497" t="s">
        <v>105</v>
      </c>
      <c r="B80" s="1498"/>
      <c r="C80" s="1499"/>
      <c r="D80" s="1815"/>
      <c r="E80" s="1816"/>
      <c r="F80" s="1816"/>
      <c r="G80" s="1816"/>
      <c r="H80" s="1817"/>
      <c r="I80" s="6"/>
      <c r="J80" s="24"/>
      <c r="K80" s="7" t="str">
        <f>A80</f>
        <v>C2. Please note any comments about the commodities offered.</v>
      </c>
      <c r="L80" s="19"/>
      <c r="M80" s="19"/>
      <c r="N80" s="19"/>
      <c r="O80" s="7">
        <f>D80</f>
        <v>0</v>
      </c>
      <c r="P80" s="19"/>
      <c r="Q80" s="19"/>
      <c r="R80" s="7"/>
      <c r="S80" s="19"/>
      <c r="T80" s="14"/>
      <c r="U80" s="14"/>
      <c r="V80" s="14"/>
      <c r="W80" s="41"/>
      <c r="X80" s="41"/>
      <c r="Y80" s="42"/>
      <c r="Z80" s="49"/>
      <c r="AA80"/>
    </row>
    <row r="81" spans="1:28" s="129" customFormat="1" ht="16.5" customHeight="1" thickBot="1">
      <c r="A81" s="1556" t="s">
        <v>3</v>
      </c>
      <c r="B81" s="1557"/>
      <c r="C81" s="1557"/>
      <c r="D81" s="1557"/>
      <c r="E81" s="1557"/>
      <c r="F81" s="1557"/>
      <c r="G81" s="1557"/>
      <c r="H81" s="207"/>
      <c r="I81" s="39"/>
      <c r="J81" s="30"/>
      <c r="K81" s="7"/>
      <c r="L81" s="31"/>
      <c r="M81" s="31"/>
      <c r="N81" s="31"/>
      <c r="O81" s="31"/>
      <c r="P81" s="31"/>
      <c r="Q81" s="31"/>
      <c r="R81" s="9"/>
      <c r="S81" s="31"/>
      <c r="T81" s="32"/>
      <c r="U81" s="32"/>
      <c r="V81" s="32"/>
      <c r="W81" s="38"/>
      <c r="X81" s="38"/>
      <c r="Y81" s="47"/>
      <c r="Z81" s="52"/>
      <c r="AA81"/>
    </row>
    <row r="82" spans="1:28" s="111" customFormat="1" ht="30" customHeight="1">
      <c r="A82" s="1504" t="s">
        <v>166</v>
      </c>
      <c r="B82" s="1491"/>
      <c r="C82" s="1491"/>
      <c r="D82" s="1491"/>
      <c r="E82" s="1491"/>
      <c r="F82" s="1491"/>
      <c r="G82" s="1496"/>
      <c r="H82" s="110" t="s">
        <v>61</v>
      </c>
      <c r="I82" s="13" t="str">
        <f>A82</f>
        <v>D1. Is there a contraceptive security or reproductive health commodity security strategy or is contraceptive security explicitly included in a country strategy? (Please select from the dropdown list.)</v>
      </c>
      <c r="J82" s="24"/>
      <c r="K82" s="7"/>
      <c r="L82" s="19"/>
      <c r="M82" s="19"/>
      <c r="N82" s="19"/>
      <c r="O82" s="19"/>
      <c r="P82" s="19"/>
      <c r="Q82" s="19"/>
      <c r="R82" s="7"/>
      <c r="S82" s="19"/>
      <c r="T82" s="14"/>
      <c r="U82" s="14"/>
      <c r="V82" s="14"/>
      <c r="W82" s="41"/>
      <c r="X82" s="41"/>
      <c r="Y82" s="42"/>
      <c r="Z82" s="49"/>
      <c r="AA82"/>
    </row>
    <row r="83" spans="1:28" s="111" customFormat="1" ht="15.75" thickBot="1">
      <c r="A83" s="1558" t="s">
        <v>70</v>
      </c>
      <c r="B83" s="1559"/>
      <c r="C83" s="1559"/>
      <c r="D83" s="208"/>
      <c r="E83" s="208"/>
      <c r="F83" s="208"/>
      <c r="G83" s="208"/>
      <c r="H83" s="209"/>
      <c r="I83" s="71"/>
      <c r="J83" s="24"/>
      <c r="K83" s="7"/>
      <c r="L83" s="19"/>
      <c r="M83" s="19"/>
      <c r="N83" s="19"/>
      <c r="O83" s="19"/>
      <c r="P83" s="19"/>
      <c r="Q83" s="19"/>
      <c r="R83" s="7"/>
      <c r="S83" s="19"/>
      <c r="T83" s="14"/>
      <c r="U83" s="14"/>
      <c r="V83" s="14"/>
      <c r="W83" s="41"/>
      <c r="X83" s="41"/>
      <c r="Y83" s="42"/>
      <c r="Z83" s="49"/>
      <c r="AA83"/>
    </row>
    <row r="84" spans="1:28" s="111" customFormat="1" ht="64.5" customHeight="1">
      <c r="A84" s="1560"/>
      <c r="B84" s="1562" t="s">
        <v>37</v>
      </c>
      <c r="C84" s="1563"/>
      <c r="D84" s="1563" t="s">
        <v>167</v>
      </c>
      <c r="E84" s="1563"/>
      <c r="F84" s="686" t="s">
        <v>35</v>
      </c>
      <c r="G84" s="1563" t="s">
        <v>36</v>
      </c>
      <c r="H84" s="1564"/>
      <c r="I84" s="13"/>
      <c r="J84" s="28" t="str">
        <f>G84</f>
        <v>Is the contraceptive security strategy being implemented?</v>
      </c>
      <c r="K84" s="7" t="str">
        <f>B84</f>
        <v>Strategy name</v>
      </c>
      <c r="L84" s="19"/>
      <c r="M84" s="29">
        <f>E84</f>
        <v>0</v>
      </c>
      <c r="N84" s="19"/>
      <c r="O84" s="19"/>
      <c r="P84" s="19"/>
      <c r="Q84" s="19"/>
      <c r="R84" s="7"/>
      <c r="S84" s="7" t="str">
        <f>D84</f>
        <v>Years Covered (including strategy updates)</v>
      </c>
      <c r="T84" s="14"/>
      <c r="U84" s="14"/>
      <c r="V84" s="14"/>
      <c r="W84" s="41"/>
      <c r="X84" s="41"/>
      <c r="Y84" s="42"/>
      <c r="Z84" s="49"/>
      <c r="AA84"/>
    </row>
    <row r="85" spans="1:28" s="111" customFormat="1" ht="15.75" thickBot="1">
      <c r="A85" s="1561"/>
      <c r="B85" s="210" t="s">
        <v>10</v>
      </c>
      <c r="C85" s="692" t="s">
        <v>346</v>
      </c>
      <c r="D85" s="1662" t="s">
        <v>943</v>
      </c>
      <c r="E85" s="1663"/>
      <c r="F85" s="679" t="s">
        <v>61</v>
      </c>
      <c r="G85" s="1586" t="s">
        <v>61</v>
      </c>
      <c r="H85" s="1664"/>
      <c r="I85" s="13"/>
      <c r="J85" s="28" t="str">
        <f>G85</f>
        <v>Yes</v>
      </c>
      <c r="K85" s="7" t="str">
        <f>B85</f>
        <v>a</v>
      </c>
      <c r="L85" s="19"/>
      <c r="M85" s="29">
        <f>E85</f>
        <v>0</v>
      </c>
      <c r="N85" s="19"/>
      <c r="O85" s="19"/>
      <c r="P85" s="19"/>
      <c r="Q85" s="19"/>
      <c r="R85" s="7"/>
      <c r="S85" s="7" t="str">
        <f>D85</f>
        <v>2009/10-2013/14</v>
      </c>
      <c r="T85" s="14"/>
      <c r="U85" s="14"/>
      <c r="V85" s="14"/>
      <c r="W85" s="41"/>
      <c r="X85" s="41"/>
      <c r="Y85" s="42"/>
      <c r="Z85" s="49"/>
      <c r="AA85"/>
    </row>
    <row r="86" spans="1:28" s="111" customFormat="1" ht="28.5" customHeight="1">
      <c r="A86" s="1504" t="s">
        <v>71</v>
      </c>
      <c r="B86" s="1491"/>
      <c r="C86" s="1491"/>
      <c r="D86" s="1491"/>
      <c r="E86" s="1491"/>
      <c r="F86" s="1491"/>
      <c r="G86" s="1496"/>
      <c r="H86" s="587" t="s">
        <v>61</v>
      </c>
      <c r="I86" s="13"/>
      <c r="J86" s="28"/>
      <c r="K86" s="7"/>
      <c r="L86" s="19"/>
      <c r="M86" s="19"/>
      <c r="N86" s="19"/>
      <c r="O86" s="19"/>
      <c r="P86" s="19"/>
      <c r="Q86" s="22" t="str">
        <f>H86</f>
        <v>Yes</v>
      </c>
      <c r="R86" s="7" t="str">
        <f>A86</f>
        <v>D2. Are any family planning commodities subject to duties, import taxes, or other fees?</v>
      </c>
      <c r="S86" s="19"/>
      <c r="T86" s="14"/>
      <c r="U86" s="14"/>
      <c r="V86" s="14"/>
      <c r="W86" s="41"/>
      <c r="X86" s="41"/>
      <c r="Y86" s="42"/>
      <c r="Z86" s="49"/>
      <c r="AA86"/>
    </row>
    <row r="87" spans="1:28" s="111" customFormat="1" ht="51" customHeight="1">
      <c r="A87" s="152"/>
      <c r="B87" s="1473" t="s">
        <v>106</v>
      </c>
      <c r="C87" s="1473"/>
      <c r="D87" s="1474"/>
      <c r="E87" s="1579" t="s">
        <v>515</v>
      </c>
      <c r="F87" s="1647"/>
      <c r="G87" s="1647"/>
      <c r="H87" s="1580"/>
      <c r="I87" s="13"/>
      <c r="J87" s="28"/>
      <c r="K87" s="7"/>
      <c r="L87" s="19"/>
      <c r="M87" s="29"/>
      <c r="N87" s="29" t="str">
        <f>E87</f>
        <v xml:space="preserve">All sectors are charged a 2% verification fee on imported products by the National Drug Authority (NDA). Uganda Revenue Authority is charging withholding tax on contraceptives and condoms. </v>
      </c>
      <c r="O87" s="19"/>
      <c r="P87" s="7" t="str">
        <f>B87</f>
        <v>a. If yes, for which sectors (public, NGO, social marketing, commercial)?</v>
      </c>
      <c r="Q87" s="19"/>
      <c r="R87" s="7"/>
      <c r="S87" s="19"/>
      <c r="T87" s="14"/>
      <c r="U87" s="14"/>
      <c r="V87" s="14"/>
      <c r="W87" s="41"/>
      <c r="X87" s="41"/>
      <c r="Y87" s="42"/>
      <c r="Z87" s="49"/>
      <c r="AA87"/>
    </row>
    <row r="88" spans="1:28" s="111" customFormat="1" ht="30">
      <c r="A88" s="152"/>
      <c r="B88" s="1473" t="s">
        <v>21</v>
      </c>
      <c r="C88" s="1473"/>
      <c r="D88" s="1474"/>
      <c r="E88" s="1579" t="s">
        <v>516</v>
      </c>
      <c r="F88" s="1647"/>
      <c r="G88" s="1647"/>
      <c r="H88" s="1580"/>
      <c r="I88" s="13"/>
      <c r="J88" s="28"/>
      <c r="K88" s="7"/>
      <c r="L88" s="19"/>
      <c r="M88" s="29"/>
      <c r="N88" s="29" t="str">
        <f>E88</f>
        <v>NDA 2% of FOB value is charged on all pharmaceuticals and Uganda Revenue Authority (URA) 18% and 6% on condoms.</v>
      </c>
      <c r="O88" s="19"/>
      <c r="P88" s="7" t="str">
        <f>B88</f>
        <v>b. If yes, how much are the duties, taxes, or fees?</v>
      </c>
      <c r="Q88" s="19"/>
      <c r="R88" s="7"/>
      <c r="S88" s="19"/>
      <c r="T88" s="14"/>
      <c r="U88" s="14"/>
      <c r="V88" s="14"/>
      <c r="W88" s="41"/>
      <c r="X88" s="41"/>
      <c r="Y88" s="42"/>
      <c r="Z88" s="49"/>
      <c r="AA88"/>
    </row>
    <row r="89" spans="1:28" s="111" customFormat="1" ht="30" customHeight="1">
      <c r="A89" s="1493" t="s">
        <v>168</v>
      </c>
      <c r="B89" s="1473"/>
      <c r="C89" s="1473"/>
      <c r="D89" s="1473"/>
      <c r="E89" s="1473"/>
      <c r="F89" s="1473"/>
      <c r="G89" s="1474"/>
      <c r="H89" s="98" t="s">
        <v>61</v>
      </c>
      <c r="I89" s="13" t="str">
        <f>A89</f>
        <v>D3. Are there policies that hinder the ability of the private sector (commercial sector, NGOs, or social marketing) to provide contraceptive methods (for example: price controls, distribution limitations, taxes/duties, advertising bans, etc.)?</v>
      </c>
      <c r="J89" s="28"/>
      <c r="K89" s="7"/>
      <c r="L89" s="19"/>
      <c r="M89" s="19"/>
      <c r="N89" s="19"/>
      <c r="O89" s="19"/>
      <c r="P89" s="7"/>
      <c r="Q89" s="19"/>
      <c r="R89" s="7"/>
      <c r="S89" s="19"/>
      <c r="T89" s="14"/>
      <c r="U89" s="14"/>
      <c r="V89" s="14"/>
      <c r="W89" s="41"/>
      <c r="X89" s="41"/>
      <c r="Y89" s="42"/>
      <c r="Z89" s="49"/>
      <c r="AA89"/>
    </row>
    <row r="90" spans="1:28" s="111" customFormat="1" ht="45" customHeight="1">
      <c r="A90" s="152"/>
      <c r="B90" s="1473" t="s">
        <v>22</v>
      </c>
      <c r="C90" s="1473"/>
      <c r="D90" s="1473"/>
      <c r="E90" s="1647"/>
      <c r="F90" s="1647"/>
      <c r="G90" s="1647"/>
      <c r="H90" s="1580"/>
      <c r="I90" s="13"/>
      <c r="J90" s="28"/>
      <c r="K90" s="7" t="e">
        <f>#REF!</f>
        <v>#REF!</v>
      </c>
      <c r="L90" s="19"/>
      <c r="M90" s="19"/>
      <c r="N90" s="21"/>
      <c r="O90" s="22">
        <f>D90</f>
        <v>0</v>
      </c>
      <c r="P90" s="7"/>
      <c r="Q90" s="19"/>
      <c r="R90" s="19"/>
      <c r="S90" s="19"/>
      <c r="T90" s="14"/>
      <c r="U90" s="14"/>
      <c r="V90" s="14"/>
      <c r="W90" s="41"/>
      <c r="X90" s="41"/>
      <c r="Y90" s="42"/>
      <c r="Z90" s="49"/>
      <c r="AA90"/>
    </row>
    <row r="91" spans="1:28" s="111" customFormat="1" ht="30" customHeight="1">
      <c r="A91" s="1493" t="s">
        <v>169</v>
      </c>
      <c r="B91" s="1473"/>
      <c r="C91" s="1473"/>
      <c r="D91" s="1473"/>
      <c r="E91" s="1473"/>
      <c r="F91" s="1473"/>
      <c r="G91" s="1474"/>
      <c r="H91" s="98" t="s">
        <v>66</v>
      </c>
      <c r="I91" s="13" t="str">
        <f>A91</f>
        <v>D4. Are there policies that enable the private sector (commercial sector, NGOs, or social marketing) to provide contraceptive methods?</v>
      </c>
      <c r="J91" s="28"/>
      <c r="K91" s="7"/>
      <c r="L91" s="19"/>
      <c r="M91" s="19"/>
      <c r="N91" s="19"/>
      <c r="O91" s="19"/>
      <c r="P91" s="7"/>
      <c r="Q91" s="19"/>
      <c r="R91" s="7"/>
      <c r="S91" s="19"/>
      <c r="T91" s="14"/>
      <c r="U91" s="14"/>
      <c r="V91" s="14"/>
      <c r="W91" s="41"/>
      <c r="X91" s="41"/>
      <c r="Y91" s="42"/>
      <c r="Z91" s="49"/>
      <c r="AA91"/>
    </row>
    <row r="92" spans="1:28" s="111" customFormat="1" ht="15" customHeight="1">
      <c r="A92" s="152"/>
      <c r="B92" s="1473" t="s">
        <v>22</v>
      </c>
      <c r="C92" s="1473"/>
      <c r="D92" s="1474"/>
      <c r="E92" s="695" t="s">
        <v>66</v>
      </c>
      <c r="F92" s="681"/>
      <c r="G92" s="681"/>
      <c r="H92" s="693"/>
      <c r="I92" s="13"/>
      <c r="J92" s="28"/>
      <c r="K92" s="7" t="str">
        <f>B92</f>
        <v>a. If yes, describe the policies.</v>
      </c>
      <c r="L92" s="19"/>
      <c r="M92" s="19"/>
      <c r="N92" s="21"/>
      <c r="O92" s="22" t="str">
        <f>E92</f>
        <v>Don't know</v>
      </c>
      <c r="P92" s="7"/>
      <c r="Q92" s="19"/>
      <c r="R92" s="19"/>
      <c r="S92" s="19"/>
      <c r="T92" s="14"/>
      <c r="U92" s="14"/>
      <c r="V92" s="14"/>
      <c r="W92" s="41"/>
      <c r="X92" s="41"/>
      <c r="Y92" s="42"/>
      <c r="Z92" s="49"/>
      <c r="AA92"/>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78"/>
      <c r="J94" s="33" t="str">
        <f t="shared" ref="J94:J102" si="3">G94</f>
        <v>Note the lowest level provider that is allowed to sell or dispense the method in the private sector</v>
      </c>
      <c r="K94" s="7"/>
      <c r="L94" s="19"/>
      <c r="M94" s="29"/>
      <c r="N94" s="19"/>
      <c r="O94" s="7"/>
      <c r="P94" s="7"/>
      <c r="Q94" s="19"/>
      <c r="R94" s="19"/>
      <c r="S94" s="19"/>
      <c r="T94" s="90" t="str">
        <f>D94</f>
        <v>Note the lowest level provider that is allowed to sell or dispense the method in the public sector</v>
      </c>
      <c r="U94" s="48"/>
      <c r="V94" s="14"/>
      <c r="W94" s="41"/>
      <c r="X94" s="41"/>
      <c r="Y94" s="42"/>
      <c r="Z94" s="49"/>
      <c r="AA94"/>
    </row>
    <row r="95" spans="1:28" s="111" customFormat="1" ht="15" customHeight="1">
      <c r="A95" s="130"/>
      <c r="B95" s="95" t="s">
        <v>10</v>
      </c>
      <c r="C95" s="91" t="s">
        <v>181</v>
      </c>
      <c r="D95" s="1576" t="s">
        <v>199</v>
      </c>
      <c r="E95" s="1577"/>
      <c r="F95" s="1578"/>
      <c r="G95" s="1579" t="s">
        <v>517</v>
      </c>
      <c r="H95" s="1580"/>
      <c r="I95" s="12"/>
      <c r="J95" s="28" t="str">
        <f t="shared" si="3"/>
        <v>Drug shop</v>
      </c>
      <c r="K95" s="7"/>
      <c r="L95" s="19"/>
      <c r="M95" s="29"/>
      <c r="N95" s="19"/>
      <c r="O95" s="7"/>
      <c r="P95" s="7"/>
      <c r="Q95" s="19"/>
      <c r="R95" s="19"/>
      <c r="S95" s="19"/>
      <c r="T95" s="90" t="str">
        <f>D95</f>
        <v>Community health worker</v>
      </c>
      <c r="U95" s="48"/>
      <c r="V95" s="14"/>
      <c r="W95" s="41"/>
      <c r="X95" s="41"/>
      <c r="Y95" s="42"/>
      <c r="Z95" s="49"/>
      <c r="AA95"/>
    </row>
    <row r="96" spans="1:28" s="111" customFormat="1" ht="15" customHeight="1">
      <c r="A96" s="130"/>
      <c r="B96" s="95" t="s">
        <v>11</v>
      </c>
      <c r="C96" s="92" t="s">
        <v>188</v>
      </c>
      <c r="D96" s="1576" t="s">
        <v>66</v>
      </c>
      <c r="E96" s="1577"/>
      <c r="F96" s="1578"/>
      <c r="G96" s="1579" t="s">
        <v>66</v>
      </c>
      <c r="H96" s="1580"/>
      <c r="I96" s="12"/>
      <c r="J96" s="28" t="str">
        <f t="shared" si="3"/>
        <v>Don't know</v>
      </c>
      <c r="K96" s="7"/>
      <c r="L96" s="19"/>
      <c r="M96" s="29"/>
      <c r="N96" s="19"/>
      <c r="O96" s="7"/>
      <c r="P96" s="7"/>
      <c r="Q96" s="19"/>
      <c r="R96" s="19"/>
      <c r="S96" s="19"/>
      <c r="T96" s="90" t="str">
        <f t="shared" ref="T96:T102" si="4">D96</f>
        <v>Don't know</v>
      </c>
      <c r="U96" s="48"/>
      <c r="V96" s="14"/>
      <c r="W96" s="41"/>
      <c r="X96" s="41"/>
      <c r="Y96" s="42"/>
      <c r="Z96" s="49"/>
      <c r="AA96"/>
    </row>
    <row r="97" spans="1:27" s="111" customFormat="1" ht="15" customHeight="1">
      <c r="A97" s="130"/>
      <c r="B97" s="95" t="s">
        <v>12</v>
      </c>
      <c r="C97" s="92" t="s">
        <v>189</v>
      </c>
      <c r="D97" s="1576" t="s">
        <v>66</v>
      </c>
      <c r="E97" s="1577"/>
      <c r="F97" s="1578"/>
      <c r="G97" s="1579" t="s">
        <v>66</v>
      </c>
      <c r="H97" s="1580"/>
      <c r="I97" s="12"/>
      <c r="J97" s="28" t="str">
        <f t="shared" si="3"/>
        <v>Don't know</v>
      </c>
      <c r="K97" s="7"/>
      <c r="L97" s="19"/>
      <c r="M97" s="29"/>
      <c r="N97" s="19"/>
      <c r="O97" s="7"/>
      <c r="P97" s="7"/>
      <c r="Q97" s="19"/>
      <c r="R97" s="19"/>
      <c r="S97" s="19"/>
      <c r="T97" s="90" t="str">
        <f t="shared" si="4"/>
        <v>Don't know</v>
      </c>
      <c r="U97" s="48"/>
      <c r="V97" s="14"/>
      <c r="W97" s="41"/>
      <c r="X97" s="41"/>
      <c r="Y97" s="42"/>
      <c r="Z97" s="49"/>
      <c r="AA97"/>
    </row>
    <row r="98" spans="1:27" s="111" customFormat="1" ht="15" customHeight="1">
      <c r="A98" s="130"/>
      <c r="B98" s="94" t="s">
        <v>182</v>
      </c>
      <c r="C98" s="92" t="s">
        <v>190</v>
      </c>
      <c r="D98" s="1576" t="s">
        <v>66</v>
      </c>
      <c r="E98" s="1577"/>
      <c r="F98" s="1578"/>
      <c r="G98" s="1579" t="s">
        <v>66</v>
      </c>
      <c r="H98" s="1580"/>
      <c r="I98" s="12"/>
      <c r="J98" s="28" t="str">
        <f t="shared" si="3"/>
        <v>Don't know</v>
      </c>
      <c r="K98" s="7"/>
      <c r="L98" s="19"/>
      <c r="M98" s="29"/>
      <c r="N98" s="19"/>
      <c r="O98" s="7"/>
      <c r="P98" s="7"/>
      <c r="Q98" s="19"/>
      <c r="R98" s="19"/>
      <c r="S98" s="19"/>
      <c r="T98" s="90" t="str">
        <f t="shared" si="4"/>
        <v>Don't know</v>
      </c>
      <c r="U98" s="48"/>
      <c r="V98" s="14"/>
      <c r="W98" s="41"/>
      <c r="X98" s="41"/>
      <c r="Y98" s="42"/>
      <c r="Z98" s="49"/>
      <c r="AA98"/>
    </row>
    <row r="99" spans="1:27" s="111" customFormat="1" ht="15" customHeight="1">
      <c r="A99" s="130"/>
      <c r="B99" s="95" t="s">
        <v>183</v>
      </c>
      <c r="C99" s="92" t="s">
        <v>191</v>
      </c>
      <c r="D99" s="1576" t="s">
        <v>199</v>
      </c>
      <c r="E99" s="1577"/>
      <c r="F99" s="1578"/>
      <c r="G99" s="1579" t="s">
        <v>517</v>
      </c>
      <c r="H99" s="1580"/>
      <c r="I99" s="12"/>
      <c r="J99" s="28" t="str">
        <f t="shared" si="3"/>
        <v>Drug shop</v>
      </c>
      <c r="K99" s="7"/>
      <c r="L99" s="19"/>
      <c r="M99" s="29"/>
      <c r="N99" s="19"/>
      <c r="O99" s="7"/>
      <c r="P99" s="7"/>
      <c r="Q99" s="19"/>
      <c r="R99" s="19"/>
      <c r="S99" s="19"/>
      <c r="T99" s="90" t="str">
        <f t="shared" si="4"/>
        <v>Community health worker</v>
      </c>
      <c r="U99" s="48"/>
      <c r="V99" s="14"/>
      <c r="W99" s="41"/>
      <c r="X99" s="41"/>
      <c r="Y99" s="42"/>
      <c r="Z99" s="49"/>
      <c r="AA99"/>
    </row>
    <row r="100" spans="1:27" s="111" customFormat="1" ht="15" customHeight="1">
      <c r="A100" s="130"/>
      <c r="B100" s="95" t="s">
        <v>184</v>
      </c>
      <c r="C100" s="92" t="s">
        <v>192</v>
      </c>
      <c r="D100" s="1576" t="s">
        <v>66</v>
      </c>
      <c r="E100" s="1577"/>
      <c r="F100" s="1578"/>
      <c r="G100" s="1579" t="s">
        <v>66</v>
      </c>
      <c r="H100" s="1580"/>
      <c r="I100" s="12"/>
      <c r="J100" s="28" t="str">
        <f t="shared" si="3"/>
        <v>Don't know</v>
      </c>
      <c r="K100" s="7"/>
      <c r="L100" s="19"/>
      <c r="M100" s="29"/>
      <c r="N100" s="19"/>
      <c r="O100" s="7"/>
      <c r="P100" s="7"/>
      <c r="Q100" s="19"/>
      <c r="R100" s="19"/>
      <c r="S100" s="19"/>
      <c r="T100" s="90" t="str">
        <f t="shared" si="4"/>
        <v>Don't know</v>
      </c>
      <c r="U100" s="48"/>
      <c r="V100" s="14"/>
      <c r="W100" s="41"/>
      <c r="X100" s="41"/>
      <c r="Y100" s="42"/>
      <c r="Z100" s="49"/>
      <c r="AA100"/>
    </row>
    <row r="101" spans="1:27" s="111" customFormat="1" ht="15" customHeight="1">
      <c r="A101" s="130"/>
      <c r="B101" s="95" t="s">
        <v>185</v>
      </c>
      <c r="C101" s="92" t="s">
        <v>193</v>
      </c>
      <c r="D101" s="1576" t="s">
        <v>66</v>
      </c>
      <c r="E101" s="1577"/>
      <c r="F101" s="1578"/>
      <c r="G101" s="1579" t="s">
        <v>66</v>
      </c>
      <c r="H101" s="1580"/>
      <c r="I101" s="12"/>
      <c r="J101" s="28" t="str">
        <f t="shared" si="3"/>
        <v>Don't know</v>
      </c>
      <c r="K101" s="7"/>
      <c r="L101" s="19"/>
      <c r="M101" s="29"/>
      <c r="N101" s="19"/>
      <c r="O101" s="7"/>
      <c r="P101" s="7"/>
      <c r="Q101" s="19"/>
      <c r="R101" s="19"/>
      <c r="S101" s="19"/>
      <c r="T101" s="90" t="str">
        <f t="shared" si="4"/>
        <v>Don't know</v>
      </c>
      <c r="U101" s="48"/>
      <c r="V101" s="14"/>
      <c r="W101" s="41"/>
      <c r="X101" s="41"/>
      <c r="Y101" s="42"/>
      <c r="Z101" s="49"/>
      <c r="AA101"/>
    </row>
    <row r="102" spans="1:27" s="111" customFormat="1" ht="15" customHeight="1" thickBot="1">
      <c r="A102" s="130"/>
      <c r="B102" s="521" t="s">
        <v>186</v>
      </c>
      <c r="C102" s="522" t="s">
        <v>194</v>
      </c>
      <c r="D102" s="1902" t="s">
        <v>66</v>
      </c>
      <c r="E102" s="1903"/>
      <c r="F102" s="1904"/>
      <c r="G102" s="1905" t="s">
        <v>66</v>
      </c>
      <c r="H102" s="1906"/>
      <c r="I102" s="12"/>
      <c r="J102" s="28" t="str">
        <f t="shared" si="3"/>
        <v>Don't know</v>
      </c>
      <c r="K102" s="7"/>
      <c r="L102" s="19"/>
      <c r="M102" s="29"/>
      <c r="N102" s="19"/>
      <c r="O102" s="7"/>
      <c r="P102" s="7"/>
      <c r="Q102" s="19"/>
      <c r="R102" s="19"/>
      <c r="S102" s="19"/>
      <c r="T102" s="90" t="str">
        <f t="shared" si="4"/>
        <v>Don't know</v>
      </c>
      <c r="U102" s="48"/>
      <c r="V102" s="14"/>
      <c r="W102" s="41"/>
      <c r="X102" s="41"/>
      <c r="Y102" s="42"/>
      <c r="Z102" s="49"/>
      <c r="AA102"/>
    </row>
    <row r="103" spans="1:27" s="111" customFormat="1" ht="75.75" customHeight="1" thickBot="1">
      <c r="A103" s="1500" t="s">
        <v>684</v>
      </c>
      <c r="B103" s="1591"/>
      <c r="C103" s="1592"/>
      <c r="D103" s="2086"/>
      <c r="E103" s="2086"/>
      <c r="F103" s="2086"/>
      <c r="G103" s="2086"/>
      <c r="H103" s="2086"/>
      <c r="I103" s="6"/>
      <c r="J103" s="24"/>
      <c r="K103" s="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19"/>
      <c r="M103" s="19"/>
      <c r="N103" s="19"/>
      <c r="O103" s="7">
        <f>D103</f>
        <v>0</v>
      </c>
      <c r="P103" s="19"/>
      <c r="Q103" s="19"/>
      <c r="R103" s="7"/>
      <c r="S103" s="19"/>
      <c r="T103" s="89"/>
      <c r="U103" s="14"/>
      <c r="V103" s="14"/>
      <c r="W103" s="41"/>
      <c r="X103" s="41"/>
      <c r="Y103" s="42"/>
      <c r="Z103" s="49"/>
      <c r="AA103"/>
    </row>
    <row r="104" spans="1:27" s="213" customFormat="1" ht="15.75" thickBot="1">
      <c r="A104" s="1596"/>
      <c r="B104" s="1597"/>
      <c r="C104" s="1597"/>
      <c r="D104" s="1597"/>
      <c r="E104" s="1597"/>
      <c r="F104" s="1597"/>
      <c r="G104" s="1597"/>
      <c r="H104" s="1598"/>
      <c r="I104" s="65"/>
      <c r="J104" s="66"/>
      <c r="K104" s="67">
        <f>C104</f>
        <v>0</v>
      </c>
      <c r="L104" s="67"/>
      <c r="M104" s="67"/>
      <c r="N104" s="67"/>
      <c r="O104" s="67"/>
      <c r="P104" s="67"/>
      <c r="Q104" s="67"/>
      <c r="R104" s="67"/>
      <c r="S104" s="67"/>
      <c r="T104" s="67"/>
      <c r="U104" s="67"/>
      <c r="V104" s="67"/>
      <c r="W104" s="68"/>
      <c r="X104" s="68"/>
      <c r="Y104" s="69"/>
      <c r="Z104" s="69"/>
      <c r="AA104" s="70"/>
    </row>
    <row r="105" spans="1:27" s="111" customFormat="1" ht="45" customHeight="1">
      <c r="A105" s="1470" t="s">
        <v>195</v>
      </c>
      <c r="B105" s="1471"/>
      <c r="C105" s="1471"/>
      <c r="D105" s="214" t="s">
        <v>32</v>
      </c>
      <c r="E105" s="1599" t="s">
        <v>38</v>
      </c>
      <c r="F105" s="1600"/>
      <c r="G105" s="1601"/>
      <c r="H105" s="215" t="s">
        <v>30</v>
      </c>
      <c r="I105" s="74"/>
      <c r="J105" s="28"/>
      <c r="K105" s="7" t="str">
        <f>A105</f>
        <v>D7. Does the country have laws, regulations, or policies that make it difficult for the following sub-populations to access effective family planning services?</v>
      </c>
      <c r="L105" s="19"/>
      <c r="M105" s="19"/>
      <c r="N105" s="19"/>
      <c r="O105" s="7"/>
      <c r="P105" s="19"/>
      <c r="Q105" s="19"/>
      <c r="R105" s="19"/>
      <c r="S105" s="19"/>
      <c r="T105" s="14"/>
      <c r="U105" s="14"/>
      <c r="V105" s="48" t="str">
        <f>E105</f>
        <v xml:space="preserve">If yes, describe laws/regulations/policies affecting access </v>
      </c>
      <c r="W105" s="41"/>
      <c r="X105" s="41"/>
      <c r="Y105" s="42"/>
      <c r="Z105" s="49"/>
      <c r="AA105"/>
    </row>
    <row r="106" spans="1:27" s="111" customFormat="1">
      <c r="A106" s="152"/>
      <c r="B106" s="1473" t="s">
        <v>107</v>
      </c>
      <c r="C106" s="1473"/>
      <c r="D106" s="100" t="s">
        <v>62</v>
      </c>
      <c r="E106" s="1475"/>
      <c r="F106" s="1476"/>
      <c r="G106" s="1581"/>
      <c r="H106" s="163"/>
      <c r="I106" s="11"/>
      <c r="J106" s="28"/>
      <c r="K106" s="7" t="str">
        <f>B106</f>
        <v>a. Unmarried people</v>
      </c>
      <c r="L106" s="19"/>
      <c r="M106" s="29">
        <f>E106</f>
        <v>0</v>
      </c>
      <c r="N106" s="19"/>
      <c r="O106" s="7"/>
      <c r="P106" s="19"/>
      <c r="Q106" s="19"/>
      <c r="R106" s="19"/>
      <c r="S106" s="19"/>
      <c r="T106" s="14"/>
      <c r="U106" s="14"/>
      <c r="V106" s="48">
        <f>E106</f>
        <v>0</v>
      </c>
      <c r="W106" s="41"/>
      <c r="X106" s="41"/>
      <c r="Y106" s="42"/>
      <c r="Z106" s="49"/>
      <c r="AA106"/>
    </row>
    <row r="107" spans="1:27" s="111" customFormat="1">
      <c r="A107" s="152"/>
      <c r="B107" s="1473" t="s">
        <v>23</v>
      </c>
      <c r="C107" s="1473"/>
      <c r="D107" s="100" t="s">
        <v>62</v>
      </c>
      <c r="E107" s="1475"/>
      <c r="F107" s="1476"/>
      <c r="G107" s="1581"/>
      <c r="H107" s="163"/>
      <c r="I107" s="11"/>
      <c r="J107" s="28"/>
      <c r="K107" s="7" t="str">
        <f>B107</f>
        <v>b. Young people</v>
      </c>
      <c r="L107" s="19"/>
      <c r="M107" s="29">
        <f>E107</f>
        <v>0</v>
      </c>
      <c r="N107" s="19"/>
      <c r="O107" s="7"/>
      <c r="P107" s="19"/>
      <c r="Q107" s="19"/>
      <c r="R107" s="19"/>
      <c r="S107" s="19"/>
      <c r="T107" s="14"/>
      <c r="U107" s="14"/>
      <c r="V107" s="48">
        <f>E107</f>
        <v>0</v>
      </c>
      <c r="W107" s="41"/>
      <c r="X107" s="41"/>
      <c r="Y107" s="42"/>
      <c r="Z107" s="49"/>
      <c r="AA107"/>
    </row>
    <row r="108" spans="1:27" s="111" customFormat="1" ht="15.75" thickBot="1">
      <c r="A108" s="216"/>
      <c r="B108" s="1582" t="s">
        <v>24</v>
      </c>
      <c r="C108" s="1582"/>
      <c r="D108" s="131" t="s">
        <v>62</v>
      </c>
      <c r="E108" s="1583"/>
      <c r="F108" s="1584"/>
      <c r="G108" s="1585"/>
      <c r="H108" s="227"/>
      <c r="I108" s="11"/>
      <c r="J108" s="28"/>
      <c r="K108" s="7" t="str">
        <f>B108</f>
        <v>c. Other</v>
      </c>
      <c r="L108" s="19"/>
      <c r="M108" s="29">
        <f>E108</f>
        <v>0</v>
      </c>
      <c r="N108" s="19"/>
      <c r="O108" s="7"/>
      <c r="P108" s="19"/>
      <c r="Q108" s="19"/>
      <c r="R108" s="19"/>
      <c r="S108" s="19"/>
      <c r="T108" s="14"/>
      <c r="U108" s="14"/>
      <c r="V108" s="48">
        <f>E108</f>
        <v>0</v>
      </c>
      <c r="W108" s="41"/>
      <c r="X108" s="41"/>
      <c r="Y108" s="42"/>
      <c r="Z108" s="49"/>
      <c r="AA108"/>
    </row>
    <row r="109" spans="1:27" s="114" customFormat="1">
      <c r="A109" s="1596"/>
      <c r="B109" s="1597"/>
      <c r="C109" s="1597"/>
      <c r="D109" s="1597"/>
      <c r="E109" s="1597"/>
      <c r="F109" s="1597"/>
      <c r="G109" s="1597"/>
      <c r="H109" s="1598"/>
      <c r="I109" s="71"/>
      <c r="J109" s="28"/>
      <c r="K109" s="36">
        <f>C109</f>
        <v>0</v>
      </c>
      <c r="L109" s="23"/>
      <c r="M109" s="23"/>
      <c r="N109" s="23"/>
      <c r="O109" s="36"/>
      <c r="P109" s="23"/>
      <c r="Q109" s="23"/>
      <c r="R109" s="23"/>
      <c r="S109" s="23"/>
      <c r="T109" s="23"/>
      <c r="U109" s="23"/>
      <c r="V109" s="23"/>
      <c r="W109" s="60"/>
      <c r="X109" s="60"/>
      <c r="Y109" s="59"/>
      <c r="Z109" s="59"/>
      <c r="AA109" s="70"/>
    </row>
    <row r="110" spans="1:27" s="111" customFormat="1" ht="45">
      <c r="A110" s="1493" t="s">
        <v>196</v>
      </c>
      <c r="B110" s="1473"/>
      <c r="C110" s="1473"/>
      <c r="D110" s="1473"/>
      <c r="E110" s="1473"/>
      <c r="F110" s="1473"/>
      <c r="G110" s="1473"/>
      <c r="H110" s="1511"/>
      <c r="I110" s="74"/>
      <c r="J110" s="28"/>
      <c r="K110" s="7"/>
      <c r="L110" s="19"/>
      <c r="M110" s="19"/>
      <c r="N110" s="19"/>
      <c r="O110" s="7"/>
      <c r="P110" s="19"/>
      <c r="Q110" s="19"/>
      <c r="R110" s="19"/>
      <c r="S110" s="19"/>
      <c r="T110" s="14"/>
      <c r="U110" s="14"/>
      <c r="V110" s="14"/>
      <c r="W110" s="41"/>
      <c r="X110" s="46" t="str">
        <f>A110</f>
        <v xml:space="preserve">D8. Are there charges* to the client in the public sector for family planning:
*(This question refers to charges by policy, not under-the-table charges.)
</v>
      </c>
      <c r="Y110" s="42"/>
      <c r="Z110" s="49"/>
      <c r="AA110"/>
    </row>
    <row r="111" spans="1:27" s="111" customFormat="1" ht="15" customHeight="1">
      <c r="A111" s="152"/>
      <c r="B111" s="1473" t="s">
        <v>25</v>
      </c>
      <c r="C111" s="1473"/>
      <c r="D111" s="1473"/>
      <c r="E111" s="1473"/>
      <c r="F111" s="1474"/>
      <c r="G111" s="1576" t="s">
        <v>62</v>
      </c>
      <c r="H111" s="1643"/>
      <c r="I111" s="12"/>
      <c r="J111" s="28" t="str">
        <f>G111</f>
        <v>No</v>
      </c>
      <c r="K111" s="7"/>
      <c r="L111" s="19"/>
      <c r="M111" s="19"/>
      <c r="N111" s="19"/>
      <c r="O111" s="7"/>
      <c r="P111" s="19"/>
      <c r="Q111" s="19"/>
      <c r="R111" s="19"/>
      <c r="S111" s="19"/>
      <c r="T111" s="14"/>
      <c r="U111" s="14"/>
      <c r="V111" s="14"/>
      <c r="W111" s="41"/>
      <c r="X111" s="41"/>
      <c r="Y111" s="45" t="str">
        <f>B111</f>
        <v>a. Services?</v>
      </c>
      <c r="Z111" s="49"/>
      <c r="AA111"/>
    </row>
    <row r="112" spans="1:27" s="111" customFormat="1" ht="15" customHeight="1">
      <c r="A112" s="152"/>
      <c r="B112" s="1473" t="s">
        <v>26</v>
      </c>
      <c r="C112" s="1473"/>
      <c r="D112" s="1473"/>
      <c r="E112" s="1473"/>
      <c r="F112" s="1474"/>
      <c r="G112" s="1576" t="s">
        <v>62</v>
      </c>
      <c r="H112" s="1643"/>
      <c r="I112" s="12"/>
      <c r="J112" s="28" t="str">
        <f>G112</f>
        <v>No</v>
      </c>
      <c r="K112" s="7"/>
      <c r="L112" s="19"/>
      <c r="M112" s="19"/>
      <c r="N112" s="19"/>
      <c r="O112" s="7"/>
      <c r="P112" s="19"/>
      <c r="Q112" s="19"/>
      <c r="R112" s="19"/>
      <c r="S112" s="19"/>
      <c r="T112" s="14"/>
      <c r="U112" s="14"/>
      <c r="V112" s="14"/>
      <c r="W112" s="41"/>
      <c r="X112" s="41"/>
      <c r="Y112" s="45" t="str">
        <f>B112</f>
        <v>b. Commodities?</v>
      </c>
      <c r="Z112" s="49"/>
      <c r="AA112"/>
    </row>
    <row r="113" spans="1:27" s="111" customFormat="1" ht="15" customHeight="1">
      <c r="A113" s="152"/>
      <c r="B113" s="1473" t="s">
        <v>27</v>
      </c>
      <c r="C113" s="1473"/>
      <c r="D113" s="1473"/>
      <c r="E113" s="1473"/>
      <c r="F113" s="1474"/>
      <c r="G113" s="1576" t="s">
        <v>205</v>
      </c>
      <c r="H113" s="1643"/>
      <c r="I113" s="12"/>
      <c r="J113" s="28" t="str">
        <f>G113</f>
        <v>Not applicable</v>
      </c>
      <c r="K113" s="7"/>
      <c r="L113" s="19"/>
      <c r="M113" s="19"/>
      <c r="N113" s="19"/>
      <c r="O113" s="7"/>
      <c r="P113" s="19"/>
      <c r="Q113" s="19"/>
      <c r="R113" s="19"/>
      <c r="S113" s="19"/>
      <c r="T113" s="14"/>
      <c r="U113" s="14"/>
      <c r="V113" s="14"/>
      <c r="W113" s="41"/>
      <c r="X113" s="41"/>
      <c r="Y113" s="45" t="str">
        <f>B113</f>
        <v>c. If yes, are there exemptions for people who cannot afford to pay?</v>
      </c>
      <c r="Z113" s="49"/>
      <c r="AA113"/>
    </row>
    <row r="114" spans="1:27" s="111" customFormat="1">
      <c r="A114" s="152"/>
      <c r="B114" s="179"/>
      <c r="C114" s="180" t="s">
        <v>28</v>
      </c>
      <c r="D114" s="1579" t="s">
        <v>205</v>
      </c>
      <c r="E114" s="1647"/>
      <c r="F114" s="1647"/>
      <c r="G114" s="1647"/>
      <c r="H114" s="1580"/>
      <c r="I114" s="12"/>
      <c r="J114" s="28"/>
      <c r="K114" s="7" t="str">
        <f>C114</f>
        <v>i. If yes, describe the exemptions.</v>
      </c>
      <c r="L114" s="19"/>
      <c r="M114" s="19"/>
      <c r="N114" s="21"/>
      <c r="O114" s="22" t="str">
        <f>D114</f>
        <v>Not applicable</v>
      </c>
      <c r="P114" s="19"/>
      <c r="Q114" s="19"/>
      <c r="R114" s="19"/>
      <c r="S114" s="19"/>
      <c r="T114" s="14"/>
      <c r="U114" s="14"/>
      <c r="V114" s="14"/>
      <c r="W114" s="41"/>
      <c r="X114" s="41"/>
      <c r="Y114" s="42"/>
      <c r="Z114" s="49"/>
      <c r="AA114"/>
    </row>
    <row r="115" spans="1:27" s="132" customFormat="1" ht="30">
      <c r="A115" s="1493" t="s">
        <v>197</v>
      </c>
      <c r="B115" s="1473"/>
      <c r="C115" s="1473"/>
      <c r="D115" s="1473"/>
      <c r="E115" s="1473"/>
      <c r="F115" s="1473"/>
      <c r="G115" s="1473"/>
      <c r="H115" s="1511"/>
      <c r="I115" s="31"/>
      <c r="J115" s="18"/>
      <c r="K115" s="7"/>
      <c r="L115" s="7"/>
      <c r="M115" s="19"/>
      <c r="N115" s="19"/>
      <c r="O115" s="7"/>
      <c r="P115" s="19"/>
      <c r="Q115" s="1"/>
      <c r="R115" s="19"/>
      <c r="S115" s="20"/>
      <c r="T115" s="2"/>
      <c r="U115" s="2"/>
      <c r="V115" s="2"/>
      <c r="W115" s="37"/>
      <c r="X115" s="46" t="str">
        <f>A115</f>
        <v>D9. Are the following contraceptives included in the country's National Essential Medicine List (NEML) or other equivalent priority list? (for example, the National Medical Device List)</v>
      </c>
      <c r="Y115" s="1"/>
      <c r="Z115" s="53"/>
      <c r="AA115"/>
    </row>
    <row r="116" spans="1:27" s="132" customFormat="1" ht="15.75" customHeight="1">
      <c r="A116" s="217"/>
      <c r="B116" s="1473" t="s">
        <v>108</v>
      </c>
      <c r="C116" s="1473"/>
      <c r="D116" s="1473"/>
      <c r="E116" s="1473"/>
      <c r="F116" s="1474"/>
      <c r="G116" s="1576" t="s">
        <v>61</v>
      </c>
      <c r="H116" s="1643"/>
      <c r="I116" s="31"/>
      <c r="J116" s="28" t="str">
        <f t="shared" ref="J116:J127" si="5">G116</f>
        <v>Yes</v>
      </c>
      <c r="K116" s="7"/>
      <c r="L116" s="7"/>
      <c r="M116" s="19"/>
      <c r="N116" s="19"/>
      <c r="O116" s="7"/>
      <c r="P116" s="19"/>
      <c r="Q116" s="1"/>
      <c r="R116" s="19"/>
      <c r="S116" s="20"/>
      <c r="T116" s="2"/>
      <c r="U116" s="2"/>
      <c r="V116" s="2"/>
      <c r="W116" s="37"/>
      <c r="X116" s="37"/>
      <c r="Y116" s="45" t="str">
        <f t="shared" ref="Y116:Y125" si="6">B116</f>
        <v>a. Combined oral contraceptives</v>
      </c>
      <c r="Z116" s="53"/>
      <c r="AA116"/>
    </row>
    <row r="117" spans="1:27" s="132" customFormat="1" ht="15.75" customHeight="1">
      <c r="A117" s="217"/>
      <c r="B117" s="1473" t="s">
        <v>109</v>
      </c>
      <c r="C117" s="1473"/>
      <c r="D117" s="1473"/>
      <c r="E117" s="1473"/>
      <c r="F117" s="1474"/>
      <c r="G117" s="1576" t="s">
        <v>61</v>
      </c>
      <c r="H117" s="1643"/>
      <c r="I117" s="31"/>
      <c r="J117" s="28" t="str">
        <f t="shared" si="5"/>
        <v>Yes</v>
      </c>
      <c r="K117" s="7"/>
      <c r="L117" s="7"/>
      <c r="M117" s="19"/>
      <c r="N117" s="19"/>
      <c r="O117" s="7"/>
      <c r="P117" s="19"/>
      <c r="Q117" s="1"/>
      <c r="R117" s="19"/>
      <c r="S117" s="20"/>
      <c r="T117" s="2"/>
      <c r="U117" s="2"/>
      <c r="V117" s="2"/>
      <c r="W117" s="37"/>
      <c r="X117" s="37"/>
      <c r="Y117" s="45" t="str">
        <f t="shared" si="6"/>
        <v>b. Progestin-only pills</v>
      </c>
      <c r="Z117" s="53"/>
      <c r="AA117"/>
    </row>
    <row r="118" spans="1:27" s="132" customFormat="1" ht="15.75" customHeight="1">
      <c r="A118" s="217"/>
      <c r="B118" s="1473" t="s">
        <v>170</v>
      </c>
      <c r="C118" s="1473"/>
      <c r="D118" s="1473"/>
      <c r="E118" s="1473"/>
      <c r="F118" s="1474"/>
      <c r="G118" s="1576" t="s">
        <v>61</v>
      </c>
      <c r="H118" s="1643"/>
      <c r="I118" s="31"/>
      <c r="J118" s="28" t="str">
        <f t="shared" si="5"/>
        <v>Yes</v>
      </c>
      <c r="K118" s="7"/>
      <c r="L118" s="7"/>
      <c r="M118" s="19"/>
      <c r="N118" s="19"/>
      <c r="O118" s="7"/>
      <c r="P118" s="19"/>
      <c r="Q118" s="1"/>
      <c r="R118" s="19"/>
      <c r="S118" s="20"/>
      <c r="T118" s="2"/>
      <c r="U118" s="2"/>
      <c r="V118" s="2"/>
      <c r="W118" s="37"/>
      <c r="X118" s="37"/>
      <c r="Y118" s="45" t="str">
        <f t="shared" si="6"/>
        <v>c. Injectables</v>
      </c>
      <c r="Z118" s="53"/>
      <c r="AA118"/>
    </row>
    <row r="119" spans="1:27" s="132" customFormat="1" ht="15.75" customHeight="1">
      <c r="A119" s="217"/>
      <c r="B119" s="1473" t="s">
        <v>171</v>
      </c>
      <c r="C119" s="1473"/>
      <c r="D119" s="1473"/>
      <c r="E119" s="1473"/>
      <c r="F119" s="1474"/>
      <c r="G119" s="1576" t="s">
        <v>61</v>
      </c>
      <c r="H119" s="1643"/>
      <c r="I119" s="31"/>
      <c r="J119" s="28" t="str">
        <f t="shared" si="5"/>
        <v>Yes</v>
      </c>
      <c r="K119" s="7"/>
      <c r="L119" s="7"/>
      <c r="M119" s="19"/>
      <c r="N119" s="19"/>
      <c r="O119" s="7"/>
      <c r="P119" s="19"/>
      <c r="Q119" s="1"/>
      <c r="R119" s="19"/>
      <c r="S119" s="20"/>
      <c r="T119" s="2"/>
      <c r="U119" s="2"/>
      <c r="V119" s="2"/>
      <c r="W119" s="37"/>
      <c r="X119" s="37"/>
      <c r="Y119" s="45" t="str">
        <f t="shared" si="6"/>
        <v>d. Implants</v>
      </c>
      <c r="Z119" s="53"/>
      <c r="AA119"/>
    </row>
    <row r="120" spans="1:27" s="132" customFormat="1" ht="15.75" customHeight="1">
      <c r="A120" s="217"/>
      <c r="B120" s="1473" t="s">
        <v>29</v>
      </c>
      <c r="C120" s="1473"/>
      <c r="D120" s="1473"/>
      <c r="E120" s="1473"/>
      <c r="F120" s="1474"/>
      <c r="G120" s="1576" t="s">
        <v>62</v>
      </c>
      <c r="H120" s="1643"/>
      <c r="I120" s="31"/>
      <c r="J120" s="28" t="str">
        <f t="shared" si="5"/>
        <v>No</v>
      </c>
      <c r="K120" s="7"/>
      <c r="L120" s="7"/>
      <c r="M120" s="19"/>
      <c r="N120" s="19"/>
      <c r="O120" s="7"/>
      <c r="P120" s="19"/>
      <c r="Q120" s="1"/>
      <c r="R120" s="19"/>
      <c r="S120" s="20"/>
      <c r="T120" s="2"/>
      <c r="U120" s="2"/>
      <c r="V120" s="2"/>
      <c r="W120" s="37"/>
      <c r="X120" s="37"/>
      <c r="Y120" s="45" t="str">
        <f t="shared" si="6"/>
        <v>e. Intrauterine devices (IUDs)</v>
      </c>
      <c r="Z120" s="53"/>
      <c r="AA120"/>
    </row>
    <row r="121" spans="1:27" s="132" customFormat="1" ht="15.75" customHeight="1">
      <c r="A121" s="217"/>
      <c r="B121" s="1473" t="s">
        <v>18</v>
      </c>
      <c r="C121" s="1473"/>
      <c r="D121" s="1473"/>
      <c r="E121" s="1473"/>
      <c r="F121" s="1474"/>
      <c r="G121" s="1576" t="s">
        <v>62</v>
      </c>
      <c r="H121" s="1643"/>
      <c r="I121" s="31"/>
      <c r="J121" s="28" t="str">
        <f t="shared" si="5"/>
        <v>No</v>
      </c>
      <c r="K121" s="7"/>
      <c r="L121" s="7"/>
      <c r="M121" s="19"/>
      <c r="N121" s="19"/>
      <c r="O121" s="7"/>
      <c r="P121" s="19"/>
      <c r="Q121" s="1"/>
      <c r="R121" s="19"/>
      <c r="S121" s="20"/>
      <c r="T121" s="2"/>
      <c r="U121" s="2"/>
      <c r="V121" s="2"/>
      <c r="W121" s="37"/>
      <c r="X121" s="37"/>
      <c r="Y121" s="45" t="str">
        <f t="shared" si="6"/>
        <v>f. Male condoms</v>
      </c>
      <c r="Z121" s="53"/>
      <c r="AA121"/>
    </row>
    <row r="122" spans="1:27" s="132" customFormat="1" ht="15.75" customHeight="1">
      <c r="A122" s="217"/>
      <c r="B122" s="1473" t="s">
        <v>19</v>
      </c>
      <c r="C122" s="1473"/>
      <c r="D122" s="1473"/>
      <c r="E122" s="1473"/>
      <c r="F122" s="1474"/>
      <c r="G122" s="1576" t="s">
        <v>62</v>
      </c>
      <c r="H122" s="1643"/>
      <c r="I122" s="31"/>
      <c r="J122" s="28" t="str">
        <f t="shared" si="5"/>
        <v>No</v>
      </c>
      <c r="K122" s="7"/>
      <c r="L122" s="7"/>
      <c r="M122" s="19"/>
      <c r="N122" s="19"/>
      <c r="O122" s="7"/>
      <c r="P122" s="19"/>
      <c r="Q122" s="1"/>
      <c r="R122" s="19"/>
      <c r="S122" s="20"/>
      <c r="T122" s="2"/>
      <c r="U122" s="2"/>
      <c r="V122" s="2"/>
      <c r="W122" s="37"/>
      <c r="X122" s="37"/>
      <c r="Y122" s="45" t="str">
        <f t="shared" si="6"/>
        <v>g. Female condoms</v>
      </c>
      <c r="Z122" s="53"/>
      <c r="AA122"/>
    </row>
    <row r="123" spans="1:27" s="132" customFormat="1" ht="15.75" customHeight="1">
      <c r="A123" s="217"/>
      <c r="B123" s="1473" t="s">
        <v>110</v>
      </c>
      <c r="C123" s="1473"/>
      <c r="D123" s="1473"/>
      <c r="E123" s="1473"/>
      <c r="F123" s="1474"/>
      <c r="G123" s="1576" t="s">
        <v>61</v>
      </c>
      <c r="H123" s="1643"/>
      <c r="I123" s="31"/>
      <c r="J123" s="28" t="str">
        <f t="shared" si="5"/>
        <v>Yes</v>
      </c>
      <c r="K123" s="7"/>
      <c r="L123" s="7"/>
      <c r="M123" s="19"/>
      <c r="N123" s="19"/>
      <c r="O123" s="7"/>
      <c r="P123" s="19"/>
      <c r="Q123" s="1"/>
      <c r="R123" s="19"/>
      <c r="S123" s="20"/>
      <c r="T123" s="2"/>
      <c r="U123" s="2"/>
      <c r="V123" s="2"/>
      <c r="W123" s="37"/>
      <c r="X123" s="37"/>
      <c r="Y123" s="45" t="str">
        <f t="shared" si="6"/>
        <v>h. Emergency contraceptive pills</v>
      </c>
      <c r="Z123" s="53"/>
      <c r="AA123"/>
    </row>
    <row r="124" spans="1:27" s="132" customFormat="1" ht="15.75" customHeight="1">
      <c r="A124" s="217"/>
      <c r="B124" s="1473" t="s">
        <v>72</v>
      </c>
      <c r="C124" s="1473"/>
      <c r="D124" s="1473"/>
      <c r="E124" s="1473"/>
      <c r="F124" s="1474"/>
      <c r="G124" s="1576" t="s">
        <v>62</v>
      </c>
      <c r="H124" s="1643"/>
      <c r="I124" s="31"/>
      <c r="J124" s="28" t="str">
        <f>G124</f>
        <v>No</v>
      </c>
      <c r="K124" s="7"/>
      <c r="L124" s="7"/>
      <c r="M124" s="19"/>
      <c r="N124" s="19"/>
      <c r="O124" s="7"/>
      <c r="P124" s="19"/>
      <c r="Q124" s="1"/>
      <c r="R124" s="19"/>
      <c r="S124" s="20"/>
      <c r="T124" s="2"/>
      <c r="U124" s="2"/>
      <c r="V124" s="2"/>
      <c r="W124" s="37"/>
      <c r="X124" s="37"/>
      <c r="Y124" s="45" t="str">
        <f>B124</f>
        <v>i. CycleBeads</v>
      </c>
      <c r="Z124" s="53"/>
      <c r="AA124"/>
    </row>
    <row r="125" spans="1:27" s="132" customFormat="1" ht="15.75" customHeight="1">
      <c r="A125" s="217"/>
      <c r="B125" s="1473" t="s">
        <v>111</v>
      </c>
      <c r="C125" s="1473"/>
      <c r="D125" s="1473"/>
      <c r="E125" s="1473"/>
      <c r="F125" s="1474"/>
      <c r="G125" s="1576" t="s">
        <v>62</v>
      </c>
      <c r="H125" s="1643"/>
      <c r="I125" s="31"/>
      <c r="J125" s="28" t="str">
        <f t="shared" si="5"/>
        <v>No</v>
      </c>
      <c r="K125" s="7"/>
      <c r="L125" s="7"/>
      <c r="M125" s="19"/>
      <c r="N125" s="19"/>
      <c r="O125" s="7"/>
      <c r="P125" s="19"/>
      <c r="Q125" s="1"/>
      <c r="R125" s="19"/>
      <c r="S125" s="20"/>
      <c r="T125" s="2"/>
      <c r="U125" s="2"/>
      <c r="V125" s="2"/>
      <c r="W125" s="37"/>
      <c r="X125" s="37"/>
      <c r="Y125" s="45" t="str">
        <f t="shared" si="6"/>
        <v>j. Any other contraceptive(s)?</v>
      </c>
      <c r="Z125" s="53"/>
      <c r="AA125"/>
    </row>
    <row r="126" spans="1:27" s="132" customFormat="1" ht="15.75">
      <c r="A126" s="217"/>
      <c r="B126" s="675"/>
      <c r="C126" s="1473" t="s">
        <v>112</v>
      </c>
      <c r="D126" s="1473"/>
      <c r="E126" s="1473"/>
      <c r="F126" s="1473"/>
      <c r="G126" s="1635" t="s">
        <v>205</v>
      </c>
      <c r="H126" s="1636"/>
      <c r="I126" s="31"/>
      <c r="J126" s="28" t="str">
        <f t="shared" si="5"/>
        <v>Not applicable</v>
      </c>
      <c r="K126" s="7"/>
      <c r="L126" s="7"/>
      <c r="M126" s="19"/>
      <c r="N126" s="19"/>
      <c r="O126" s="7"/>
      <c r="P126" s="19"/>
      <c r="Q126" s="1"/>
      <c r="R126" s="7">
        <f>B126</f>
        <v>0</v>
      </c>
      <c r="S126" s="20"/>
      <c r="T126" s="2"/>
      <c r="U126" s="2"/>
      <c r="V126" s="2"/>
      <c r="W126" s="37"/>
      <c r="X126" s="37"/>
      <c r="Y126" s="1"/>
      <c r="Z126" s="53"/>
      <c r="AA126"/>
    </row>
    <row r="127" spans="1:27" s="132" customFormat="1" ht="15.75">
      <c r="A127" s="1605" t="s">
        <v>198</v>
      </c>
      <c r="B127" s="1606"/>
      <c r="C127" s="1606"/>
      <c r="D127" s="1606"/>
      <c r="E127" s="1606"/>
      <c r="F127" s="1606"/>
      <c r="G127" s="1635">
        <v>2011</v>
      </c>
      <c r="H127" s="1636"/>
      <c r="I127" s="31"/>
      <c r="J127" s="28">
        <f t="shared" si="5"/>
        <v>2011</v>
      </c>
      <c r="K127" s="7"/>
      <c r="L127" s="7"/>
      <c r="M127" s="19"/>
      <c r="N127" s="19"/>
      <c r="O127" s="7"/>
      <c r="P127" s="19"/>
      <c r="Q127" s="1"/>
      <c r="R127" s="7">
        <f>B127</f>
        <v>0</v>
      </c>
      <c r="S127" s="20"/>
      <c r="T127" s="2"/>
      <c r="U127" s="2"/>
      <c r="V127" s="2"/>
      <c r="W127" s="37"/>
      <c r="X127" s="37"/>
      <c r="Y127" s="1"/>
      <c r="Z127" s="53"/>
      <c r="AA127"/>
    </row>
    <row r="128" spans="1:27" s="132" customFormat="1" ht="30">
      <c r="A128" s="1493" t="s">
        <v>437</v>
      </c>
      <c r="B128" s="1473"/>
      <c r="C128" s="1474"/>
      <c r="D128" s="1658" t="s">
        <v>518</v>
      </c>
      <c r="E128" s="1659"/>
      <c r="F128" s="1659"/>
      <c r="G128" s="1659"/>
      <c r="H128" s="1660"/>
      <c r="I128" s="31"/>
      <c r="J128" s="18"/>
      <c r="K128" s="7" t="str">
        <f>A128</f>
        <v xml:space="preserve">D11. Name of the list(s)
</v>
      </c>
      <c r="L128" s="7"/>
      <c r="M128" s="19"/>
      <c r="N128" s="19"/>
      <c r="O128" s="7" t="str">
        <f>D128</f>
        <v>Essential Medicines, Health and Laboratory Supplies List (EMHLS)</v>
      </c>
      <c r="P128" s="19"/>
      <c r="Q128" s="1"/>
      <c r="R128" s="19"/>
      <c r="S128" s="20"/>
      <c r="T128" s="2"/>
      <c r="U128" s="2"/>
      <c r="V128" s="2"/>
      <c r="W128" s="37"/>
      <c r="X128" s="37"/>
      <c r="Y128" s="1"/>
      <c r="Z128" s="53"/>
      <c r="AA128"/>
    </row>
    <row r="129" spans="1:27" s="132" customFormat="1" ht="30">
      <c r="A129" s="1493" t="s">
        <v>472</v>
      </c>
      <c r="B129" s="1473"/>
      <c r="C129" s="1474"/>
      <c r="D129" s="1658"/>
      <c r="E129" s="1659"/>
      <c r="F129" s="1659"/>
      <c r="G129" s="1659"/>
      <c r="H129" s="1660"/>
      <c r="I129" s="31"/>
      <c r="J129" s="18"/>
      <c r="K129" s="7" t="str">
        <f>A129</f>
        <v xml:space="preserve">D12. Notes about the list(s)
</v>
      </c>
      <c r="L129" s="7"/>
      <c r="M129" s="19"/>
      <c r="N129" s="19"/>
      <c r="O129" s="7">
        <f>D129</f>
        <v>0</v>
      </c>
      <c r="P129" s="19"/>
      <c r="Q129" s="1"/>
      <c r="R129" s="19"/>
      <c r="S129" s="20"/>
      <c r="T129" s="2"/>
      <c r="U129" s="2"/>
      <c r="V129" s="2"/>
      <c r="W129" s="37"/>
      <c r="X129" s="37"/>
      <c r="Y129" s="1"/>
      <c r="Z129" s="53"/>
      <c r="AA129"/>
    </row>
    <row r="130" spans="1:27" s="111" customFormat="1" ht="21.75" customHeight="1">
      <c r="A130" s="1493" t="s">
        <v>439</v>
      </c>
      <c r="B130" s="1473"/>
      <c r="C130" s="1473"/>
      <c r="D130" s="1473"/>
      <c r="E130" s="1473"/>
      <c r="F130" s="1473"/>
      <c r="G130" s="1473"/>
      <c r="H130" s="1511"/>
      <c r="I130" s="4"/>
      <c r="J130" s="28"/>
      <c r="K130" s="7"/>
      <c r="L130" s="19"/>
      <c r="M130" s="19"/>
      <c r="N130" s="19"/>
      <c r="O130" s="7"/>
      <c r="P130" s="19"/>
      <c r="Q130" s="19"/>
      <c r="R130" s="19"/>
      <c r="S130" s="19"/>
      <c r="T130" s="14"/>
      <c r="U130" s="14"/>
      <c r="V130" s="14"/>
      <c r="W130" s="41"/>
      <c r="X130" s="46" t="str">
        <f>A130</f>
        <v xml:space="preserve">D13.  Information on country's Poverty Reduction Strategy Paper (PRSP)
</v>
      </c>
      <c r="Y130" s="42"/>
      <c r="Z130" s="49"/>
      <c r="AA130"/>
    </row>
    <row r="131" spans="1:27" s="132" customFormat="1" ht="30.75" customHeight="1">
      <c r="A131" s="218"/>
      <c r="B131" s="1612" t="s">
        <v>172</v>
      </c>
      <c r="C131" s="1613"/>
      <c r="D131" s="1613"/>
      <c r="E131" s="1614"/>
      <c r="F131" s="1615">
        <v>2010</v>
      </c>
      <c r="G131" s="1616"/>
      <c r="H131" s="1617"/>
      <c r="I131" s="31"/>
      <c r="J131" s="28">
        <f>G131</f>
        <v>0</v>
      </c>
      <c r="K131" s="7"/>
      <c r="L131" s="7"/>
      <c r="M131" s="19"/>
      <c r="N131" s="19"/>
      <c r="O131" s="7"/>
      <c r="P131" s="19"/>
      <c r="Q131" s="1"/>
      <c r="R131" s="7" t="str">
        <f>B131</f>
        <v>a. What year is the Poverty Reduction Strategy Paper from? (most recent actual PRSP on IMF's site [not progress or summary report])</v>
      </c>
      <c r="S131" s="20"/>
      <c r="T131" s="2"/>
      <c r="U131" s="2"/>
      <c r="V131" s="2"/>
      <c r="W131" s="37"/>
      <c r="X131" s="37"/>
      <c r="Y131" s="1"/>
      <c r="Z131" s="53"/>
      <c r="AA131"/>
    </row>
    <row r="132" spans="1:27" s="132" customFormat="1" ht="15.75" customHeight="1">
      <c r="A132" s="217"/>
      <c r="B132" s="1473" t="s">
        <v>67</v>
      </c>
      <c r="C132" s="1473"/>
      <c r="D132" s="1473"/>
      <c r="E132" s="1473"/>
      <c r="F132" s="1474"/>
      <c r="G132" s="1540" t="s">
        <v>61</v>
      </c>
      <c r="H132" s="1542"/>
      <c r="I132" s="31"/>
      <c r="J132" s="28" t="str">
        <f>G132</f>
        <v>Yes</v>
      </c>
      <c r="K132" s="7"/>
      <c r="L132" s="7"/>
      <c r="M132" s="19"/>
      <c r="N132" s="19"/>
      <c r="O132" s="7"/>
      <c r="P132" s="19"/>
      <c r="Q132" s="1"/>
      <c r="R132" s="19"/>
      <c r="S132" s="20"/>
      <c r="T132" s="2"/>
      <c r="U132" s="2"/>
      <c r="V132" s="2"/>
      <c r="W132" s="37"/>
      <c r="X132" s="37"/>
      <c r="Y132" s="45" t="str">
        <f>B132</f>
        <v>b. Is family planning or reproductive health a priority in the PRSP?</v>
      </c>
      <c r="Z132" s="53"/>
      <c r="AA132"/>
    </row>
    <row r="133" spans="1:27" s="132" customFormat="1" ht="15.75" customHeight="1">
      <c r="A133" s="217"/>
      <c r="B133" s="1473" t="s">
        <v>68</v>
      </c>
      <c r="C133" s="1473"/>
      <c r="D133" s="1473"/>
      <c r="E133" s="1473"/>
      <c r="F133" s="1474"/>
      <c r="G133" s="1540" t="s">
        <v>61</v>
      </c>
      <c r="H133" s="1542"/>
      <c r="I133" s="31"/>
      <c r="J133" s="28" t="str">
        <f>G133</f>
        <v>Yes</v>
      </c>
      <c r="K133" s="7"/>
      <c r="L133" s="7"/>
      <c r="M133" s="19"/>
      <c r="N133" s="19"/>
      <c r="O133" s="7"/>
      <c r="P133" s="19"/>
      <c r="Q133" s="1"/>
      <c r="R133" s="19"/>
      <c r="S133" s="20"/>
      <c r="T133" s="2"/>
      <c r="U133" s="2"/>
      <c r="V133" s="2"/>
      <c r="W133" s="37"/>
      <c r="X133" s="37"/>
      <c r="Y133" s="45" t="str">
        <f>B133</f>
        <v>c. Is contraceptive security included in the PRSP?</v>
      </c>
      <c r="Z133" s="53"/>
      <c r="AA133"/>
    </row>
    <row r="134" spans="1:27" s="132" customFormat="1" ht="15.75" customHeight="1">
      <c r="A134" s="217"/>
      <c r="B134" s="1473" t="s">
        <v>40</v>
      </c>
      <c r="C134" s="1473"/>
      <c r="D134" s="1473"/>
      <c r="E134" s="1473"/>
      <c r="F134" s="1474"/>
      <c r="G134" s="1540" t="s">
        <v>61</v>
      </c>
      <c r="H134" s="1542"/>
      <c r="I134" s="31"/>
      <c r="J134" s="28" t="str">
        <f>G134</f>
        <v>Yes</v>
      </c>
      <c r="K134" s="7"/>
      <c r="L134" s="7"/>
      <c r="M134" s="19"/>
      <c r="N134" s="19"/>
      <c r="O134" s="7"/>
      <c r="P134" s="19"/>
      <c r="Q134" s="1"/>
      <c r="R134" s="19"/>
      <c r="S134" s="20"/>
      <c r="T134" s="2"/>
      <c r="U134" s="2"/>
      <c r="V134" s="2"/>
      <c r="W134" s="37"/>
      <c r="X134" s="37"/>
      <c r="Y134" s="45" t="str">
        <f>B134</f>
        <v>d. Is contraceptive prevalence rate (CPR) included as an indicator in the PRSP?</v>
      </c>
      <c r="Z134" s="53"/>
      <c r="AA134"/>
    </row>
    <row r="135" spans="1:27" s="132" customFormat="1" ht="15.75" customHeight="1">
      <c r="A135" s="217"/>
      <c r="B135" s="1473" t="s">
        <v>41</v>
      </c>
      <c r="C135" s="1473"/>
      <c r="D135" s="1473"/>
      <c r="E135" s="1473"/>
      <c r="F135" s="1474"/>
      <c r="G135" s="1540" t="s">
        <v>62</v>
      </c>
      <c r="H135" s="1542"/>
      <c r="I135" s="31"/>
      <c r="J135" s="28" t="str">
        <f>G135</f>
        <v>No</v>
      </c>
      <c r="K135" s="7"/>
      <c r="L135" s="7"/>
      <c r="M135" s="19"/>
      <c r="N135" s="19"/>
      <c r="O135" s="7"/>
      <c r="P135" s="19"/>
      <c r="Q135" s="1"/>
      <c r="R135" s="19"/>
      <c r="S135" s="20"/>
      <c r="T135" s="2"/>
      <c r="U135" s="2"/>
      <c r="V135" s="2"/>
      <c r="W135" s="37"/>
      <c r="X135" s="37"/>
      <c r="Y135" s="45" t="str">
        <f>B135</f>
        <v>e. Are contraceptive supply indicators included in the PRSP?</v>
      </c>
      <c r="Z135" s="53"/>
      <c r="AA135"/>
    </row>
    <row r="136" spans="1:27" s="132" customFormat="1" ht="60.75" thickBot="1">
      <c r="A136" s="152" t="s">
        <v>42</v>
      </c>
      <c r="B136" s="1473" t="s">
        <v>43</v>
      </c>
      <c r="C136" s="1474"/>
      <c r="D136" s="1553" t="s">
        <v>596</v>
      </c>
      <c r="E136" s="1554"/>
      <c r="F136" s="1554"/>
      <c r="G136" s="1554"/>
      <c r="H136" s="1555"/>
      <c r="I136" s="31"/>
      <c r="J136" s="18"/>
      <c r="K136" s="7" t="str">
        <f>B136</f>
        <v>f. Notes about the Poverty Reduction Strategy Paper</v>
      </c>
      <c r="L136" s="7"/>
      <c r="M136" s="19"/>
      <c r="N136" s="19"/>
      <c r="O136" s="7" t="str">
        <f>D136</f>
        <v>Family planning and unmet need are mentioned repeatedly throughout the social sector section (from p. 215 onward). Advocating for reproductive health commodity security, including strengthening logistics, HMIS and LMIS is mentioned (p. 215). CPR is mentioned as a goal to reach the MDGs (p. 23).</v>
      </c>
      <c r="P136" s="19"/>
      <c r="Q136" s="1"/>
      <c r="R136" s="19"/>
      <c r="S136" s="20"/>
      <c r="T136" s="2"/>
      <c r="U136" s="2"/>
      <c r="V136" s="2"/>
      <c r="W136" s="37"/>
      <c r="X136" s="37"/>
      <c r="Y136" s="1"/>
      <c r="Z136" s="53"/>
      <c r="AA136"/>
    </row>
    <row r="137" spans="1:27" s="111" customFormat="1" ht="16.5" customHeight="1" thickBot="1">
      <c r="A137" s="1618" t="s">
        <v>4</v>
      </c>
      <c r="B137" s="1619"/>
      <c r="C137" s="1619"/>
      <c r="D137" s="1619"/>
      <c r="E137" s="1619"/>
      <c r="F137" s="1619"/>
      <c r="G137" s="1619"/>
      <c r="H137" s="219"/>
      <c r="I137" s="8"/>
      <c r="J137" s="28"/>
      <c r="K137" s="7"/>
      <c r="L137" s="19"/>
      <c r="M137" s="19"/>
      <c r="N137" s="19"/>
      <c r="O137" s="7"/>
      <c r="P137" s="19"/>
      <c r="Q137" s="19"/>
      <c r="R137" s="19"/>
      <c r="S137" s="19"/>
      <c r="T137" s="14"/>
      <c r="U137" s="14"/>
      <c r="V137" s="14"/>
      <c r="W137" s="41"/>
      <c r="X137" s="41"/>
      <c r="Y137" s="42"/>
      <c r="Z137" s="49"/>
      <c r="AA137"/>
    </row>
    <row r="138" spans="1:27" s="111" customFormat="1" ht="30" customHeight="1">
      <c r="A138" s="1470" t="s">
        <v>173</v>
      </c>
      <c r="B138" s="1471"/>
      <c r="C138" s="1471"/>
      <c r="D138" s="1471"/>
      <c r="E138" s="1471"/>
      <c r="F138" s="1472"/>
      <c r="G138" s="1620" t="s">
        <v>61</v>
      </c>
      <c r="H138" s="1621"/>
      <c r="I138" s="6"/>
      <c r="J138" s="28" t="str">
        <f>G138</f>
        <v>Yes</v>
      </c>
      <c r="K138" s="7"/>
      <c r="L138" s="19"/>
      <c r="M138" s="19"/>
      <c r="N138" s="19"/>
      <c r="O138" s="7"/>
      <c r="P138" s="19"/>
      <c r="Q138" s="19"/>
      <c r="R138" s="19"/>
      <c r="S138" s="19"/>
      <c r="T138" s="14"/>
      <c r="U138" s="14"/>
      <c r="V138" s="14"/>
      <c r="W138" s="41"/>
      <c r="X138" s="41"/>
      <c r="Y138" s="45" t="str">
        <f>A138</f>
        <v>E1. Have stockouts occurred for any contraceptive at the central* level in the last 12 months?  
*(The central level refers to the central level warehouse for the public sector.)</v>
      </c>
      <c r="Z138" s="49"/>
      <c r="AA138"/>
    </row>
    <row r="139" spans="1:27" s="111" customFormat="1" ht="45">
      <c r="A139" s="1493" t="s">
        <v>620</v>
      </c>
      <c r="B139" s="1473"/>
      <c r="C139" s="1473"/>
      <c r="D139" s="1473"/>
      <c r="E139" s="1473"/>
      <c r="F139" s="1473"/>
      <c r="G139" s="1473"/>
      <c r="H139" s="1511"/>
      <c r="I139" s="15"/>
      <c r="J139" s="28"/>
      <c r="K139" s="7"/>
      <c r="L139" s="19"/>
      <c r="M139" s="19"/>
      <c r="N139" s="19"/>
      <c r="O139" s="7"/>
      <c r="P139" s="19"/>
      <c r="Q139" s="19"/>
      <c r="R139" s="19"/>
      <c r="S139" s="19"/>
      <c r="T139" s="14"/>
      <c r="U139" s="14"/>
      <c r="V139" s="14"/>
      <c r="W139" s="41"/>
      <c r="X139" s="46"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
      <c r="Z139" s="49"/>
      <c r="AA139"/>
    </row>
    <row r="140" spans="1:27" s="111" customFormat="1" ht="15" customHeight="1">
      <c r="A140" s="678"/>
      <c r="B140" s="1473" t="s">
        <v>108</v>
      </c>
      <c r="C140" s="1473"/>
      <c r="D140" s="1473"/>
      <c r="E140" s="1473"/>
      <c r="F140" s="1474"/>
      <c r="G140" s="1695" t="s">
        <v>61</v>
      </c>
      <c r="H140" s="1697"/>
      <c r="I140" s="6"/>
      <c r="J140" s="28" t="str">
        <f t="shared" ref="J140:J150" si="7">G140</f>
        <v>Yes</v>
      </c>
      <c r="K140" s="7"/>
      <c r="L140" s="19"/>
      <c r="M140" s="19"/>
      <c r="N140" s="19"/>
      <c r="O140" s="7"/>
      <c r="P140" s="19"/>
      <c r="Q140" s="19"/>
      <c r="R140" s="19"/>
      <c r="S140" s="19"/>
      <c r="T140" s="14"/>
      <c r="U140" s="14"/>
      <c r="V140" s="14"/>
      <c r="W140" s="41"/>
      <c r="X140" s="41"/>
      <c r="Y140" s="45" t="str">
        <f t="shared" ref="Y140:Y148" si="8">B140</f>
        <v>a. Combined oral contraceptives</v>
      </c>
      <c r="Z140" s="49"/>
      <c r="AA140"/>
    </row>
    <row r="141" spans="1:27" s="111" customFormat="1" ht="15" customHeight="1">
      <c r="A141" s="685"/>
      <c r="B141" s="1473" t="s">
        <v>109</v>
      </c>
      <c r="C141" s="1473"/>
      <c r="D141" s="1473"/>
      <c r="E141" s="1473"/>
      <c r="F141" s="1474"/>
      <c r="G141" s="1695" t="s">
        <v>61</v>
      </c>
      <c r="H141" s="1697"/>
      <c r="I141" s="6"/>
      <c r="J141" s="28" t="str">
        <f t="shared" si="7"/>
        <v>Yes</v>
      </c>
      <c r="K141" s="7"/>
      <c r="L141" s="19"/>
      <c r="M141" s="19"/>
      <c r="N141" s="19"/>
      <c r="O141" s="19"/>
      <c r="P141" s="19"/>
      <c r="Q141" s="19"/>
      <c r="R141" s="19"/>
      <c r="S141" s="19"/>
      <c r="T141" s="14"/>
      <c r="U141" s="14"/>
      <c r="V141" s="14"/>
      <c r="W141" s="41"/>
      <c r="X141" s="41"/>
      <c r="Y141" s="45" t="str">
        <f t="shared" si="8"/>
        <v>b. Progestin-only pills</v>
      </c>
      <c r="Z141" s="49"/>
      <c r="AA141"/>
    </row>
    <row r="142" spans="1:27" s="111" customFormat="1" ht="15" customHeight="1">
      <c r="A142" s="678"/>
      <c r="B142" s="1473" t="s">
        <v>170</v>
      </c>
      <c r="C142" s="1473"/>
      <c r="D142" s="1473"/>
      <c r="E142" s="1473"/>
      <c r="F142" s="1474"/>
      <c r="G142" s="1695" t="s">
        <v>944</v>
      </c>
      <c r="H142" s="1697"/>
      <c r="I142" s="6"/>
      <c r="J142" s="28" t="str">
        <f t="shared" si="7"/>
        <v>no</v>
      </c>
      <c r="K142" s="7"/>
      <c r="L142" s="19"/>
      <c r="M142" s="19"/>
      <c r="N142" s="19"/>
      <c r="O142" s="19"/>
      <c r="P142" s="19"/>
      <c r="Q142" s="19"/>
      <c r="R142" s="19"/>
      <c r="S142" s="19"/>
      <c r="T142" s="14"/>
      <c r="U142" s="14"/>
      <c r="V142" s="14"/>
      <c r="W142" s="41"/>
      <c r="X142" s="41"/>
      <c r="Y142" s="45" t="str">
        <f t="shared" si="8"/>
        <v>c. Injectables</v>
      </c>
      <c r="Z142" s="49"/>
      <c r="AA142"/>
    </row>
    <row r="143" spans="1:27" s="111" customFormat="1" ht="15" customHeight="1">
      <c r="A143" s="678"/>
      <c r="B143" s="1473" t="s">
        <v>171</v>
      </c>
      <c r="C143" s="1473"/>
      <c r="D143" s="1473"/>
      <c r="E143" s="1473"/>
      <c r="F143" s="1474"/>
      <c r="G143" s="1695" t="s">
        <v>944</v>
      </c>
      <c r="H143" s="1697"/>
      <c r="I143" s="6"/>
      <c r="J143" s="28" t="str">
        <f t="shared" si="7"/>
        <v>no</v>
      </c>
      <c r="K143" s="7"/>
      <c r="L143" s="19"/>
      <c r="M143" s="19"/>
      <c r="N143" s="19"/>
      <c r="O143" s="19"/>
      <c r="P143" s="19"/>
      <c r="Q143" s="19"/>
      <c r="R143" s="19"/>
      <c r="S143" s="19"/>
      <c r="T143" s="14"/>
      <c r="U143" s="14"/>
      <c r="V143" s="14"/>
      <c r="W143" s="41"/>
      <c r="X143" s="41"/>
      <c r="Y143" s="45" t="str">
        <f t="shared" si="8"/>
        <v>d. Implants</v>
      </c>
      <c r="Z143" s="49"/>
      <c r="AA143"/>
    </row>
    <row r="144" spans="1:27" s="111" customFormat="1" ht="15" customHeight="1">
      <c r="A144" s="678"/>
      <c r="B144" s="1473" t="s">
        <v>29</v>
      </c>
      <c r="C144" s="1473"/>
      <c r="D144" s="1473"/>
      <c r="E144" s="1473"/>
      <c r="F144" s="1474"/>
      <c r="G144" s="1695" t="s">
        <v>944</v>
      </c>
      <c r="H144" s="1697"/>
      <c r="I144" s="6"/>
      <c r="J144" s="28" t="str">
        <f t="shared" si="7"/>
        <v>no</v>
      </c>
      <c r="K144" s="7"/>
      <c r="L144" s="19"/>
      <c r="M144" s="19"/>
      <c r="N144" s="19"/>
      <c r="O144" s="19"/>
      <c r="P144" s="19"/>
      <c r="Q144" s="19"/>
      <c r="R144" s="19"/>
      <c r="S144" s="19"/>
      <c r="T144" s="14"/>
      <c r="U144" s="14"/>
      <c r="V144" s="14"/>
      <c r="W144" s="41"/>
      <c r="X144" s="41"/>
      <c r="Y144" s="45" t="str">
        <f t="shared" si="8"/>
        <v>e. Intrauterine devices (IUDs)</v>
      </c>
      <c r="Z144" s="49"/>
      <c r="AA144"/>
    </row>
    <row r="145" spans="1:27" s="111" customFormat="1" ht="15" customHeight="1">
      <c r="A145" s="678"/>
      <c r="B145" s="1473" t="s">
        <v>18</v>
      </c>
      <c r="C145" s="1473"/>
      <c r="D145" s="1473"/>
      <c r="E145" s="1473"/>
      <c r="F145" s="1474"/>
      <c r="G145" s="1695" t="s">
        <v>692</v>
      </c>
      <c r="H145" s="1697"/>
      <c r="I145" s="6"/>
      <c r="J145" s="28" t="str">
        <f t="shared" si="7"/>
        <v>yes</v>
      </c>
      <c r="K145" s="7"/>
      <c r="L145" s="19"/>
      <c r="M145" s="19"/>
      <c r="N145" s="19"/>
      <c r="O145" s="19"/>
      <c r="P145" s="19"/>
      <c r="Q145" s="19"/>
      <c r="R145" s="19"/>
      <c r="S145" s="19"/>
      <c r="T145" s="14"/>
      <c r="U145" s="14"/>
      <c r="V145" s="14"/>
      <c r="W145" s="41"/>
      <c r="X145" s="41"/>
      <c r="Y145" s="45" t="str">
        <f t="shared" si="8"/>
        <v>f. Male condoms</v>
      </c>
      <c r="Z145" s="49"/>
      <c r="AA145"/>
    </row>
    <row r="146" spans="1:27" s="111" customFormat="1" ht="15" customHeight="1">
      <c r="A146" s="678"/>
      <c r="B146" s="1473" t="s">
        <v>19</v>
      </c>
      <c r="C146" s="1473"/>
      <c r="D146" s="1473"/>
      <c r="E146" s="1473"/>
      <c r="F146" s="1474"/>
      <c r="G146" s="1695" t="s">
        <v>205</v>
      </c>
      <c r="H146" s="1697"/>
      <c r="I146" s="6"/>
      <c r="J146" s="28" t="str">
        <f t="shared" si="7"/>
        <v>Not applicable</v>
      </c>
      <c r="K146" s="7"/>
      <c r="L146" s="19"/>
      <c r="M146" s="19"/>
      <c r="N146" s="19"/>
      <c r="O146" s="19"/>
      <c r="P146" s="19"/>
      <c r="Q146" s="19"/>
      <c r="R146" s="19"/>
      <c r="S146" s="19"/>
      <c r="T146" s="14"/>
      <c r="U146" s="14"/>
      <c r="V146" s="14"/>
      <c r="W146" s="41"/>
      <c r="X146" s="41"/>
      <c r="Y146" s="45" t="str">
        <f t="shared" si="8"/>
        <v>g. Female condoms</v>
      </c>
      <c r="Z146" s="49"/>
      <c r="AA146"/>
    </row>
    <row r="147" spans="1:27" s="111" customFormat="1" ht="15" customHeight="1">
      <c r="A147" s="678"/>
      <c r="B147" s="1473" t="s">
        <v>110</v>
      </c>
      <c r="C147" s="1473"/>
      <c r="D147" s="1473"/>
      <c r="E147" s="1473"/>
      <c r="F147" s="1474"/>
      <c r="G147" s="1695" t="s">
        <v>944</v>
      </c>
      <c r="H147" s="1697"/>
      <c r="I147" s="6"/>
      <c r="J147" s="28" t="str">
        <f t="shared" si="7"/>
        <v>no</v>
      </c>
      <c r="K147" s="7"/>
      <c r="L147" s="19"/>
      <c r="M147" s="19"/>
      <c r="N147" s="19"/>
      <c r="O147" s="19"/>
      <c r="P147" s="19"/>
      <c r="Q147" s="19"/>
      <c r="R147" s="19"/>
      <c r="S147" s="19"/>
      <c r="T147" s="14"/>
      <c r="U147" s="14"/>
      <c r="V147" s="14"/>
      <c r="W147" s="41"/>
      <c r="X147" s="41"/>
      <c r="Y147" s="45" t="str">
        <f t="shared" si="8"/>
        <v>h. Emergency contraceptive pills</v>
      </c>
      <c r="Z147" s="49"/>
      <c r="AA147"/>
    </row>
    <row r="148" spans="1:27" s="111" customFormat="1" ht="15" customHeight="1">
      <c r="A148" s="678"/>
      <c r="B148" s="1473" t="s">
        <v>72</v>
      </c>
      <c r="C148" s="1473"/>
      <c r="D148" s="1473"/>
      <c r="E148" s="1473"/>
      <c r="F148" s="1474"/>
      <c r="G148" s="1695" t="s">
        <v>205</v>
      </c>
      <c r="H148" s="1697"/>
      <c r="I148" s="6"/>
      <c r="J148" s="28" t="str">
        <f t="shared" si="7"/>
        <v>Not applicable</v>
      </c>
      <c r="K148" s="7"/>
      <c r="L148" s="19"/>
      <c r="M148" s="19"/>
      <c r="N148" s="19"/>
      <c r="O148" s="19"/>
      <c r="P148" s="19"/>
      <c r="Q148" s="19"/>
      <c r="R148" s="19"/>
      <c r="S148" s="19"/>
      <c r="T148" s="14"/>
      <c r="U148" s="14"/>
      <c r="V148" s="14"/>
      <c r="W148" s="41"/>
      <c r="X148" s="41"/>
      <c r="Y148" s="45" t="str">
        <f t="shared" si="8"/>
        <v>i. CycleBeads</v>
      </c>
      <c r="Z148" s="49"/>
      <c r="AA148"/>
    </row>
    <row r="149" spans="1:27" s="111" customFormat="1" ht="30" customHeight="1">
      <c r="A149" s="678"/>
      <c r="B149" s="1473" t="s">
        <v>717</v>
      </c>
      <c r="C149" s="1473"/>
      <c r="D149" s="1473"/>
      <c r="E149" s="1473"/>
      <c r="F149" s="1473"/>
      <c r="G149" s="1811" t="s">
        <v>538</v>
      </c>
      <c r="H149" s="1813"/>
      <c r="I149" s="6"/>
      <c r="J149" s="28" t="str">
        <f t="shared" si="7"/>
        <v>01/13-12/13</v>
      </c>
      <c r="K149" s="7"/>
      <c r="L149" s="19"/>
      <c r="M149" s="7"/>
      <c r="N149" s="19"/>
      <c r="O149" s="19"/>
      <c r="P149" s="19"/>
      <c r="Q149" s="7">
        <f>F149</f>
        <v>0</v>
      </c>
      <c r="R149" s="7" t="str">
        <f>B149</f>
        <v xml:space="preserve">j. Time period covered by reports reviewed
(mm/yy - mm/yy) (for example, reports from 01/13-12/13) </v>
      </c>
      <c r="S149" s="19"/>
      <c r="T149" s="14"/>
      <c r="U149" s="14"/>
      <c r="V149" s="14"/>
      <c r="W149" s="41"/>
      <c r="X149" s="41"/>
      <c r="Y149" s="42"/>
      <c r="Z149" s="49"/>
      <c r="AA149"/>
    </row>
    <row r="150" spans="1:27" s="111" customFormat="1" ht="45" customHeight="1">
      <c r="A150" s="152"/>
      <c r="B150" s="1473" t="s">
        <v>175</v>
      </c>
      <c r="C150" s="1473"/>
      <c r="D150" s="1473"/>
      <c r="E150" s="1473"/>
      <c r="F150" s="1473"/>
      <c r="G150" s="1811" t="s">
        <v>945</v>
      </c>
      <c r="H150" s="1813"/>
      <c r="I150" s="6"/>
      <c r="J150" s="28" t="str">
        <f t="shared" si="7"/>
        <v>MOH bi monthly stock status report</v>
      </c>
      <c r="K150" s="7"/>
      <c r="L150" s="7"/>
      <c r="M150" s="19"/>
      <c r="N150" s="19"/>
      <c r="O150" s="19"/>
      <c r="P150" s="19"/>
      <c r="Q150" s="7">
        <f>F150</f>
        <v>0</v>
      </c>
      <c r="R150" s="7" t="str">
        <f>B150</f>
        <v>k. Data source
(for example: Procurement Planning and Monitoring Report, Logistics Management Information System, periodic physical inventory, warehouse reports)</v>
      </c>
      <c r="S150" s="19"/>
      <c r="T150" s="14"/>
      <c r="U150" s="14"/>
      <c r="V150" s="14"/>
      <c r="W150" s="41"/>
      <c r="X150" s="41"/>
      <c r="Y150" s="42"/>
      <c r="Z150" s="49"/>
      <c r="AA150"/>
    </row>
    <row r="151" spans="1:27" s="111" customFormat="1">
      <c r="A151" s="1493" t="s">
        <v>440</v>
      </c>
      <c r="B151" s="1473"/>
      <c r="C151" s="1473"/>
      <c r="D151" s="1473"/>
      <c r="E151" s="1473"/>
      <c r="F151" s="1473"/>
      <c r="G151" s="1473"/>
      <c r="H151" s="1511"/>
      <c r="I151" s="15"/>
      <c r="J151" s="24"/>
      <c r="K151" s="7"/>
      <c r="L151" s="19"/>
      <c r="M151" s="19"/>
      <c r="N151" s="19"/>
      <c r="O151" s="7"/>
      <c r="P151" s="19"/>
      <c r="Q151" s="19"/>
      <c r="R151" s="19"/>
      <c r="S151" s="19"/>
      <c r="T151" s="14"/>
      <c r="U151" s="14"/>
      <c r="V151" s="14"/>
      <c r="W151" s="41"/>
      <c r="X151" s="41"/>
      <c r="Y151" s="42"/>
      <c r="Z151" s="49"/>
      <c r="AA151"/>
    </row>
    <row r="152" spans="1:27" s="111" customFormat="1" ht="15" customHeight="1">
      <c r="A152" s="684"/>
      <c r="B152" s="1498" t="s">
        <v>176</v>
      </c>
      <c r="C152" s="1498"/>
      <c r="D152" s="1498"/>
      <c r="E152" s="1498"/>
      <c r="F152" s="1499"/>
      <c r="G152" s="2087" t="s">
        <v>944</v>
      </c>
      <c r="H152" s="2088"/>
      <c r="I152" s="6"/>
      <c r="J152" s="28" t="str">
        <f>G152</f>
        <v>no</v>
      </c>
      <c r="K152" s="7"/>
      <c r="L152" s="19"/>
      <c r="M152" s="19"/>
      <c r="N152" s="19"/>
      <c r="O152" s="7"/>
      <c r="P152" s="19"/>
      <c r="Q152" s="19"/>
      <c r="R152" s="19"/>
      <c r="S152" s="19"/>
      <c r="T152" s="14"/>
      <c r="U152" s="14"/>
      <c r="V152" s="14"/>
      <c r="W152" s="41"/>
      <c r="X152" s="41"/>
      <c r="Y152" s="45" t="str">
        <f>B152</f>
        <v>a. service delivery point level (i.e., public sector health facilities)</v>
      </c>
      <c r="Z152" s="49"/>
      <c r="AA152"/>
    </row>
    <row r="153" spans="1:27" s="111" customFormat="1" ht="15.75" customHeight="1">
      <c r="A153" s="678"/>
      <c r="B153" s="1473" t="s">
        <v>177</v>
      </c>
      <c r="C153" s="1473"/>
      <c r="D153" s="1473"/>
      <c r="E153" s="1473"/>
      <c r="F153" s="1474"/>
      <c r="G153" s="1695" t="s">
        <v>944</v>
      </c>
      <c r="H153" s="1697"/>
      <c r="I153" s="6"/>
      <c r="J153" s="36" t="str">
        <f>G153</f>
        <v>no</v>
      </c>
      <c r="K153" s="7"/>
      <c r="L153" s="19"/>
      <c r="M153" s="19"/>
      <c r="N153" s="19"/>
      <c r="O153" s="7"/>
      <c r="P153" s="19"/>
      <c r="Q153" s="19"/>
      <c r="R153" s="19"/>
      <c r="S153" s="19"/>
      <c r="T153" s="14"/>
      <c r="U153" s="14"/>
      <c r="V153" s="14"/>
      <c r="W153" s="41"/>
      <c r="X153" s="41"/>
      <c r="Y153" s="45" t="str">
        <f>B153</f>
        <v>b. central level (i.e., central level warehouse for the public sector)</v>
      </c>
      <c r="Z153" s="49"/>
      <c r="AA153" s="64"/>
    </row>
    <row r="154" spans="1:27" s="111" customFormat="1" ht="45.75" thickBot="1">
      <c r="A154" s="1622" t="s">
        <v>473</v>
      </c>
      <c r="B154" s="1623"/>
      <c r="C154" s="1624"/>
      <c r="D154" s="1790"/>
      <c r="E154" s="1791"/>
      <c r="F154" s="1791"/>
      <c r="G154" s="1791"/>
      <c r="H154" s="1792"/>
      <c r="I154" s="6"/>
      <c r="J154" s="28"/>
      <c r="K154" s="7" t="str">
        <f>A154</f>
        <v xml:space="preserve">F. Please note any overall comments about challenges and/or successes with contraceptive security in your country.
</v>
      </c>
      <c r="L154" s="19"/>
      <c r="M154" s="19"/>
      <c r="N154" s="19"/>
      <c r="O154" s="7">
        <f>D154</f>
        <v>0</v>
      </c>
      <c r="P154" s="19"/>
      <c r="Q154" s="19"/>
      <c r="R154" s="19"/>
      <c r="S154" s="19"/>
      <c r="T154" s="14"/>
      <c r="U154" s="14"/>
      <c r="V154" s="14"/>
      <c r="W154" s="41"/>
      <c r="X154" s="41"/>
      <c r="Y154" s="42"/>
      <c r="Z154" s="49"/>
      <c r="AA154"/>
    </row>
    <row r="155" spans="1:27" s="1" customFormat="1" ht="15.75">
      <c r="A155" s="1806"/>
      <c r="B155" s="1806"/>
      <c r="C155" s="1806"/>
      <c r="D155" s="1806"/>
      <c r="E155" s="1806"/>
      <c r="F155" s="1806"/>
      <c r="G155" s="1806"/>
      <c r="H155" s="1806"/>
      <c r="I155" s="31"/>
      <c r="J155" s="18"/>
      <c r="K155" s="7"/>
      <c r="L155" s="7"/>
      <c r="M155" s="19"/>
      <c r="N155" s="19"/>
      <c r="O155" s="7"/>
      <c r="P155" s="19"/>
      <c r="R155" s="19"/>
      <c r="S155" s="20"/>
      <c r="T155" s="2"/>
      <c r="U155" s="2"/>
      <c r="V155" s="2"/>
      <c r="W155" s="37"/>
      <c r="X155" s="37"/>
      <c r="Z155" s="53"/>
      <c r="AA155"/>
    </row>
    <row r="156" spans="1:27" s="107" customFormat="1" ht="18">
      <c r="A156" s="1629"/>
      <c r="B156" s="1629"/>
      <c r="C156" s="1629"/>
      <c r="D156" s="1629"/>
      <c r="E156" s="1629"/>
      <c r="F156" s="1629"/>
      <c r="G156" s="1629"/>
      <c r="H156" s="1629"/>
      <c r="I156" s="5"/>
      <c r="J156" s="23"/>
      <c r="K156" s="7"/>
      <c r="L156" s="19"/>
      <c r="M156" s="19"/>
      <c r="N156" s="19"/>
      <c r="O156" s="7"/>
      <c r="P156" s="19"/>
      <c r="Q156" s="19"/>
      <c r="R156" s="19"/>
      <c r="S156" s="20"/>
      <c r="T156" s="2"/>
      <c r="U156" s="2"/>
      <c r="V156" s="2"/>
      <c r="W156" s="37"/>
      <c r="X156" s="54">
        <f>A156</f>
        <v>0</v>
      </c>
      <c r="Z156" s="108"/>
      <c r="AA156"/>
    </row>
    <row r="157" spans="1:27" s="1" customFormat="1" ht="9.75" customHeight="1">
      <c r="A157" s="63"/>
      <c r="B157" s="63"/>
      <c r="C157" s="63"/>
      <c r="D157" s="63"/>
      <c r="E157" s="63"/>
      <c r="F157" s="63"/>
      <c r="G157" s="63"/>
      <c r="H157" s="63"/>
      <c r="I157" s="7"/>
      <c r="J157" s="18"/>
      <c r="K157" s="7"/>
      <c r="L157" s="19"/>
      <c r="M157" s="19"/>
      <c r="N157" s="19"/>
      <c r="O157" s="7"/>
      <c r="P157" s="19"/>
      <c r="Q157" s="19"/>
      <c r="R157" s="19"/>
      <c r="S157" s="20"/>
      <c r="T157" s="2"/>
      <c r="U157" s="2"/>
      <c r="V157" s="2"/>
      <c r="W157" s="37"/>
      <c r="X157" s="37"/>
      <c r="Z157" s="53"/>
      <c r="AA157"/>
    </row>
    <row r="158" spans="1:27" s="1" customFormat="1" ht="15" customHeight="1">
      <c r="A158" s="63"/>
      <c r="B158" s="63"/>
      <c r="C158" s="63"/>
      <c r="D158" s="63"/>
      <c r="E158" s="63"/>
      <c r="F158" s="63"/>
      <c r="G158" s="63"/>
      <c r="H158" s="63"/>
      <c r="I158" s="7"/>
      <c r="J158" s="23"/>
      <c r="K158" s="7"/>
      <c r="L158" s="19"/>
      <c r="M158" s="19"/>
      <c r="N158" s="19"/>
      <c r="O158" s="7"/>
      <c r="P158" s="19"/>
      <c r="Q158" s="19"/>
      <c r="R158" s="19"/>
      <c r="S158" s="20"/>
      <c r="T158" s="2"/>
      <c r="U158" s="2"/>
      <c r="V158" s="2"/>
      <c r="W158" s="37"/>
      <c r="X158" s="37"/>
      <c r="Z158" s="53"/>
      <c r="AA158"/>
    </row>
    <row r="159" spans="1:27">
      <c r="A159" s="133"/>
      <c r="B159" s="134"/>
      <c r="C159" s="134"/>
      <c r="D159" s="134"/>
      <c r="E159" s="134"/>
      <c r="F159" s="134"/>
      <c r="G159" s="135"/>
      <c r="H159" s="136"/>
      <c r="I159" s="19"/>
      <c r="O159" s="7"/>
    </row>
    <row r="160" spans="1:27">
      <c r="A160" s="137"/>
      <c r="B160" s="137"/>
      <c r="G160" s="138"/>
      <c r="H160" s="103"/>
      <c r="I160" s="19"/>
    </row>
    <row r="161" spans="1:134">
      <c r="A161" s="137"/>
      <c r="B161" s="137"/>
      <c r="G161" s="138"/>
      <c r="H161" s="103"/>
      <c r="I161" s="19"/>
    </row>
    <row r="162" spans="1:134">
      <c r="A162" s="137"/>
      <c r="B162" s="137"/>
      <c r="G162" s="138"/>
      <c r="H162" s="103"/>
      <c r="I162" s="19"/>
    </row>
    <row r="163" spans="1:134">
      <c r="A163" s="137"/>
      <c r="B163" s="137"/>
      <c r="G163" s="138"/>
      <c r="H163" s="103"/>
      <c r="I163" s="19"/>
    </row>
    <row r="164" spans="1:134">
      <c r="A164" s="137"/>
      <c r="B164" s="137"/>
      <c r="G164" s="138"/>
      <c r="H164" s="103"/>
      <c r="I164" s="19"/>
    </row>
    <row r="165" spans="1:134">
      <c r="A165" s="137"/>
      <c r="B165" s="137"/>
      <c r="G165" s="138"/>
      <c r="H165" s="103"/>
      <c r="I165" s="19"/>
    </row>
    <row r="166" spans="1:134">
      <c r="A166" s="137"/>
      <c r="B166" s="137"/>
      <c r="G166" s="138"/>
      <c r="H166" s="103"/>
      <c r="I166" s="19"/>
    </row>
    <row r="167" spans="1:134">
      <c r="A167" s="137"/>
      <c r="B167" s="137"/>
      <c r="G167" s="138"/>
      <c r="H167" s="103"/>
      <c r="I167" s="19"/>
    </row>
    <row r="168" spans="1:134">
      <c r="A168" s="137"/>
      <c r="B168" s="137"/>
      <c r="G168" s="138"/>
      <c r="H168" s="103"/>
      <c r="I168" s="19"/>
    </row>
    <row r="169" spans="1:134">
      <c r="A169" s="137"/>
      <c r="B169" s="137"/>
      <c r="G169" s="138"/>
      <c r="H169" s="103"/>
      <c r="I169" s="19"/>
    </row>
    <row r="170" spans="1:134">
      <c r="A170" s="137"/>
      <c r="B170" s="137"/>
      <c r="G170" s="138"/>
      <c r="H170" s="103"/>
      <c r="I170" s="19"/>
    </row>
    <row r="171" spans="1:134">
      <c r="A171" s="137"/>
      <c r="B171" s="137"/>
      <c r="G171" s="138"/>
      <c r="H171" s="103"/>
      <c r="I171" s="19"/>
    </row>
    <row r="172" spans="1:134">
      <c r="A172" s="137"/>
      <c r="B172" s="137"/>
      <c r="G172" s="138"/>
      <c r="H172" s="103"/>
      <c r="I172" s="19"/>
    </row>
    <row r="173" spans="1:134" s="137" customFormat="1">
      <c r="G173" s="138"/>
      <c r="H173" s="103"/>
      <c r="I173" s="19"/>
      <c r="J173" s="23"/>
      <c r="K173" s="7"/>
      <c r="L173" s="19"/>
      <c r="M173" s="19"/>
      <c r="N173" s="19"/>
      <c r="O173" s="19"/>
      <c r="P173" s="19"/>
      <c r="Q173" s="19"/>
      <c r="R173" s="19"/>
      <c r="S173" s="20"/>
      <c r="T173" s="2"/>
      <c r="U173" s="2"/>
      <c r="V173" s="2"/>
      <c r="W173" s="37"/>
      <c r="X173" s="37"/>
      <c r="Y173" s="107"/>
      <c r="Z173" s="108"/>
      <c r="AA173"/>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19"/>
      <c r="J174" s="23"/>
      <c r="K174" s="7"/>
      <c r="L174" s="19"/>
      <c r="M174" s="19"/>
      <c r="N174" s="19"/>
      <c r="O174" s="19"/>
      <c r="P174" s="19"/>
      <c r="Q174" s="19"/>
      <c r="R174" s="19"/>
      <c r="S174" s="20"/>
      <c r="T174" s="2"/>
      <c r="U174" s="2"/>
      <c r="V174" s="2"/>
      <c r="W174" s="37"/>
      <c r="X174" s="37"/>
      <c r="Y174" s="107"/>
      <c r="Z174" s="108"/>
      <c r="AA174"/>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19"/>
      <c r="J175" s="23"/>
      <c r="K175" s="7"/>
      <c r="L175" s="19"/>
      <c r="M175" s="19"/>
      <c r="N175" s="19"/>
      <c r="O175" s="19"/>
      <c r="P175" s="19"/>
      <c r="Q175" s="19"/>
      <c r="R175" s="19"/>
      <c r="S175" s="20"/>
      <c r="T175" s="2"/>
      <c r="U175" s="2"/>
      <c r="V175" s="2"/>
      <c r="W175" s="37"/>
      <c r="X175" s="37"/>
      <c r="Y175" s="107"/>
      <c r="Z175" s="108"/>
      <c r="AA175"/>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19"/>
      <c r="J176" s="23"/>
      <c r="K176" s="7"/>
      <c r="L176" s="19"/>
      <c r="M176" s="19"/>
      <c r="N176" s="19"/>
      <c r="O176" s="19"/>
      <c r="P176" s="19"/>
      <c r="Q176" s="19"/>
      <c r="R176" s="19"/>
      <c r="S176" s="20"/>
      <c r="T176" s="2"/>
      <c r="U176" s="2"/>
      <c r="V176" s="2"/>
      <c r="W176" s="37"/>
      <c r="X176" s="37"/>
      <c r="Y176" s="107"/>
      <c r="Z176" s="108"/>
      <c r="AA176"/>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19"/>
      <c r="J177" s="23"/>
      <c r="K177" s="7"/>
      <c r="L177" s="19"/>
      <c r="M177" s="19"/>
      <c r="N177" s="19"/>
      <c r="O177" s="19"/>
      <c r="P177" s="19"/>
      <c r="Q177" s="19"/>
      <c r="R177" s="19"/>
      <c r="S177" s="20"/>
      <c r="T177" s="2"/>
      <c r="U177" s="2"/>
      <c r="V177" s="2"/>
      <c r="W177" s="37"/>
      <c r="X177" s="37"/>
      <c r="Y177" s="107"/>
      <c r="Z177" s="108"/>
      <c r="AA177"/>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19"/>
      <c r="J178" s="23"/>
      <c r="K178" s="7"/>
      <c r="L178" s="19"/>
      <c r="M178" s="19"/>
      <c r="N178" s="19"/>
      <c r="O178" s="19"/>
      <c r="P178" s="19"/>
      <c r="Q178" s="19"/>
      <c r="R178" s="19"/>
      <c r="S178" s="20"/>
      <c r="T178" s="2"/>
      <c r="U178" s="2"/>
      <c r="V178" s="2"/>
      <c r="W178" s="37"/>
      <c r="X178" s="37"/>
      <c r="Y178" s="107"/>
      <c r="Z178" s="108"/>
      <c r="AA178"/>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19"/>
      <c r="J179" s="23"/>
      <c r="K179" s="7"/>
      <c r="L179" s="19"/>
      <c r="M179" s="19"/>
      <c r="N179" s="19"/>
      <c r="O179" s="19"/>
      <c r="P179" s="19"/>
      <c r="Q179" s="19"/>
      <c r="R179" s="19"/>
      <c r="S179" s="20"/>
      <c r="T179" s="2"/>
      <c r="U179" s="2"/>
      <c r="V179" s="2"/>
      <c r="W179" s="37"/>
      <c r="X179" s="37"/>
      <c r="Y179" s="107"/>
      <c r="Z179" s="108"/>
      <c r="AA1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19"/>
      <c r="J180" s="23"/>
      <c r="K180" s="7"/>
      <c r="L180" s="19"/>
      <c r="M180" s="19"/>
      <c r="N180" s="19"/>
      <c r="O180" s="19"/>
      <c r="P180" s="19"/>
      <c r="Q180" s="19"/>
      <c r="R180" s="19"/>
      <c r="S180" s="20"/>
      <c r="T180" s="2"/>
      <c r="U180" s="2"/>
      <c r="V180" s="2"/>
      <c r="W180" s="37"/>
      <c r="X180" s="37"/>
      <c r="Y180" s="107"/>
      <c r="Z180" s="108"/>
      <c r="AA180"/>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19"/>
      <c r="J181" s="23"/>
      <c r="K181" s="7"/>
      <c r="L181" s="19"/>
      <c r="M181" s="19"/>
      <c r="N181" s="19"/>
      <c r="O181" s="19"/>
      <c r="P181" s="19"/>
      <c r="Q181" s="19"/>
      <c r="R181" s="19"/>
      <c r="S181" s="20"/>
      <c r="T181" s="2"/>
      <c r="U181" s="2"/>
      <c r="V181" s="2"/>
      <c r="W181" s="37"/>
      <c r="X181" s="37"/>
      <c r="Y181" s="107"/>
      <c r="Z181" s="108"/>
      <c r="AA181"/>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19"/>
      <c r="J182" s="23"/>
      <c r="K182" s="7"/>
      <c r="L182" s="19"/>
      <c r="M182" s="19"/>
      <c r="N182" s="19"/>
      <c r="O182" s="19"/>
      <c r="P182" s="19"/>
      <c r="Q182" s="19"/>
      <c r="R182" s="19"/>
      <c r="S182" s="20"/>
      <c r="T182" s="2"/>
      <c r="U182" s="2"/>
      <c r="V182" s="2"/>
      <c r="W182" s="37"/>
      <c r="X182" s="37"/>
      <c r="Y182" s="107"/>
      <c r="Z182" s="108"/>
      <c r="AA182"/>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19"/>
      <c r="J183" s="23"/>
      <c r="K183" s="7"/>
      <c r="L183" s="19"/>
      <c r="M183" s="19"/>
      <c r="N183" s="19"/>
      <c r="O183" s="19"/>
      <c r="P183" s="19"/>
      <c r="Q183" s="19"/>
      <c r="R183" s="19"/>
      <c r="S183" s="20"/>
      <c r="T183" s="2"/>
      <c r="U183" s="2"/>
      <c r="V183" s="2"/>
      <c r="W183" s="37"/>
      <c r="X183" s="37"/>
      <c r="Y183" s="107"/>
      <c r="Z183" s="108"/>
      <c r="AA183"/>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H24">
      <formula1>"0 times, 1-2 times, 3-5 times, 6 or more times, Don't know"</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8" fitToHeight="4" orientation="portrait" r:id="rId1"/>
  <rowBreaks count="3" manualBreakCount="3">
    <brk id="33" max="7" man="1"/>
    <brk id="56" max="7" man="1"/>
    <brk id="102" max="7"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1452</v>
      </c>
      <c r="B7" s="1655"/>
      <c r="C7" s="1655"/>
      <c r="D7" s="916"/>
      <c r="E7" s="916"/>
      <c r="F7" s="916"/>
      <c r="G7" s="917"/>
      <c r="H7" s="918"/>
      <c r="I7" s="906"/>
      <c r="J7" s="907"/>
      <c r="K7" s="908" t="str">
        <f>A7</f>
        <v>Country: Ukraine</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579" t="s">
        <v>244</v>
      </c>
      <c r="E13" s="1647"/>
      <c r="F13" s="1647"/>
      <c r="G13" s="1647"/>
      <c r="H13" s="1580"/>
      <c r="I13" s="419"/>
      <c r="J13" s="404"/>
      <c r="K13" s="397" t="str">
        <f>B13</f>
        <v>a. What is the name of the committee?</v>
      </c>
      <c r="L13" s="426" t="str">
        <f>D13</f>
        <v>National Committee for Implementation of the State Program "Reproductive Health of the Nation up to 2015" (SPRHN)</v>
      </c>
      <c r="M13" s="396"/>
      <c r="N13" s="396"/>
      <c r="O13" s="398" t="str">
        <f>D13</f>
        <v>National Committee for Implementation of the State Program "Reproductive Health of the Nation up to 2015" (SPRHN)</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680" t="s">
        <v>62</v>
      </c>
      <c r="E15" s="151" t="s">
        <v>55</v>
      </c>
      <c r="F15" s="1658"/>
      <c r="G15" s="1659"/>
      <c r="H15" s="1660"/>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680" t="s">
        <v>61</v>
      </c>
      <c r="E16" s="153" t="s">
        <v>55</v>
      </c>
      <c r="F16" s="2089" t="s">
        <v>245</v>
      </c>
      <c r="G16" s="2090"/>
      <c r="H16" s="2091"/>
      <c r="I16" s="419"/>
      <c r="J16" s="404"/>
      <c r="K16" s="397" t="str">
        <f t="shared" si="0"/>
        <v>b. NGO (for example: service delivery, advocacy, Planned Parenthood affiliate, Marie Stopes affiliate, faith-based organizations, etc.)</v>
      </c>
      <c r="L16" s="396"/>
      <c r="M16" s="396"/>
      <c r="N16" s="396"/>
      <c r="O16" s="397"/>
      <c r="P16" s="396"/>
      <c r="Q16" s="397" t="str">
        <f t="shared" si="1"/>
        <v>All-Ukrainian Federation of Young Doctors, All-Ukrainian Women's Society, Women's Health and Family Planning Foundation</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680" t="s">
        <v>62</v>
      </c>
      <c r="E17" s="153" t="s">
        <v>55</v>
      </c>
      <c r="F17" s="1658"/>
      <c r="G17" s="1659"/>
      <c r="H17" s="166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75">
      <c r="A18" s="152"/>
      <c r="B18" s="1473" t="s">
        <v>15</v>
      </c>
      <c r="C18" s="1474"/>
      <c r="D18" s="680" t="s">
        <v>61</v>
      </c>
      <c r="E18" s="153" t="s">
        <v>56</v>
      </c>
      <c r="F18" s="2089" t="s">
        <v>616</v>
      </c>
      <c r="G18" s="2090"/>
      <c r="H18" s="2091"/>
      <c r="I18" s="419"/>
      <c r="J18" s="404"/>
      <c r="K18" s="397" t="str">
        <f t="shared" si="0"/>
        <v>d. Donors</v>
      </c>
      <c r="L18" s="396"/>
      <c r="M18" s="396"/>
      <c r="N18" s="396"/>
      <c r="O18" s="397"/>
      <c r="P18" s="396"/>
      <c r="Q18" s="397" t="str">
        <f t="shared" si="1"/>
        <v>USAID (represented by the staff of the USAID-supported projects: Together for Health (closed in 2011),  Maternal &amp; Infant Health Project (closed in 2012), Healthy Women of Ukraine (since 2011 - up to date))</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220</v>
      </c>
      <c r="G19" s="1659"/>
      <c r="H19" s="1660"/>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680" t="s">
        <v>61</v>
      </c>
      <c r="E20" s="153" t="s">
        <v>58</v>
      </c>
      <c r="F20" s="2089" t="s">
        <v>246</v>
      </c>
      <c r="G20" s="2090"/>
      <c r="H20" s="2091"/>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MCH Department/RH Division, Finance and Economic Department</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680" t="s">
        <v>61</v>
      </c>
      <c r="E21" s="153" t="s">
        <v>59</v>
      </c>
      <c r="F21" s="1658"/>
      <c r="G21" s="1659"/>
      <c r="H21" s="1660"/>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c r="A22" s="152"/>
      <c r="B22" s="1491" t="s">
        <v>39</v>
      </c>
      <c r="C22" s="1491"/>
      <c r="D22" s="680"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30">
      <c r="A23" s="152"/>
      <c r="B23" s="1491" t="s">
        <v>121</v>
      </c>
      <c r="C23" s="1491"/>
      <c r="D23" s="680" t="s">
        <v>61</v>
      </c>
      <c r="E23" s="153" t="s">
        <v>59</v>
      </c>
      <c r="F23" s="2089" t="s">
        <v>247</v>
      </c>
      <c r="G23" s="2090"/>
      <c r="H23" s="2091"/>
      <c r="I23" s="419"/>
      <c r="J23" s="404"/>
      <c r="K23" s="403" t="str">
        <f t="shared" si="0"/>
        <v>i. Other (for example: partners)</v>
      </c>
      <c r="L23" s="404"/>
      <c r="M23" s="404"/>
      <c r="N23" s="404"/>
      <c r="O23" s="403"/>
      <c r="P23" s="404"/>
      <c r="Q23" s="403" t="str">
        <f t="shared" si="1"/>
        <v>Academy of Science, National Academy of Post-Graduate Education</v>
      </c>
      <c r="R23" s="404"/>
      <c r="S23" s="404"/>
      <c r="T23" s="404"/>
      <c r="U23" s="404"/>
      <c r="V23" s="404"/>
      <c r="W23" s="428"/>
      <c r="X23" s="428"/>
      <c r="Y23" s="429"/>
      <c r="Z23" s="429"/>
      <c r="AA23" s="409"/>
    </row>
    <row r="24" spans="1:134" s="111" customFormat="1">
      <c r="A24" s="1493" t="s">
        <v>122</v>
      </c>
      <c r="B24" s="1473"/>
      <c r="C24" s="1473"/>
      <c r="D24" s="1473"/>
      <c r="E24" s="1473"/>
      <c r="F24" s="1473"/>
      <c r="G24" s="1473"/>
      <c r="H24" s="98"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98"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15"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19" t="s">
        <v>85</v>
      </c>
      <c r="G28" s="159" t="s">
        <v>98</v>
      </c>
      <c r="H28" s="11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ustomHeight="1">
      <c r="A29" s="1493" t="s">
        <v>675</v>
      </c>
      <c r="B29" s="1473"/>
      <c r="C29" s="1473"/>
      <c r="D29" s="1473"/>
      <c r="E29" s="1473"/>
      <c r="F29" s="1474"/>
      <c r="G29" s="2092">
        <v>1600000</v>
      </c>
      <c r="H29" s="2093"/>
      <c r="I29" s="438"/>
      <c r="J29" s="403">
        <f>G29</f>
        <v>1600000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20" t="s">
        <v>538</v>
      </c>
      <c r="F30" s="162" t="s">
        <v>127</v>
      </c>
      <c r="G30" s="2094" t="s">
        <v>1677</v>
      </c>
      <c r="H30" s="2095"/>
      <c r="I30" s="438"/>
      <c r="J30" s="403" t="str">
        <f>G30</f>
        <v>GOU</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98"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734</v>
      </c>
      <c r="B32" s="1501"/>
      <c r="C32" s="1501"/>
      <c r="D32" s="1501"/>
      <c r="E32" s="1501"/>
      <c r="F32" s="1501"/>
      <c r="G32" s="1502"/>
      <c r="H32" s="98"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501" t="s">
        <v>208</v>
      </c>
      <c r="C35" s="1501"/>
      <c r="D35" s="1502"/>
      <c r="E35" s="229">
        <v>160625</v>
      </c>
      <c r="F35" s="169" t="s">
        <v>538</v>
      </c>
      <c r="G35" s="178" t="s">
        <v>248</v>
      </c>
      <c r="H35" s="393"/>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94.5" customHeight="1">
      <c r="A36" s="152"/>
      <c r="B36" s="1501" t="s">
        <v>209</v>
      </c>
      <c r="C36" s="1501"/>
      <c r="D36" s="1502"/>
      <c r="E36" s="168">
        <v>725011</v>
      </c>
      <c r="F36" s="169" t="s">
        <v>538</v>
      </c>
      <c r="G36" s="178" t="s">
        <v>946</v>
      </c>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885636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73" t="s">
        <v>138</v>
      </c>
      <c r="C41" s="1474"/>
      <c r="D41" s="123" t="s">
        <v>61</v>
      </c>
      <c r="E41" s="121">
        <v>160625</v>
      </c>
      <c r="F41" s="368" t="s">
        <v>538</v>
      </c>
      <c r="G41" s="124" t="s">
        <v>249</v>
      </c>
      <c r="H41" s="393"/>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79" t="s">
        <v>947</v>
      </c>
      <c r="E42" s="1647"/>
      <c r="F42" s="1647"/>
      <c r="G42" s="1647"/>
      <c r="H42" s="1580"/>
      <c r="I42" s="444"/>
      <c r="J42" s="437"/>
      <c r="K42" s="397" t="str">
        <f>C42</f>
        <v>i. Specify source(s) of internally generated funds spent (for example, from taxes)</v>
      </c>
      <c r="L42" s="396"/>
      <c r="M42" s="396"/>
      <c r="N42" s="396"/>
      <c r="O42" s="398" t="str">
        <f>D42</f>
        <v xml:space="preserve">Central budget </v>
      </c>
      <c r="P42" s="396"/>
      <c r="Q42" s="396"/>
      <c r="R42" s="396"/>
      <c r="S42" s="396"/>
      <c r="T42" s="406"/>
      <c r="U42" s="406"/>
      <c r="V42" s="406"/>
      <c r="W42" s="407"/>
      <c r="X42" s="407"/>
      <c r="Y42" s="424"/>
      <c r="Z42" s="425"/>
      <c r="AA42" s="409"/>
    </row>
    <row r="43" spans="1:27" s="111" customFormat="1" ht="78.75" customHeight="1">
      <c r="A43" s="164"/>
      <c r="B43" s="1473" t="s">
        <v>140</v>
      </c>
      <c r="C43" s="1474"/>
      <c r="D43" s="123" t="s">
        <v>61</v>
      </c>
      <c r="E43" s="121">
        <v>118125</v>
      </c>
      <c r="F43" s="368" t="s">
        <v>538</v>
      </c>
      <c r="G43" s="124" t="s">
        <v>948</v>
      </c>
      <c r="H43" s="393"/>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579" t="s">
        <v>949</v>
      </c>
      <c r="E44" s="1647"/>
      <c r="F44" s="1647"/>
      <c r="G44" s="1647"/>
      <c r="H44" s="1580"/>
      <c r="I44" s="444"/>
      <c r="J44" s="437"/>
      <c r="K44" s="397" t="str">
        <f>C44</f>
        <v>i. Specify source(s) of other government funds spent (for example: basket funding or specific donor)</v>
      </c>
      <c r="L44" s="396"/>
      <c r="M44" s="396"/>
      <c r="N44" s="396"/>
      <c r="O44" s="398" t="str">
        <f>D44</f>
        <v>Local (regional) budgets</v>
      </c>
      <c r="P44" s="396"/>
      <c r="Q44" s="396"/>
      <c r="R44" s="396"/>
      <c r="S44" s="396"/>
      <c r="T44" s="406"/>
      <c r="U44" s="406"/>
      <c r="V44" s="406"/>
      <c r="W44" s="407"/>
      <c r="X44" s="407"/>
      <c r="Y44" s="424"/>
      <c r="Z44" s="425"/>
      <c r="AA44" s="409"/>
    </row>
    <row r="45" spans="1:27" s="111" customFormat="1" ht="45">
      <c r="A45" s="164"/>
      <c r="B45" s="1473" t="s">
        <v>142</v>
      </c>
      <c r="C45" s="1474"/>
      <c r="D45" s="181"/>
      <c r="E45" s="565">
        <f>E41+E43</f>
        <v>278750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20">
      <c r="A49" s="164"/>
      <c r="B49" s="1473" t="s">
        <v>99</v>
      </c>
      <c r="C49" s="1474"/>
      <c r="D49" s="702" t="s">
        <v>62</v>
      </c>
      <c r="E49" s="121">
        <v>212152</v>
      </c>
      <c r="F49" s="230" t="s">
        <v>538</v>
      </c>
      <c r="G49" s="126" t="s">
        <v>950</v>
      </c>
      <c r="H49" s="191" t="s">
        <v>951</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702" t="s">
        <v>952</v>
      </c>
      <c r="E50" s="1702"/>
      <c r="F50" s="1702"/>
      <c r="G50" s="1702"/>
      <c r="H50" s="1703"/>
      <c r="I50" s="127"/>
      <c r="J50" s="437"/>
      <c r="K50" s="397" t="str">
        <f>C50</f>
        <v xml:space="preserve">i. Specify source(s) of in-kind donations </v>
      </c>
      <c r="L50" s="396"/>
      <c r="M50" s="396"/>
      <c r="N50" s="396"/>
      <c r="O50" s="398" t="str">
        <f>D50</f>
        <v>USAID/Washington</v>
      </c>
      <c r="P50" s="396"/>
      <c r="Q50" s="396"/>
      <c r="R50" s="396"/>
      <c r="S50" s="396"/>
      <c r="T50" s="406"/>
      <c r="U50" s="406"/>
      <c r="V50" s="406"/>
      <c r="W50" s="407"/>
      <c r="X50" s="407"/>
      <c r="Y50" s="424"/>
      <c r="Z50" s="425"/>
      <c r="AA50" s="409"/>
    </row>
    <row r="51" spans="1:27" s="111" customFormat="1" ht="90">
      <c r="A51" s="164"/>
      <c r="B51" s="1473" t="s">
        <v>149</v>
      </c>
      <c r="C51" s="1474"/>
      <c r="D51" s="702" t="s">
        <v>61</v>
      </c>
      <c r="E51" s="168" t="s">
        <v>1219</v>
      </c>
      <c r="F51" s="169"/>
      <c r="G51" s="190"/>
      <c r="H51" s="191" t="s">
        <v>953</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60">
      <c r="A52" s="164"/>
      <c r="B52" s="1473" t="s">
        <v>150</v>
      </c>
      <c r="C52" s="1474"/>
      <c r="D52" s="702" t="s">
        <v>62</v>
      </c>
      <c r="E52" s="168">
        <v>0</v>
      </c>
      <c r="F52" s="169"/>
      <c r="G52" s="190"/>
      <c r="H52" s="191" t="s">
        <v>954</v>
      </c>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f>
        <v>212152</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0.56783227609583986</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0.57623318385650224</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53" customHeight="1">
      <c r="A58" s="1519" t="s">
        <v>153</v>
      </c>
      <c r="B58" s="1520"/>
      <c r="C58" s="1520"/>
      <c r="D58" s="1520"/>
      <c r="E58" s="1521"/>
      <c r="F58" s="566">
        <f>(E45+E53)/G29</f>
        <v>0.30681375</v>
      </c>
      <c r="G58" s="2096" t="s">
        <v>955</v>
      </c>
      <c r="H58" s="2097"/>
      <c r="I58" s="438"/>
      <c r="J58" s="446" t="str">
        <f>G58</f>
        <v xml:space="preserve">Comments: In 2013 contraceptives for vulnerable population (4 categories under the State program "Reproductive Health of Nation" up to 2015") were provided from two sources: 1) governmental procurement and 2) distribution of USAID-donated contraceptives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01" t="s">
        <v>61</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30" customHeight="1">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3" customHeight="1">
      <c r="A62" s="152"/>
      <c r="B62" s="1473" t="s">
        <v>31</v>
      </c>
      <c r="C62" s="1473"/>
      <c r="D62" s="1473"/>
      <c r="E62" s="1473"/>
      <c r="F62" s="1652" t="s">
        <v>250</v>
      </c>
      <c r="G62" s="1653"/>
      <c r="H62" s="1654"/>
      <c r="I62" s="438"/>
      <c r="J62" s="437"/>
      <c r="K62" s="397"/>
      <c r="L62" s="396"/>
      <c r="M62" s="448">
        <f>E62</f>
        <v>0</v>
      </c>
      <c r="N62" s="396"/>
      <c r="O62" s="396"/>
      <c r="P62" s="396"/>
      <c r="Q62" s="397" t="str">
        <f>F62</f>
        <v>MCH Department of Ministry of Health and Oblast Health Administrations in collaboration with Oblast FP Centers</v>
      </c>
      <c r="R62" s="398" t="str">
        <f>B62</f>
        <v>a. Specify entity</v>
      </c>
      <c r="S62" s="396"/>
      <c r="T62" s="406"/>
      <c r="U62" s="406"/>
      <c r="V62" s="406"/>
      <c r="W62" s="407"/>
      <c r="X62" s="407"/>
      <c r="Y62" s="424"/>
      <c r="Z62" s="425"/>
      <c r="AA62" s="409"/>
    </row>
    <row r="63" spans="1:27" s="111" customFormat="1" ht="30.75" customHeight="1">
      <c r="A63" s="684"/>
      <c r="B63" s="683"/>
      <c r="C63" s="1473" t="s">
        <v>178</v>
      </c>
      <c r="D63" s="1473"/>
      <c r="E63" s="1474"/>
      <c r="F63" s="1540" t="s">
        <v>62</v>
      </c>
      <c r="G63" s="1541"/>
      <c r="H63" s="1542"/>
      <c r="I63" s="438"/>
      <c r="J63" s="437"/>
      <c r="K63" s="397"/>
      <c r="L63" s="396"/>
      <c r="M63" s="396"/>
      <c r="N63" s="396"/>
      <c r="O63" s="396"/>
      <c r="P63" s="396"/>
      <c r="Q63" s="397" t="str">
        <f>F63</f>
        <v>No</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196.5" customHeight="1">
      <c r="A64" s="1493" t="s">
        <v>155</v>
      </c>
      <c r="B64" s="1473"/>
      <c r="C64" s="1474"/>
      <c r="D64" s="2098" t="s">
        <v>956</v>
      </c>
      <c r="E64" s="2099"/>
      <c r="F64" s="2099"/>
      <c r="G64" s="2099"/>
      <c r="H64" s="2100"/>
      <c r="I64" s="419"/>
      <c r="J64" s="437"/>
      <c r="K64" s="397" t="str">
        <f>A64</f>
        <v xml:space="preserve">B15. Please note any additional comments about finance and procurement.
</v>
      </c>
      <c r="L64" s="396"/>
      <c r="M64" s="396"/>
      <c r="N64" s="396"/>
      <c r="O64" s="397" t="str">
        <f>D64</f>
        <v xml:space="preserve">The USAID Healthy Women of Ukraine Program (HWUP) was working with the Government of Ukraine (GOU) and oblast governments to mobilize budgeted resources for the procurement of contraceptives in 2013.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like HIV/AIDS, TB and Perinatal Care reform. The ongoing economic crisis and revolutionary  uprising in Kiev has continued to have a negative impact on the population's ability to purchase contraceptives, especially in rural areas. The expected introduction of VAT will have further negative effect on the prices of imported drugs including contraceptives. </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694" t="s">
        <v>61</v>
      </c>
      <c r="G68" s="694" t="s">
        <v>62</v>
      </c>
      <c r="H68" s="99" t="s">
        <v>62</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694" t="s">
        <v>61</v>
      </c>
      <c r="G69" s="694" t="s">
        <v>62</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694" t="s">
        <v>61</v>
      </c>
      <c r="G70" s="694" t="s">
        <v>62</v>
      </c>
      <c r="H70" s="99"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62</v>
      </c>
      <c r="E71" s="1651"/>
      <c r="F71" s="694" t="s">
        <v>62</v>
      </c>
      <c r="G71" s="694"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694" t="s">
        <v>61</v>
      </c>
      <c r="G72" s="694" t="s">
        <v>62</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694" t="s">
        <v>61</v>
      </c>
      <c r="G73" s="694" t="s">
        <v>61</v>
      </c>
      <c r="H73" s="99" t="s">
        <v>62</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62</v>
      </c>
      <c r="E74" s="1651"/>
      <c r="F74" s="694" t="s">
        <v>62</v>
      </c>
      <c r="G74" s="694" t="s">
        <v>61</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694" t="s">
        <v>61</v>
      </c>
      <c r="G75" s="694"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694" t="s">
        <v>61</v>
      </c>
      <c r="G76" s="694"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694" t="s">
        <v>61</v>
      </c>
      <c r="G77" s="694" t="s">
        <v>62</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694" t="s">
        <v>62</v>
      </c>
      <c r="G78" s="694"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2101" t="s">
        <v>251</v>
      </c>
      <c r="E79" s="2101"/>
      <c r="F79" s="700" t="s">
        <v>251</v>
      </c>
      <c r="G79" s="694" t="s">
        <v>62</v>
      </c>
      <c r="H79" s="99"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93.75" customHeight="1" thickBot="1">
      <c r="A80" s="1497" t="s">
        <v>105</v>
      </c>
      <c r="B80" s="1498"/>
      <c r="C80" s="1499"/>
      <c r="D80" s="2102" t="s">
        <v>957</v>
      </c>
      <c r="E80" s="2103"/>
      <c r="F80" s="2103"/>
      <c r="G80" s="2103"/>
      <c r="H80" s="2104"/>
      <c r="I80" s="419"/>
      <c r="J80" s="437"/>
      <c r="K80" s="397" t="str">
        <f>A80</f>
        <v>C2. Please note any comments about the commodities offered.</v>
      </c>
      <c r="L80" s="396"/>
      <c r="M80" s="396"/>
      <c r="N80" s="396"/>
      <c r="O80" s="397" t="str">
        <f>D80</f>
        <v>The public sector can offer POPs and ECs, but at this point the methods are not available in stock. 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1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68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687" t="s">
        <v>205</v>
      </c>
      <c r="D85" s="1565" t="s">
        <v>205</v>
      </c>
      <c r="E85" s="1566"/>
      <c r="F85" s="682"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04" t="s">
        <v>71</v>
      </c>
      <c r="B86" s="1491"/>
      <c r="C86" s="1491"/>
      <c r="D86" s="1491"/>
      <c r="E86" s="1491"/>
      <c r="F86" s="1491"/>
      <c r="G86" s="1496"/>
      <c r="H86" s="58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224</v>
      </c>
      <c r="F87" s="1647"/>
      <c r="G87" s="1647"/>
      <c r="H87" s="1580"/>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137.25" customHeight="1">
      <c r="A88" s="152"/>
      <c r="B88" s="1473" t="s">
        <v>21</v>
      </c>
      <c r="C88" s="1473"/>
      <c r="D88" s="1474"/>
      <c r="E88" s="1579" t="s">
        <v>958</v>
      </c>
      <c r="F88" s="1647"/>
      <c r="G88" s="1647"/>
      <c r="H88" s="1580"/>
      <c r="I88" s="458"/>
      <c r="J88" s="446"/>
      <c r="K88" s="397"/>
      <c r="L88" s="396"/>
      <c r="M88" s="426"/>
      <c r="N88" s="426" t="str">
        <f>E88</f>
        <v>There was no VAT for medical drug importation in 2013. However, 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34.5" customHeight="1">
      <c r="A90" s="152"/>
      <c r="B90" s="1473" t="s">
        <v>22</v>
      </c>
      <c r="C90" s="1473"/>
      <c r="D90" s="1473"/>
      <c r="E90" s="1647" t="s">
        <v>959</v>
      </c>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45" customHeight="1">
      <c r="A92" s="152"/>
      <c r="B92" s="1473" t="s">
        <v>22</v>
      </c>
      <c r="C92" s="1473"/>
      <c r="D92" s="1474"/>
      <c r="E92" s="1475" t="s">
        <v>252</v>
      </c>
      <c r="F92" s="1476"/>
      <c r="G92" s="1476"/>
      <c r="H92" s="1477"/>
      <c r="I92" s="458"/>
      <c r="J92" s="446"/>
      <c r="K92" s="397" t="str">
        <f>B92</f>
        <v>a. If yes, describe the policies.</v>
      </c>
      <c r="L92" s="396"/>
      <c r="M92" s="396"/>
      <c r="N92" s="460"/>
      <c r="O92" s="398" t="str">
        <f>E92</f>
        <v xml:space="preserve">Drugs (including contraceptives) are exempted from the payment of VAT in Ukraine. Also, private companies have to be registered and licensed. This is a protection against counterfeit drugs. </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201</v>
      </c>
      <c r="E95" s="1577"/>
      <c r="F95" s="1578"/>
      <c r="G95" s="1579" t="s">
        <v>203</v>
      </c>
      <c r="H95" s="1580"/>
      <c r="I95" s="465"/>
      <c r="J95" s="446" t="str">
        <f t="shared" si="3"/>
        <v>Doctor</v>
      </c>
      <c r="K95" s="397"/>
      <c r="L95" s="396"/>
      <c r="M95" s="426"/>
      <c r="N95" s="396"/>
      <c r="O95" s="397"/>
      <c r="P95" s="397"/>
      <c r="Q95" s="396"/>
      <c r="R95" s="396"/>
      <c r="S95" s="396"/>
      <c r="T95" s="463" t="str">
        <f>D95</f>
        <v>Midwife</v>
      </c>
      <c r="U95" s="464"/>
      <c r="V95" s="406"/>
      <c r="W95" s="407"/>
      <c r="X95" s="407"/>
      <c r="Y95" s="424"/>
      <c r="Z95" s="425"/>
      <c r="AA95" s="409"/>
    </row>
    <row r="96" spans="1:28" s="111" customFormat="1" ht="15" customHeight="1">
      <c r="A96" s="130"/>
      <c r="B96" s="95" t="s">
        <v>11</v>
      </c>
      <c r="C96" s="92" t="s">
        <v>188</v>
      </c>
      <c r="D96" s="1576" t="s">
        <v>203</v>
      </c>
      <c r="E96" s="1577"/>
      <c r="F96" s="1578"/>
      <c r="G96" s="1579" t="s">
        <v>203</v>
      </c>
      <c r="H96" s="1580"/>
      <c r="I96" s="465"/>
      <c r="J96" s="446" t="str">
        <f t="shared" si="3"/>
        <v>Doctor</v>
      </c>
      <c r="K96" s="397"/>
      <c r="L96" s="396"/>
      <c r="M96" s="426"/>
      <c r="N96" s="396"/>
      <c r="O96" s="397"/>
      <c r="P96" s="397"/>
      <c r="Q96" s="396"/>
      <c r="R96" s="396"/>
      <c r="S96" s="396"/>
      <c r="T96" s="463" t="str">
        <f t="shared" ref="T96:T102" si="4">D96</f>
        <v>Doctor</v>
      </c>
      <c r="U96" s="464"/>
      <c r="V96" s="406"/>
      <c r="W96" s="407"/>
      <c r="X96" s="407"/>
      <c r="Y96" s="424"/>
      <c r="Z96" s="425"/>
      <c r="AA96" s="409"/>
    </row>
    <row r="97" spans="1:27" s="111" customFormat="1" ht="15" customHeight="1">
      <c r="A97" s="130"/>
      <c r="B97" s="95" t="s">
        <v>12</v>
      </c>
      <c r="C97" s="92" t="s">
        <v>189</v>
      </c>
      <c r="D97" s="1576" t="s">
        <v>205</v>
      </c>
      <c r="E97" s="1577"/>
      <c r="F97" s="1578"/>
      <c r="G97" s="1579" t="s">
        <v>205</v>
      </c>
      <c r="H97" s="1580"/>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76" t="s">
        <v>203</v>
      </c>
      <c r="E98" s="1577"/>
      <c r="F98" s="1578"/>
      <c r="G98" s="1579" t="s">
        <v>203</v>
      </c>
      <c r="H98" s="1580"/>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76" t="s">
        <v>202</v>
      </c>
      <c r="E99" s="1577"/>
      <c r="F99" s="1578"/>
      <c r="G99" s="1579" t="s">
        <v>201</v>
      </c>
      <c r="H99" s="1580"/>
      <c r="I99" s="465"/>
      <c r="J99" s="446" t="str">
        <f t="shared" si="3"/>
        <v>Midwife</v>
      </c>
      <c r="K99" s="397"/>
      <c r="L99" s="396"/>
      <c r="M99" s="426"/>
      <c r="N99" s="396"/>
      <c r="O99" s="397"/>
      <c r="P99" s="397"/>
      <c r="Q99" s="396"/>
      <c r="R99" s="396"/>
      <c r="S99" s="396"/>
      <c r="T99" s="463" t="str">
        <f t="shared" si="4"/>
        <v>Nurse</v>
      </c>
      <c r="U99" s="464"/>
      <c r="V99" s="406"/>
      <c r="W99" s="407"/>
      <c r="X99" s="407"/>
      <c r="Y99" s="424"/>
      <c r="Z99" s="425"/>
      <c r="AA99" s="409"/>
    </row>
    <row r="100" spans="1:27" s="111" customFormat="1" ht="15" customHeight="1">
      <c r="A100" s="130"/>
      <c r="B100" s="95" t="s">
        <v>184</v>
      </c>
      <c r="C100" s="92" t="s">
        <v>192</v>
      </c>
      <c r="D100" s="1576" t="s">
        <v>203</v>
      </c>
      <c r="E100" s="1577"/>
      <c r="F100" s="1578"/>
      <c r="G100" s="1579" t="s">
        <v>203</v>
      </c>
      <c r="H100" s="1580"/>
      <c r="I100" s="465"/>
      <c r="J100" s="446" t="str">
        <f t="shared" si="3"/>
        <v>Doctor</v>
      </c>
      <c r="K100" s="397"/>
      <c r="L100" s="396"/>
      <c r="M100" s="426"/>
      <c r="N100" s="396"/>
      <c r="O100" s="397"/>
      <c r="P100" s="397"/>
      <c r="Q100" s="396"/>
      <c r="R100" s="396"/>
      <c r="S100" s="396"/>
      <c r="T100" s="463" t="str">
        <f t="shared" si="4"/>
        <v>Doctor</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142.5" customHeight="1">
      <c r="A103" s="1500" t="s">
        <v>684</v>
      </c>
      <c r="B103" s="1591"/>
      <c r="C103" s="1592"/>
      <c r="D103" s="1593" t="s">
        <v>960</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ht="15" customHeight="1">
      <c r="A114" s="152"/>
      <c r="B114" s="179"/>
      <c r="C114" s="180" t="s">
        <v>28</v>
      </c>
      <c r="D114" s="1579" t="s">
        <v>205</v>
      </c>
      <c r="E114" s="1647"/>
      <c r="F114" s="1647"/>
      <c r="G114" s="1647"/>
      <c r="H114" s="1580"/>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62</v>
      </c>
      <c r="H120" s="1643"/>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62</v>
      </c>
      <c r="H121" s="1643"/>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675"/>
      <c r="C126" s="1473" t="s">
        <v>112</v>
      </c>
      <c r="D126" s="1473"/>
      <c r="E126" s="1473"/>
      <c r="F126" s="1473"/>
      <c r="G126" s="1602" t="s">
        <v>205</v>
      </c>
      <c r="H126" s="1604"/>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02">
        <v>2011</v>
      </c>
      <c r="H127" s="1604"/>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484" t="s">
        <v>253</v>
      </c>
      <c r="E128" s="1485"/>
      <c r="F128" s="1485"/>
      <c r="G128" s="1485"/>
      <c r="H128" s="1486"/>
      <c r="I128" s="421"/>
      <c r="J128" s="473"/>
      <c r="K128" s="397" t="str">
        <f>A128</f>
        <v xml:space="preserve">D11. Name of the list(s)
</v>
      </c>
      <c r="L128" s="397"/>
      <c r="M128" s="396"/>
      <c r="N128" s="396"/>
      <c r="O128" s="397" t="str">
        <f>D128</f>
        <v>National Essential Medicine List</v>
      </c>
      <c r="P128" s="396"/>
      <c r="Q128" s="474"/>
      <c r="R128" s="396"/>
      <c r="S128" s="412"/>
      <c r="T128" s="413"/>
      <c r="U128" s="413"/>
      <c r="V128" s="413"/>
      <c r="W128" s="414"/>
      <c r="X128" s="414"/>
      <c r="Y128" s="474"/>
      <c r="Z128" s="475"/>
      <c r="AA128" s="409"/>
    </row>
    <row r="129" spans="1:27" s="132" customFormat="1" ht="30">
      <c r="A129" s="1493" t="s">
        <v>472</v>
      </c>
      <c r="B129" s="1473"/>
      <c r="C129" s="1474"/>
      <c r="D129" s="1658" t="s">
        <v>254</v>
      </c>
      <c r="E129" s="1659"/>
      <c r="F129" s="1659"/>
      <c r="G129" s="1659"/>
      <c r="H129" s="1660"/>
      <c r="I129" s="421"/>
      <c r="J129" s="473"/>
      <c r="K129" s="397" t="str">
        <f>A129</f>
        <v xml:space="preserve">D12. Notes about the list(s)
</v>
      </c>
      <c r="L129" s="397"/>
      <c r="M129" s="396"/>
      <c r="N129" s="396"/>
      <c r="O129" s="397" t="str">
        <f>D129</f>
        <v>Condoms and IUDs are not part of this list as Ukrainian legislation considers them to be medical devices. A list of essential medical devices does not exist.</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05.75" thickBot="1">
      <c r="A136" s="152" t="s">
        <v>42</v>
      </c>
      <c r="B136" s="1473" t="s">
        <v>43</v>
      </c>
      <c r="C136" s="1474"/>
      <c r="D136" s="1553" t="s">
        <v>619</v>
      </c>
      <c r="E136" s="1554"/>
      <c r="F136" s="1554"/>
      <c r="G136" s="1554"/>
      <c r="H136" s="1555"/>
      <c r="I136" s="421"/>
      <c r="J136" s="473"/>
      <c r="K136" s="397" t="str">
        <f>B136</f>
        <v>f. Notes about the Poverty Reduction Strategy Paper</v>
      </c>
      <c r="L136" s="397"/>
      <c r="M136" s="396"/>
      <c r="N136" s="396"/>
      <c r="O136" s="397" t="str">
        <f>D136</f>
        <v>The PRSP is not located on the IMF site (survey respondents completed the information years ago). Improving peoples' abilities to plan the size of their families is one of the priorities under Pillar 5: Human development (p.34) 
The following are priorities for the health sector, but not indicators:
- Procure additional reproductive health commodities
- Family planning supplies for 3 million couples per year
(p.195, Table 7.5)</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830" t="s">
        <v>173</v>
      </c>
      <c r="B138" s="1831"/>
      <c r="C138" s="1831"/>
      <c r="D138" s="1831"/>
      <c r="E138" s="1831"/>
      <c r="F138" s="1832"/>
      <c r="G138" s="1620" t="s">
        <v>66</v>
      </c>
      <c r="H138" s="1621"/>
      <c r="I138" s="419"/>
      <c r="J138" s="446" t="str">
        <f>G138</f>
        <v>Don't know</v>
      </c>
      <c r="K138" s="397"/>
      <c r="L138" s="396"/>
      <c r="M138" s="396"/>
      <c r="N138" s="396"/>
      <c r="O138" s="397"/>
      <c r="P138" s="396"/>
      <c r="Q138" s="396"/>
      <c r="R138" s="396"/>
      <c r="S138" s="396"/>
      <c r="T138" s="406"/>
      <c r="U138" s="406"/>
      <c r="V138" s="406"/>
      <c r="W138" s="407"/>
      <c r="X138" s="407"/>
      <c r="Y138" s="440" t="str">
        <f>A138</f>
        <v>E1. Have stockouts occurred for any contraceptive at the central* level in the last 12 months?  
*(The central level refers to the central level warehouse for the public sector.)</v>
      </c>
      <c r="Z138" s="425"/>
      <c r="AA138" s="409"/>
    </row>
    <row r="139" spans="1:27" s="111" customFormat="1" ht="45">
      <c r="A139" s="1493" t="s">
        <v>620</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424"/>
      <c r="Z139" s="425"/>
      <c r="AA139" s="409"/>
    </row>
    <row r="140" spans="1:27" s="111" customFormat="1" ht="15" customHeight="1">
      <c r="A140" s="678"/>
      <c r="B140" s="1473" t="s">
        <v>108</v>
      </c>
      <c r="C140" s="1473"/>
      <c r="D140" s="1473"/>
      <c r="E140" s="1473"/>
      <c r="F140" s="1474"/>
      <c r="G140" s="1576" t="s">
        <v>66</v>
      </c>
      <c r="H140" s="1643"/>
      <c r="I140" s="419"/>
      <c r="J140" s="446" t="str">
        <f t="shared" ref="J140:J148" si="7">G140</f>
        <v>Don't know</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685"/>
      <c r="B141" s="1473" t="s">
        <v>109</v>
      </c>
      <c r="C141" s="1473"/>
      <c r="D141" s="1473"/>
      <c r="E141" s="1473"/>
      <c r="F141" s="1474"/>
      <c r="G141" s="1576" t="s">
        <v>66</v>
      </c>
      <c r="H141" s="1643"/>
      <c r="I141" s="419"/>
      <c r="J141" s="446" t="str">
        <f t="shared" si="7"/>
        <v>Don't know</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678"/>
      <c r="B142" s="1473" t="s">
        <v>170</v>
      </c>
      <c r="C142" s="1473"/>
      <c r="D142" s="1473"/>
      <c r="E142" s="1473"/>
      <c r="F142" s="1474"/>
      <c r="G142" s="1576" t="s">
        <v>66</v>
      </c>
      <c r="H142" s="1643"/>
      <c r="I142" s="419"/>
      <c r="J142" s="446" t="str">
        <f t="shared" si="7"/>
        <v>Don't know</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678"/>
      <c r="B143" s="1473" t="s">
        <v>171</v>
      </c>
      <c r="C143" s="1473"/>
      <c r="D143" s="1473"/>
      <c r="E143" s="1473"/>
      <c r="F143" s="1474"/>
      <c r="G143" s="1576" t="s">
        <v>205</v>
      </c>
      <c r="H143" s="1643"/>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678"/>
      <c r="B144" s="1473" t="s">
        <v>29</v>
      </c>
      <c r="C144" s="1473"/>
      <c r="D144" s="1473"/>
      <c r="E144" s="1473"/>
      <c r="F144" s="1474"/>
      <c r="G144" s="1576" t="s">
        <v>66</v>
      </c>
      <c r="H144" s="1643"/>
      <c r="I144" s="419"/>
      <c r="J144" s="446" t="str">
        <f t="shared" si="7"/>
        <v>Don't know</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678"/>
      <c r="B145" s="1473" t="s">
        <v>18</v>
      </c>
      <c r="C145" s="1473"/>
      <c r="D145" s="1473"/>
      <c r="E145" s="1473"/>
      <c r="F145" s="1474"/>
      <c r="G145" s="1576" t="s">
        <v>66</v>
      </c>
      <c r="H145" s="1643"/>
      <c r="I145" s="419"/>
      <c r="J145" s="446" t="str">
        <f t="shared" si="7"/>
        <v>Don't know</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678"/>
      <c r="B146" s="1473" t="s">
        <v>19</v>
      </c>
      <c r="C146" s="1473"/>
      <c r="D146" s="1473"/>
      <c r="E146" s="1473"/>
      <c r="F146" s="1474"/>
      <c r="G146" s="1576" t="s">
        <v>205</v>
      </c>
      <c r="H146" s="1643"/>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678"/>
      <c r="B147" s="1473" t="s">
        <v>110</v>
      </c>
      <c r="C147" s="1473"/>
      <c r="D147" s="1473"/>
      <c r="E147" s="1473"/>
      <c r="F147" s="1474"/>
      <c r="G147" s="1576" t="s">
        <v>66</v>
      </c>
      <c r="H147" s="1643"/>
      <c r="I147" s="419"/>
      <c r="J147" s="446" t="str">
        <f t="shared" si="7"/>
        <v>Don't know</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678"/>
      <c r="B148" s="1473" t="s">
        <v>72</v>
      </c>
      <c r="C148" s="1473"/>
      <c r="D148" s="1473"/>
      <c r="E148" s="1473"/>
      <c r="F148" s="1474"/>
      <c r="G148" s="1576" t="s">
        <v>205</v>
      </c>
      <c r="H148" s="1643"/>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678"/>
      <c r="B149" s="1473" t="s">
        <v>717</v>
      </c>
      <c r="C149" s="1473"/>
      <c r="D149" s="1473"/>
      <c r="E149" s="1473"/>
      <c r="F149" s="1473"/>
      <c r="G149" s="1658" t="s">
        <v>961</v>
      </c>
      <c r="H149" s="1659"/>
      <c r="I149" s="1901"/>
      <c r="J149" s="446"/>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1273"/>
      <c r="AA149" s="409"/>
    </row>
    <row r="150" spans="1:27" s="111" customFormat="1" ht="45" customHeight="1">
      <c r="A150" s="152"/>
      <c r="B150" s="1473" t="s">
        <v>175</v>
      </c>
      <c r="C150" s="1473"/>
      <c r="D150" s="1473"/>
      <c r="E150" s="1473"/>
      <c r="F150" s="1473"/>
      <c r="G150" s="1652" t="s">
        <v>962</v>
      </c>
      <c r="H150" s="1653"/>
      <c r="I150" s="1797"/>
      <c r="J150" s="446"/>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1273"/>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684"/>
      <c r="B152" s="1498" t="s">
        <v>176</v>
      </c>
      <c r="C152" s="1498"/>
      <c r="D152" s="1498"/>
      <c r="E152" s="1498"/>
      <c r="F152" s="1499"/>
      <c r="G152" s="1630"/>
      <c r="H152" s="1631"/>
      <c r="I152" s="419"/>
      <c r="J152" s="446">
        <f>G152</f>
        <v>0</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thickBot="1">
      <c r="A153" s="678"/>
      <c r="B153" s="1473" t="s">
        <v>177</v>
      </c>
      <c r="C153" s="1473"/>
      <c r="D153" s="1473"/>
      <c r="E153" s="1473"/>
      <c r="F153" s="1474"/>
      <c r="G153" s="1540"/>
      <c r="H153" s="1542"/>
      <c r="I153" s="419"/>
      <c r="J153" s="403">
        <f>G153</f>
        <v>0</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330.75" thickBot="1">
      <c r="A154" s="1622" t="s">
        <v>473</v>
      </c>
      <c r="B154" s="1623"/>
      <c r="C154" s="1624"/>
      <c r="D154" s="1794" t="s">
        <v>963</v>
      </c>
      <c r="E154" s="1795"/>
      <c r="F154" s="1795"/>
      <c r="G154" s="1795"/>
      <c r="H154" s="1796"/>
      <c r="I154" s="419"/>
      <c r="J154" s="446"/>
      <c r="K154" s="397" t="str">
        <f>A154</f>
        <v xml:space="preserve">F. Please note any overall comments about challenges and/or successes with contraceptive security in your country.
</v>
      </c>
      <c r="L154" s="396"/>
      <c r="M154" s="396"/>
      <c r="N154" s="396"/>
      <c r="O154" s="397" t="str">
        <f>D154</f>
        <v xml:space="preserve">There are four vulnerable population groups in Ukraine that have access to free contraceptives through the public sector: poor people, HIV+ women, youth aged 18-20, and women with extragenital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extragenital pathologies have access to them (the fourth vulnerable group). However, this satisfies only one of the four vulnerable groups. During nine months of 2013 USAID-donated contraceptives (DepoProvera - 15009 vials,  Microgynon - 508801 cycles, Copper IUD - 141822 units and condoms - 1241445 pieces) were distributed and reached the primary health care level in 13 oblasts, AR Crimea and City of Kyiv and City of Sevastopol (out of a total of 27). The regions used to collect the data on the distribution of contraceptives quarterly and reported to NGO "All-Ukrainian Federation of Young Doctors" supported by the USAID Family Planning Project called "Healthy Women of Ukraine". According to the information received from the NGO "All-Ukrainian Federation of Young Doctors" as of October 1, 2013, all USAID-donated contraceptives were distributed. This has ended the USAID's support to the contraceptive security of Ukraine. </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A154:C154"/>
    <mergeCell ref="D154:H154"/>
    <mergeCell ref="A155:H155"/>
    <mergeCell ref="A156:H156"/>
    <mergeCell ref="B150:F150"/>
    <mergeCell ref="G150:I150"/>
    <mergeCell ref="A151:H151"/>
    <mergeCell ref="B152:F152"/>
    <mergeCell ref="G152:H152"/>
    <mergeCell ref="B153:F153"/>
    <mergeCell ref="G153:H153"/>
    <mergeCell ref="B147:F147"/>
    <mergeCell ref="G147:H147"/>
    <mergeCell ref="B148:F148"/>
    <mergeCell ref="G148:H148"/>
    <mergeCell ref="B149:F149"/>
    <mergeCell ref="G149:I149"/>
    <mergeCell ref="B144:F144"/>
    <mergeCell ref="G144:H144"/>
    <mergeCell ref="B145:F145"/>
    <mergeCell ref="G145:H145"/>
    <mergeCell ref="B146:F146"/>
    <mergeCell ref="G146:H146"/>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21:F121"/>
    <mergeCell ref="G121:H121"/>
    <mergeCell ref="B122:F122"/>
    <mergeCell ref="G122:H122"/>
    <mergeCell ref="B123:F123"/>
    <mergeCell ref="G123:H123"/>
    <mergeCell ref="B118:F118"/>
    <mergeCell ref="G118:H118"/>
    <mergeCell ref="B119:F119"/>
    <mergeCell ref="G119:H119"/>
    <mergeCell ref="B120:F120"/>
    <mergeCell ref="G120:H120"/>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00:F100"/>
    <mergeCell ref="G100:H100"/>
    <mergeCell ref="D101:F101"/>
    <mergeCell ref="G101:H101"/>
    <mergeCell ref="D102:F102"/>
    <mergeCell ref="G102:H102"/>
    <mergeCell ref="D97:F97"/>
    <mergeCell ref="G97:H97"/>
    <mergeCell ref="D98:F98"/>
    <mergeCell ref="G98:H98"/>
    <mergeCell ref="D99:F99"/>
    <mergeCell ref="G99:H99"/>
    <mergeCell ref="B94:C94"/>
    <mergeCell ref="D94:F94"/>
    <mergeCell ref="G94:H94"/>
    <mergeCell ref="D95:F95"/>
    <mergeCell ref="G95:H95"/>
    <mergeCell ref="D96:F96"/>
    <mergeCell ref="G96:H96"/>
    <mergeCell ref="B90:D90"/>
    <mergeCell ref="E90:H90"/>
    <mergeCell ref="A91:G91"/>
    <mergeCell ref="B92:D92"/>
    <mergeCell ref="E92:H92"/>
    <mergeCell ref="A93:H93"/>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F59 D41 D43 G116:H125 H91 H89 D106:D108 D51:D52 D49 H86">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H106:H108 H25 D16:D23 F68:H78 D26 D69:D78 F63 G111:G113 G132:G135 G152:G153 G147:H147 G140:G146 G14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 type="list" allowBlank="1" showInputMessage="1" error="Please choose from the dropdown list." sqref="F85:H85">
      <formula1>$W$1:$W$2</formula1>
    </dataValidation>
  </dataValidations>
  <hyperlinks>
    <hyperlink ref="C5" location="Introduction!A1" display="To jump to the Introduction sheet, click here"/>
  </hyperlinks>
  <pageMargins left="1.2" right="0.7" top="0.75" bottom="0.75" header="0.3" footer="0.3"/>
  <pageSetup scale="46"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1451</v>
      </c>
      <c r="B7" s="1655"/>
      <c r="C7" s="1655"/>
      <c r="D7" s="916"/>
      <c r="E7" s="916"/>
      <c r="F7" s="916"/>
      <c r="G7" s="917"/>
      <c r="H7" s="918"/>
      <c r="I7" s="906"/>
      <c r="J7" s="907"/>
      <c r="K7" s="908" t="str">
        <f>A7</f>
        <v>Country: Yemen</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468" t="s">
        <v>5</v>
      </c>
      <c r="B11" s="1469"/>
      <c r="C11" s="1469"/>
      <c r="D11" s="1469"/>
      <c r="E11" s="1469"/>
      <c r="F11" s="1469"/>
      <c r="G11" s="1469"/>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70" t="s">
        <v>117</v>
      </c>
      <c r="B12" s="1471"/>
      <c r="C12" s="1471"/>
      <c r="D12" s="1471"/>
      <c r="E12" s="1471"/>
      <c r="F12" s="1471"/>
      <c r="G12" s="1472"/>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73" t="s">
        <v>13</v>
      </c>
      <c r="C13" s="1474"/>
      <c r="D13" s="1579" t="s">
        <v>329</v>
      </c>
      <c r="E13" s="1647"/>
      <c r="F13" s="1647"/>
      <c r="G13" s="1647"/>
      <c r="H13" s="1580"/>
      <c r="I13" s="308"/>
      <c r="J13" s="298"/>
      <c r="K13" s="81" t="str">
        <f>B13</f>
        <v>a. What is the name of the committee?</v>
      </c>
      <c r="L13" s="312" t="str">
        <f>D13</f>
        <v>Commodity Security group, a sub-group of RH technical committee</v>
      </c>
      <c r="M13" s="88"/>
      <c r="N13" s="88"/>
      <c r="O13" s="295" t="str">
        <f>D13</f>
        <v>Commodity Security group, a sub-group of RH technical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658" t="s">
        <v>330</v>
      </c>
      <c r="G15" s="1659"/>
      <c r="H15" s="1660"/>
      <c r="I15" s="308"/>
      <c r="J15" s="298"/>
      <c r="K15" s="81" t="str">
        <f t="shared" ref="K15:K23" si="0">B15</f>
        <v>a. Social marketing</v>
      </c>
      <c r="L15" s="88"/>
      <c r="M15" s="88"/>
      <c r="N15" s="88"/>
      <c r="O15" s="81"/>
      <c r="P15" s="88"/>
      <c r="Q15" s="81" t="str">
        <f t="shared" ref="Q15:Q23" si="1">F15</f>
        <v>Marie Stopes International - Yemen (MSI-Y)</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2"/>
      <c r="B16" s="1473" t="s">
        <v>118</v>
      </c>
      <c r="C16" s="1474"/>
      <c r="D16" s="680" t="s">
        <v>61</v>
      </c>
      <c r="E16" s="153" t="s">
        <v>55</v>
      </c>
      <c r="F16" s="1658" t="s">
        <v>331</v>
      </c>
      <c r="G16" s="1659"/>
      <c r="H16" s="1660"/>
      <c r="I16" s="308"/>
      <c r="J16" s="298"/>
      <c r="K16" s="81" t="str">
        <f t="shared" si="0"/>
        <v>b. NGO (for example: service delivery, advocacy, Planned Parenthood affiliate, Marie Stopes affiliate, faith-based organizations, etc.)</v>
      </c>
      <c r="L16" s="88"/>
      <c r="M16" s="88"/>
      <c r="N16" s="88"/>
      <c r="O16" s="81"/>
      <c r="P16" s="88"/>
      <c r="Q16" s="81" t="str">
        <f t="shared" si="1"/>
        <v>Yemen Family Care Association and Yamaan (a local NGO franchising from MSI-Y)</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73" t="s">
        <v>119</v>
      </c>
      <c r="C17" s="1474"/>
      <c r="D17" s="680" t="s">
        <v>62</v>
      </c>
      <c r="E17" s="153" t="s">
        <v>55</v>
      </c>
      <c r="F17" s="1658"/>
      <c r="G17" s="1659"/>
      <c r="H17" s="1660"/>
      <c r="I17" s="308"/>
      <c r="J17" s="298"/>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658" t="s">
        <v>332</v>
      </c>
      <c r="G18" s="1659"/>
      <c r="H18" s="1660"/>
      <c r="I18" s="308"/>
      <c r="J18" s="298"/>
      <c r="K18" s="81" t="str">
        <f t="shared" si="0"/>
        <v>d. Donors</v>
      </c>
      <c r="L18" s="88"/>
      <c r="M18" s="88"/>
      <c r="N18" s="88"/>
      <c r="O18" s="81"/>
      <c r="P18" s="88"/>
      <c r="Q18" s="81" t="str">
        <f t="shared" si="1"/>
        <v>Deutsche Gesellschaft fur Internationale Zusammenarbeit (GIZ), Embassy of the Kingdom of Netherlands (EKN)</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220</v>
      </c>
      <c r="G19" s="1659"/>
      <c r="H19" s="1660"/>
      <c r="I19" s="308"/>
      <c r="J19" s="298"/>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73" t="s">
        <v>120</v>
      </c>
      <c r="C20" s="1474"/>
      <c r="D20" s="680" t="s">
        <v>61</v>
      </c>
      <c r="E20" s="153" t="s">
        <v>58</v>
      </c>
      <c r="F20" s="1658" t="s">
        <v>617</v>
      </c>
      <c r="G20" s="1659"/>
      <c r="H20" s="1660"/>
      <c r="I20" s="308"/>
      <c r="J20" s="298"/>
      <c r="K20" s="81" t="str">
        <f t="shared" si="0"/>
        <v>f. Ministry of Health (for example: logistics, reproductive health, family planning, maternal and child health, HIV/AIDS, pharmacy units, etc.)</v>
      </c>
      <c r="L20" s="88"/>
      <c r="M20" s="88"/>
      <c r="N20" s="88"/>
      <c r="O20" s="81"/>
      <c r="P20" s="88"/>
      <c r="Q20" s="313" t="str">
        <f t="shared" si="1"/>
        <v>Population Sector: Director of Supply, Director of FP; Curative Sector: Pharmacy Department, Drug Supply Program</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491" t="s">
        <v>17</v>
      </c>
      <c r="C21" s="1491"/>
      <c r="D21" s="680" t="s">
        <v>61</v>
      </c>
      <c r="E21" s="153" t="s">
        <v>59</v>
      </c>
      <c r="F21" s="1658" t="s">
        <v>333</v>
      </c>
      <c r="G21" s="1659"/>
      <c r="H21" s="1660"/>
      <c r="I21" s="308"/>
      <c r="J21" s="298"/>
      <c r="K21" s="81" t="str">
        <f t="shared" si="0"/>
        <v>g. Central Medical Store or Central Warehouse</v>
      </c>
      <c r="L21" s="88"/>
      <c r="M21" s="88"/>
      <c r="N21" s="88"/>
      <c r="O21" s="81"/>
      <c r="P21" s="88"/>
      <c r="Q21" s="81" t="str">
        <f t="shared" si="1"/>
        <v>Central warehouse</v>
      </c>
      <c r="R21" s="88"/>
      <c r="S21" s="88"/>
      <c r="T21" s="82"/>
      <c r="U21" s="82"/>
      <c r="V21" s="82"/>
      <c r="W21" s="84"/>
      <c r="X21" s="84"/>
      <c r="Y21" s="85"/>
      <c r="Z21" s="87"/>
      <c r="AA21" s="79"/>
    </row>
    <row r="22" spans="1:134" s="111" customFormat="1">
      <c r="A22" s="152"/>
      <c r="B22" s="1491" t="s">
        <v>39</v>
      </c>
      <c r="C22" s="1491"/>
      <c r="D22" s="680" t="s">
        <v>62</v>
      </c>
      <c r="E22" s="153" t="s">
        <v>59</v>
      </c>
      <c r="F22" s="1658"/>
      <c r="G22" s="1659"/>
      <c r="H22" s="1660"/>
      <c r="I22" s="308"/>
      <c r="J22" s="298"/>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c r="A23" s="152"/>
      <c r="B23" s="1491" t="s">
        <v>121</v>
      </c>
      <c r="C23" s="1491"/>
      <c r="D23" s="680" t="s">
        <v>62</v>
      </c>
      <c r="E23" s="153" t="s">
        <v>59</v>
      </c>
      <c r="F23" s="1658"/>
      <c r="G23" s="1659"/>
      <c r="H23" s="1660"/>
      <c r="I23" s="308"/>
      <c r="J23" s="298"/>
      <c r="K23" s="297" t="str">
        <f t="shared" si="0"/>
        <v>i. Other (for example: partners)</v>
      </c>
      <c r="L23" s="298"/>
      <c r="M23" s="298"/>
      <c r="N23" s="298"/>
      <c r="O23" s="297"/>
      <c r="P23" s="298"/>
      <c r="Q23" s="297">
        <f t="shared" si="1"/>
        <v>0</v>
      </c>
      <c r="R23" s="298"/>
      <c r="S23" s="298"/>
      <c r="T23" s="298"/>
      <c r="U23" s="298"/>
      <c r="V23" s="298"/>
      <c r="W23" s="314"/>
      <c r="X23" s="314"/>
      <c r="Y23" s="315"/>
      <c r="Z23" s="315"/>
      <c r="AA23" s="79"/>
    </row>
    <row r="24" spans="1:134" s="111" customFormat="1">
      <c r="A24" s="1493" t="s">
        <v>122</v>
      </c>
      <c r="B24" s="1473"/>
      <c r="C24" s="1473"/>
      <c r="D24" s="1473"/>
      <c r="E24" s="1473"/>
      <c r="F24" s="1473"/>
      <c r="G24" s="1473"/>
      <c r="H24" s="163" t="s">
        <v>60</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494" t="s">
        <v>123</v>
      </c>
      <c r="B25" s="1495"/>
      <c r="C25" s="1495"/>
      <c r="D25" s="1491"/>
      <c r="E25" s="1491"/>
      <c r="F25" s="1491"/>
      <c r="G25" s="1496"/>
      <c r="H25" s="163" t="s">
        <v>62</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45.75" thickBot="1">
      <c r="A26" s="1497" t="s">
        <v>124</v>
      </c>
      <c r="B26" s="1498"/>
      <c r="C26" s="1499"/>
      <c r="D26" s="680" t="s">
        <v>61</v>
      </c>
      <c r="E26" s="155" t="s">
        <v>53</v>
      </c>
      <c r="F26" s="680" t="s">
        <v>964</v>
      </c>
      <c r="G26" s="157" t="s">
        <v>34</v>
      </c>
      <c r="H26" s="680" t="s">
        <v>965</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468" t="s">
        <v>6</v>
      </c>
      <c r="B27" s="1469"/>
      <c r="C27" s="1469"/>
      <c r="D27" s="1469"/>
      <c r="E27" s="1469"/>
      <c r="F27" s="1469"/>
      <c r="G27" s="1469"/>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04" t="s">
        <v>116</v>
      </c>
      <c r="B28" s="1491"/>
      <c r="C28" s="1496"/>
      <c r="D28" s="1505" t="s">
        <v>97</v>
      </c>
      <c r="E28" s="1506"/>
      <c r="F28" s="158" t="s">
        <v>85</v>
      </c>
      <c r="G28" s="159" t="s">
        <v>98</v>
      </c>
      <c r="H28" s="160"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93" t="s">
        <v>675</v>
      </c>
      <c r="B29" s="1473"/>
      <c r="C29" s="1473"/>
      <c r="D29" s="1473"/>
      <c r="E29" s="1473"/>
      <c r="F29" s="1474"/>
      <c r="G29" s="1507" t="s">
        <v>1663</v>
      </c>
      <c r="H29" s="1508"/>
      <c r="I29" s="323"/>
      <c r="J29" s="297" t="str">
        <f>G29</f>
        <v>$2,000,000 (approximate)</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93" t="s">
        <v>676</v>
      </c>
      <c r="B30" s="1473"/>
      <c r="C30" s="1473"/>
      <c r="D30" s="1473"/>
      <c r="E30" s="161" t="s">
        <v>538</v>
      </c>
      <c r="F30" s="162" t="s">
        <v>127</v>
      </c>
      <c r="G30" s="1509" t="s">
        <v>966</v>
      </c>
      <c r="H30" s="1510"/>
      <c r="I30" s="323"/>
      <c r="J30" s="297" t="str">
        <f>G30</f>
        <v>DELIVER with assistance from MoPHP</v>
      </c>
      <c r="K30" s="81"/>
      <c r="L30" s="88"/>
      <c r="M30" s="324"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93" t="s">
        <v>128</v>
      </c>
      <c r="B31" s="1473"/>
      <c r="C31" s="1473"/>
      <c r="D31" s="1473"/>
      <c r="E31" s="1473"/>
      <c r="F31" s="1473"/>
      <c r="G31" s="1474"/>
      <c r="H31" s="163" t="s">
        <v>66</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00" t="s">
        <v>734</v>
      </c>
      <c r="B32" s="1501"/>
      <c r="C32" s="1501"/>
      <c r="D32" s="1501"/>
      <c r="E32" s="1501"/>
      <c r="F32" s="1501"/>
      <c r="G32" s="1502"/>
      <c r="H32" s="163" t="s">
        <v>62</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93" t="s">
        <v>129</v>
      </c>
      <c r="B33" s="1473"/>
      <c r="C33" s="1473"/>
      <c r="D33" s="1473"/>
      <c r="E33" s="1473"/>
      <c r="F33" s="1473"/>
      <c r="G33" s="1473"/>
      <c r="H33" s="151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501" t="s">
        <v>207</v>
      </c>
      <c r="C34" s="1501"/>
      <c r="D34" s="1502"/>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30">
      <c r="A35" s="152"/>
      <c r="B35" s="1501" t="s">
        <v>208</v>
      </c>
      <c r="C35" s="1501"/>
      <c r="D35" s="1502"/>
      <c r="E35" s="168"/>
      <c r="F35" s="169"/>
      <c r="G35" s="170"/>
      <c r="H35" s="171"/>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2"/>
      <c r="B36" s="1501" t="s">
        <v>209</v>
      </c>
      <c r="C36" s="1501"/>
      <c r="D36" s="1502"/>
      <c r="E36" s="168"/>
      <c r="F36" s="169"/>
      <c r="G36" s="170"/>
      <c r="H36" s="171"/>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98" t="s">
        <v>180</v>
      </c>
      <c r="C37" s="1498"/>
      <c r="D37" s="1499"/>
      <c r="E37" s="562">
        <f>E35+E36</f>
        <v>0</v>
      </c>
      <c r="F37" s="174"/>
      <c r="G37" s="174"/>
      <c r="H37" s="175"/>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93" t="s">
        <v>179</v>
      </c>
      <c r="B38" s="1473"/>
      <c r="C38" s="1473"/>
      <c r="D38" s="1473"/>
      <c r="E38" s="1473"/>
      <c r="F38" s="1473"/>
      <c r="G38" s="1474"/>
      <c r="H38" s="163" t="s">
        <v>66</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93" t="s">
        <v>678</v>
      </c>
      <c r="B39" s="1473"/>
      <c r="C39" s="1473"/>
      <c r="D39" s="1473"/>
      <c r="E39" s="1473"/>
      <c r="F39" s="1473"/>
      <c r="G39" s="1473"/>
      <c r="H39" s="151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512" t="s">
        <v>133</v>
      </c>
      <c r="C40" s="1513"/>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30">
      <c r="A41" s="164"/>
      <c r="B41" s="1473" t="s">
        <v>138</v>
      </c>
      <c r="C41" s="1474"/>
      <c r="D41" s="702" t="s">
        <v>66</v>
      </c>
      <c r="E41" s="168"/>
      <c r="F41" s="169"/>
      <c r="G41" s="178"/>
      <c r="H41" s="171"/>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475"/>
      <c r="E42" s="1476"/>
      <c r="F42" s="1476"/>
      <c r="G42" s="1476"/>
      <c r="H42" s="1477"/>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78.75" customHeight="1">
      <c r="A43" s="164"/>
      <c r="B43" s="1473" t="s">
        <v>140</v>
      </c>
      <c r="C43" s="1474"/>
      <c r="D43" s="956" t="s">
        <v>66</v>
      </c>
      <c r="E43" s="168"/>
      <c r="F43" s="169"/>
      <c r="G43" s="170"/>
      <c r="H43" s="171"/>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475"/>
      <c r="E44" s="1476"/>
      <c r="F44" s="1476"/>
      <c r="G44" s="1476"/>
      <c r="H44" s="1477"/>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73" t="s">
        <v>142</v>
      </c>
      <c r="C45" s="1474"/>
      <c r="D45" s="181"/>
      <c r="E45" s="565">
        <f>E41+E43</f>
        <v>0</v>
      </c>
      <c r="F45" s="183"/>
      <c r="G45" s="183"/>
      <c r="H45" s="171"/>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93" t="s">
        <v>143</v>
      </c>
      <c r="B47" s="1473"/>
      <c r="C47" s="1473"/>
      <c r="D47" s="1473"/>
      <c r="E47" s="1473"/>
      <c r="F47" s="1473"/>
      <c r="G47" s="1473"/>
      <c r="H47" s="151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512" t="s">
        <v>144</v>
      </c>
      <c r="C48" s="1474"/>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ht="30">
      <c r="A49" s="164"/>
      <c r="B49" s="1473" t="s">
        <v>99</v>
      </c>
      <c r="C49" s="1474"/>
      <c r="D49" s="702" t="s">
        <v>61</v>
      </c>
      <c r="E49" s="168">
        <v>5400000</v>
      </c>
      <c r="F49" s="169" t="s">
        <v>538</v>
      </c>
      <c r="G49" s="190"/>
      <c r="H49" s="191" t="s">
        <v>967</v>
      </c>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c r="A50" s="164"/>
      <c r="B50" s="179"/>
      <c r="C50" s="180" t="s">
        <v>100</v>
      </c>
      <c r="D50" s="1525" t="s">
        <v>968</v>
      </c>
      <c r="E50" s="1526"/>
      <c r="F50" s="1526"/>
      <c r="G50" s="1526"/>
      <c r="H50" s="1527"/>
      <c r="I50" s="127"/>
      <c r="J50" s="83"/>
      <c r="K50" s="81" t="str">
        <f>C50</f>
        <v xml:space="preserve">i. Specify source(s) of in-kind donations </v>
      </c>
      <c r="L50" s="88"/>
      <c r="M50" s="88"/>
      <c r="N50" s="88"/>
      <c r="O50" s="295" t="str">
        <f>D50</f>
        <v>KfW $4,200,000; WB $1,200,000</v>
      </c>
      <c r="P50" s="88"/>
      <c r="Q50" s="88"/>
      <c r="R50" s="88"/>
      <c r="S50" s="88"/>
      <c r="T50" s="82"/>
      <c r="U50" s="82"/>
      <c r="V50" s="82"/>
      <c r="W50" s="84"/>
      <c r="X50" s="84"/>
      <c r="Y50" s="85"/>
      <c r="Z50" s="87"/>
      <c r="AA50" s="79"/>
    </row>
    <row r="51" spans="1:27" s="111" customFormat="1" ht="30">
      <c r="A51" s="164"/>
      <c r="B51" s="1473" t="s">
        <v>149</v>
      </c>
      <c r="C51" s="1474"/>
      <c r="D51" s="956" t="s">
        <v>66</v>
      </c>
      <c r="E51" s="168"/>
      <c r="F51" s="169"/>
      <c r="G51" s="190"/>
      <c r="H51" s="191"/>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73" t="s">
        <v>150</v>
      </c>
      <c r="C52" s="1474"/>
      <c r="D52" s="956" t="s">
        <v>66</v>
      </c>
      <c r="E52" s="168"/>
      <c r="F52" s="169"/>
      <c r="G52" s="190"/>
      <c r="H52" s="191"/>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73" t="s">
        <v>151</v>
      </c>
      <c r="C53" s="1474"/>
      <c r="D53" s="181"/>
      <c r="E53" s="182">
        <f>E49+E51+E52</f>
        <v>5400000</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93" t="s">
        <v>215</v>
      </c>
      <c r="B55" s="1473"/>
      <c r="C55" s="1473"/>
      <c r="D55" s="1473"/>
      <c r="E55" s="1473"/>
      <c r="F55" s="1473"/>
      <c r="G55" s="1473"/>
      <c r="H55" s="151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ustomHeight="1">
      <c r="A56" s="1519" t="s">
        <v>152</v>
      </c>
      <c r="B56" s="1528"/>
      <c r="C56" s="1528"/>
      <c r="D56" s="1528"/>
      <c r="E56" s="1529"/>
      <c r="F56" s="566">
        <f>E45/(E45+E53)</f>
        <v>0</v>
      </c>
      <c r="G56" s="1517" t="s">
        <v>101</v>
      </c>
      <c r="H56" s="1518"/>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14" t="s">
        <v>210</v>
      </c>
      <c r="B57" s="1515"/>
      <c r="C57" s="1515"/>
      <c r="D57" s="1515"/>
      <c r="E57" s="1516"/>
      <c r="F57" s="566" t="s">
        <v>66</v>
      </c>
      <c r="G57" s="1517" t="s">
        <v>101</v>
      </c>
      <c r="H57" s="1518"/>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519" t="s">
        <v>153</v>
      </c>
      <c r="B58" s="1520"/>
      <c r="C58" s="1520"/>
      <c r="D58" s="1520"/>
      <c r="E58" s="1521"/>
      <c r="F58" s="566">
        <f>(E45+E53)/2000000</f>
        <v>2.7</v>
      </c>
      <c r="G58" s="1517" t="s">
        <v>1675</v>
      </c>
      <c r="H58" s="1518"/>
      <c r="I58" s="323"/>
      <c r="J58" s="330" t="str">
        <f>G58</f>
        <v>Comments:  Quantified need is approximate</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22" t="s">
        <v>211</v>
      </c>
      <c r="B59" s="1523"/>
      <c r="C59" s="1523"/>
      <c r="D59" s="1523"/>
      <c r="E59" s="1524"/>
      <c r="F59" s="701"/>
      <c r="G59" s="1517" t="s">
        <v>101</v>
      </c>
      <c r="H59" s="1518"/>
      <c r="I59" s="323"/>
      <c r="J59" s="330" t="str">
        <f>G59</f>
        <v xml:space="preserve">Comments:
</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93" t="s">
        <v>154</v>
      </c>
      <c r="B61" s="1473"/>
      <c r="C61" s="1473"/>
      <c r="D61" s="1473"/>
      <c r="E61" s="1474"/>
      <c r="F61" s="1540"/>
      <c r="G61" s="1541"/>
      <c r="H61" s="1542"/>
      <c r="I61" s="331"/>
      <c r="J61" s="83"/>
      <c r="K61" s="81"/>
      <c r="L61" s="88"/>
      <c r="M61" s="88"/>
      <c r="N61" s="88"/>
      <c r="O61" s="88"/>
      <c r="P61" s="88"/>
      <c r="Q61" s="81">
        <f>F61</f>
        <v>0</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2"/>
      <c r="B62" s="1473" t="s">
        <v>31</v>
      </c>
      <c r="C62" s="1473"/>
      <c r="D62" s="1473"/>
      <c r="E62" s="1473"/>
      <c r="F62" s="1484"/>
      <c r="G62" s="1485"/>
      <c r="H62" s="1486"/>
      <c r="I62" s="323"/>
      <c r="J62" s="83"/>
      <c r="K62" s="81"/>
      <c r="L62" s="88"/>
      <c r="M62" s="332">
        <f>E62</f>
        <v>0</v>
      </c>
      <c r="N62" s="88"/>
      <c r="O62" s="88"/>
      <c r="P62" s="88"/>
      <c r="Q62" s="81">
        <f>F62</f>
        <v>0</v>
      </c>
      <c r="R62" s="295" t="str">
        <f>B62</f>
        <v>a. Specify entity</v>
      </c>
      <c r="S62" s="88"/>
      <c r="T62" s="82"/>
      <c r="U62" s="82"/>
      <c r="V62" s="82"/>
      <c r="W62" s="84"/>
      <c r="X62" s="84"/>
      <c r="Y62" s="85"/>
      <c r="Z62" s="87"/>
      <c r="AA62" s="79"/>
    </row>
    <row r="63" spans="1:27" s="111" customFormat="1" ht="30.75" customHeight="1">
      <c r="A63" s="684"/>
      <c r="B63" s="683"/>
      <c r="C63" s="1473" t="s">
        <v>178</v>
      </c>
      <c r="D63" s="1473"/>
      <c r="E63" s="1474"/>
      <c r="F63" s="1540"/>
      <c r="G63" s="1541"/>
      <c r="H63" s="1542"/>
      <c r="I63" s="323"/>
      <c r="J63" s="83"/>
      <c r="K63" s="81"/>
      <c r="L63" s="88"/>
      <c r="M63" s="88"/>
      <c r="N63" s="88"/>
      <c r="O63" s="88"/>
      <c r="P63" s="88"/>
      <c r="Q63" s="81">
        <f>F63</f>
        <v>0</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493" t="s">
        <v>155</v>
      </c>
      <c r="B64" s="1473"/>
      <c r="C64" s="1474"/>
      <c r="D64" s="1484"/>
      <c r="E64" s="1485"/>
      <c r="F64" s="1485"/>
      <c r="G64" s="1485"/>
      <c r="H64" s="1486"/>
      <c r="I64" s="308"/>
      <c r="J64" s="83"/>
      <c r="K64" s="81" t="str">
        <f>A64</f>
        <v xml:space="preserve">B15. Please note any additional comments about finance and procurement.
</v>
      </c>
      <c r="L64" s="88"/>
      <c r="M64" s="88"/>
      <c r="N64" s="88"/>
      <c r="O64" s="81">
        <f>D64</f>
        <v>0</v>
      </c>
      <c r="P64" s="88"/>
      <c r="Q64" s="88"/>
      <c r="R64" s="81"/>
      <c r="S64" s="88"/>
      <c r="T64" s="82"/>
      <c r="U64" s="82"/>
      <c r="V64" s="82"/>
      <c r="W64" s="84"/>
      <c r="X64" s="84"/>
      <c r="Y64" s="85"/>
      <c r="Z64" s="87"/>
      <c r="AA64" s="79"/>
    </row>
    <row r="65" spans="1:27" s="111" customFormat="1" ht="16.5" customHeight="1" thickBot="1">
      <c r="A65" s="1530" t="s">
        <v>7</v>
      </c>
      <c r="B65" s="1531"/>
      <c r="C65" s="1531"/>
      <c r="D65" s="1531"/>
      <c r="E65" s="1531"/>
      <c r="F65" s="1531"/>
      <c r="G65" s="1531"/>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32" t="s">
        <v>156</v>
      </c>
      <c r="B66" s="1533"/>
      <c r="C66" s="1533"/>
      <c r="D66" s="1533"/>
      <c r="E66" s="1533"/>
      <c r="F66" s="1533"/>
      <c r="G66" s="1533"/>
      <c r="H66" s="1534"/>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35" t="s">
        <v>2</v>
      </c>
      <c r="B67" s="1536"/>
      <c r="C67" s="1537"/>
      <c r="D67" s="1538" t="s">
        <v>84</v>
      </c>
      <c r="E67" s="1539"/>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43" t="s">
        <v>157</v>
      </c>
      <c r="C68" s="1544"/>
      <c r="D68" s="1651" t="s">
        <v>61</v>
      </c>
      <c r="E68" s="1651"/>
      <c r="F68" s="694" t="s">
        <v>61</v>
      </c>
      <c r="G68" s="69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43" t="s">
        <v>158</v>
      </c>
      <c r="C69" s="1544"/>
      <c r="D69" s="1651" t="s">
        <v>61</v>
      </c>
      <c r="E69" s="1651"/>
      <c r="F69" s="694" t="s">
        <v>61</v>
      </c>
      <c r="G69" s="69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43" t="s">
        <v>159</v>
      </c>
      <c r="C70" s="1544"/>
      <c r="D70" s="1651" t="s">
        <v>66</v>
      </c>
      <c r="E70" s="1651"/>
      <c r="F70" s="694" t="s">
        <v>61</v>
      </c>
      <c r="G70" s="69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43" t="s">
        <v>160</v>
      </c>
      <c r="C71" s="1544"/>
      <c r="D71" s="1651" t="s">
        <v>66</v>
      </c>
      <c r="E71" s="1651"/>
      <c r="F71" s="694" t="s">
        <v>61</v>
      </c>
      <c r="G71" s="694" t="s">
        <v>61</v>
      </c>
      <c r="H71" s="99" t="s">
        <v>62</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43" t="s">
        <v>161</v>
      </c>
      <c r="C72" s="1544"/>
      <c r="D72" s="1651" t="s">
        <v>66</v>
      </c>
      <c r="E72" s="1651"/>
      <c r="F72" s="694" t="s">
        <v>61</v>
      </c>
      <c r="G72" s="694" t="s">
        <v>61</v>
      </c>
      <c r="H72" s="99" t="s">
        <v>61</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43" t="s">
        <v>18</v>
      </c>
      <c r="C73" s="1544"/>
      <c r="D73" s="1651" t="s">
        <v>61</v>
      </c>
      <c r="E73" s="1651"/>
      <c r="F73" s="694" t="s">
        <v>61</v>
      </c>
      <c r="G73" s="69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43" t="s">
        <v>19</v>
      </c>
      <c r="C74" s="1544"/>
      <c r="D74" s="1651" t="s">
        <v>66</v>
      </c>
      <c r="E74" s="1651"/>
      <c r="F74" s="694" t="s">
        <v>62</v>
      </c>
      <c r="G74" s="694" t="s">
        <v>62</v>
      </c>
      <c r="H74" s="99" t="s">
        <v>62</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43" t="s">
        <v>162</v>
      </c>
      <c r="C75" s="1544"/>
      <c r="D75" s="1651" t="s">
        <v>66</v>
      </c>
      <c r="E75" s="1651"/>
      <c r="F75" s="694" t="s">
        <v>62</v>
      </c>
      <c r="G75" s="694" t="s">
        <v>62</v>
      </c>
      <c r="H75" s="99" t="s">
        <v>62</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43" t="s">
        <v>163</v>
      </c>
      <c r="C76" s="1544"/>
      <c r="D76" s="1651" t="s">
        <v>66</v>
      </c>
      <c r="E76" s="1651"/>
      <c r="F76" s="694" t="s">
        <v>61</v>
      </c>
      <c r="G76" s="694" t="s">
        <v>62</v>
      </c>
      <c r="H76" s="99" t="s">
        <v>62</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43" t="s">
        <v>164</v>
      </c>
      <c r="C77" s="1544"/>
      <c r="D77" s="1651" t="s">
        <v>66</v>
      </c>
      <c r="E77" s="1651"/>
      <c r="F77" s="694" t="s">
        <v>61</v>
      </c>
      <c r="G77" s="694" t="s">
        <v>62</v>
      </c>
      <c r="H77" s="99" t="s">
        <v>62</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43" t="s">
        <v>20</v>
      </c>
      <c r="C78" s="1544"/>
      <c r="D78" s="1651" t="s">
        <v>66</v>
      </c>
      <c r="E78" s="1651"/>
      <c r="F78" s="694" t="s">
        <v>62</v>
      </c>
      <c r="G78" s="69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46" t="s">
        <v>165</v>
      </c>
      <c r="C79" s="1547"/>
      <c r="D79" s="1651"/>
      <c r="E79" s="1651"/>
      <c r="F79" s="694"/>
      <c r="G79" s="694"/>
      <c r="H79" s="99"/>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497" t="s">
        <v>105</v>
      </c>
      <c r="B80" s="1498"/>
      <c r="C80" s="1499"/>
      <c r="D80" s="1674"/>
      <c r="E80" s="1675"/>
      <c r="F80" s="1675"/>
      <c r="G80" s="1675"/>
      <c r="H80" s="1676"/>
      <c r="I80" s="308"/>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9" customFormat="1" ht="16.5" customHeight="1" thickBot="1">
      <c r="A81" s="1556" t="s">
        <v>3</v>
      </c>
      <c r="B81" s="1557"/>
      <c r="C81" s="1557"/>
      <c r="D81" s="1557"/>
      <c r="E81" s="1557"/>
      <c r="F81" s="1557"/>
      <c r="G81" s="1557"/>
      <c r="H81" s="207"/>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04" t="s">
        <v>166</v>
      </c>
      <c r="B82" s="1491"/>
      <c r="C82" s="1491"/>
      <c r="D82" s="1491"/>
      <c r="E82" s="1491"/>
      <c r="F82" s="1491"/>
      <c r="G82" s="1496"/>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58" t="s">
        <v>70</v>
      </c>
      <c r="B83" s="1559"/>
      <c r="C83" s="1559"/>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0"/>
      <c r="B84" s="1562" t="s">
        <v>37</v>
      </c>
      <c r="C84" s="1563"/>
      <c r="D84" s="1563" t="s">
        <v>167</v>
      </c>
      <c r="E84" s="1563"/>
      <c r="F84" s="686" t="s">
        <v>35</v>
      </c>
      <c r="G84" s="1563" t="s">
        <v>36</v>
      </c>
      <c r="H84" s="1564"/>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1"/>
      <c r="B85" s="210" t="s">
        <v>10</v>
      </c>
      <c r="C85" s="692" t="s">
        <v>334</v>
      </c>
      <c r="D85" s="1662"/>
      <c r="E85" s="1663"/>
      <c r="F85" s="679" t="s">
        <v>61</v>
      </c>
      <c r="G85" s="1586" t="s">
        <v>61</v>
      </c>
      <c r="H85" s="1664"/>
      <c r="I85" s="342"/>
      <c r="J85" s="330" t="str">
        <f>G85</f>
        <v>Yes</v>
      </c>
      <c r="K85" s="81" t="str">
        <f>B85</f>
        <v>a</v>
      </c>
      <c r="L85" s="88"/>
      <c r="M85" s="312">
        <f>E85</f>
        <v>0</v>
      </c>
      <c r="N85" s="88"/>
      <c r="O85" s="88"/>
      <c r="P85" s="88"/>
      <c r="Q85" s="88"/>
      <c r="R85" s="81"/>
      <c r="S85" s="81">
        <f>D85</f>
        <v>0</v>
      </c>
      <c r="T85" s="82"/>
      <c r="U85" s="82"/>
      <c r="V85" s="82"/>
      <c r="W85" s="84"/>
      <c r="X85" s="84"/>
      <c r="Y85" s="85"/>
      <c r="Z85" s="87"/>
      <c r="AA85" s="79"/>
    </row>
    <row r="86" spans="1:28" s="111" customFormat="1" ht="28.5" customHeight="1">
      <c r="A86" s="1504" t="s">
        <v>71</v>
      </c>
      <c r="B86" s="1491"/>
      <c r="C86" s="1491"/>
      <c r="D86" s="1491"/>
      <c r="E86" s="1491"/>
      <c r="F86" s="1491"/>
      <c r="G86" s="1496"/>
      <c r="H86" s="587" t="s">
        <v>62</v>
      </c>
      <c r="I86" s="342"/>
      <c r="J86" s="330"/>
      <c r="K86" s="81"/>
      <c r="L86" s="88"/>
      <c r="M86" s="88"/>
      <c r="N86" s="88"/>
      <c r="O86" s="88"/>
      <c r="P86" s="88"/>
      <c r="Q86" s="295"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73" t="s">
        <v>106</v>
      </c>
      <c r="C87" s="1473"/>
      <c r="D87" s="1474"/>
      <c r="E87" s="1475" t="s">
        <v>205</v>
      </c>
      <c r="F87" s="1476"/>
      <c r="G87" s="1476"/>
      <c r="H87" s="1477"/>
      <c r="I87" s="342"/>
      <c r="J87" s="330"/>
      <c r="K87" s="81"/>
      <c r="L87" s="88"/>
      <c r="M87" s="312"/>
      <c r="N87" s="312"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73" t="s">
        <v>21</v>
      </c>
      <c r="C88" s="1473"/>
      <c r="D88" s="1474"/>
      <c r="E88" s="1475" t="s">
        <v>205</v>
      </c>
      <c r="F88" s="1476"/>
      <c r="G88" s="1476"/>
      <c r="H88" s="1477"/>
      <c r="I88" s="342"/>
      <c r="J88" s="330"/>
      <c r="K88" s="81"/>
      <c r="L88" s="88"/>
      <c r="M88" s="312"/>
      <c r="N88" s="312"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493" t="s">
        <v>168</v>
      </c>
      <c r="B89" s="1473"/>
      <c r="C89" s="1473"/>
      <c r="D89" s="1473"/>
      <c r="E89" s="1473"/>
      <c r="F89" s="1473"/>
      <c r="G89" s="1474"/>
      <c r="H89" s="98" t="s">
        <v>62</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15" customHeight="1">
      <c r="A90" s="152"/>
      <c r="B90" s="1473" t="s">
        <v>22</v>
      </c>
      <c r="C90" s="1473"/>
      <c r="D90" s="1473"/>
      <c r="E90" s="1476"/>
      <c r="F90" s="1476"/>
      <c r="G90" s="1476"/>
      <c r="H90" s="1477"/>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93" t="s">
        <v>169</v>
      </c>
      <c r="B91" s="1473"/>
      <c r="C91" s="1473"/>
      <c r="D91" s="1473"/>
      <c r="E91" s="1473"/>
      <c r="F91" s="1473"/>
      <c r="G91" s="1474"/>
      <c r="H91" s="98" t="s">
        <v>66</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15" customHeight="1">
      <c r="A92" s="152"/>
      <c r="B92" s="1473" t="s">
        <v>22</v>
      </c>
      <c r="C92" s="1473"/>
      <c r="D92" s="1474"/>
      <c r="E92" s="615" t="s">
        <v>66</v>
      </c>
      <c r="F92" s="689"/>
      <c r="G92" s="689"/>
      <c r="H92" s="677"/>
      <c r="I92" s="342"/>
      <c r="J92" s="330"/>
      <c r="K92" s="81" t="str">
        <f>B92</f>
        <v>a. If yes, describe the policies.</v>
      </c>
      <c r="L92" s="88"/>
      <c r="M92" s="88"/>
      <c r="N92" s="344"/>
      <c r="O92" s="295" t="str">
        <f>E92</f>
        <v>Don't know</v>
      </c>
      <c r="P92" s="81"/>
      <c r="Q92" s="88"/>
      <c r="R92" s="88"/>
      <c r="S92" s="88"/>
      <c r="T92" s="82"/>
      <c r="U92" s="82"/>
      <c r="V92" s="82"/>
      <c r="W92" s="84"/>
      <c r="X92" s="84"/>
      <c r="Y92" s="85"/>
      <c r="Z92" s="87"/>
      <c r="AA92" s="79"/>
    </row>
    <row r="93" spans="1:28" ht="45.75" thickBot="1">
      <c r="A93" s="1567" t="s">
        <v>212</v>
      </c>
      <c r="B93" s="1568"/>
      <c r="C93" s="1568"/>
      <c r="D93" s="1568"/>
      <c r="E93" s="1568"/>
      <c r="F93" s="1568"/>
      <c r="G93" s="1568"/>
      <c r="H93" s="1569"/>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70" t="s">
        <v>52</v>
      </c>
      <c r="C94" s="1571"/>
      <c r="D94" s="1572" t="s">
        <v>213</v>
      </c>
      <c r="E94" s="1573"/>
      <c r="F94" s="1574"/>
      <c r="G94" s="1572" t="s">
        <v>214</v>
      </c>
      <c r="H94" s="1575"/>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 t="shared" ref="T94:T102" si="4">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76" t="s">
        <v>66</v>
      </c>
      <c r="E95" s="1577"/>
      <c r="F95" s="1578"/>
      <c r="G95" s="1579" t="s">
        <v>66</v>
      </c>
      <c r="H95" s="1580"/>
      <c r="I95" s="349"/>
      <c r="J95" s="330" t="str">
        <f t="shared" si="3"/>
        <v>Don't know</v>
      </c>
      <c r="K95" s="81"/>
      <c r="L95" s="88"/>
      <c r="M95" s="312"/>
      <c r="N95" s="88"/>
      <c r="O95" s="81"/>
      <c r="P95" s="81"/>
      <c r="Q95" s="88"/>
      <c r="R95" s="88"/>
      <c r="S95" s="88"/>
      <c r="T95" s="347" t="str">
        <f t="shared" si="4"/>
        <v>Don't know</v>
      </c>
      <c r="U95" s="348"/>
      <c r="V95" s="82"/>
      <c r="W95" s="84"/>
      <c r="X95" s="84"/>
      <c r="Y95" s="85"/>
      <c r="Z95" s="87"/>
      <c r="AA95" s="79"/>
    </row>
    <row r="96" spans="1:28" s="111" customFormat="1" ht="15" customHeight="1">
      <c r="A96" s="130"/>
      <c r="B96" s="95" t="s">
        <v>11</v>
      </c>
      <c r="C96" s="92" t="s">
        <v>188</v>
      </c>
      <c r="D96" s="1576" t="s">
        <v>66</v>
      </c>
      <c r="E96" s="1577"/>
      <c r="F96" s="1578"/>
      <c r="G96" s="1579" t="s">
        <v>66</v>
      </c>
      <c r="H96" s="1580"/>
      <c r="I96" s="349"/>
      <c r="J96" s="330" t="str">
        <f t="shared" si="3"/>
        <v>Don't know</v>
      </c>
      <c r="K96" s="81"/>
      <c r="L96" s="88"/>
      <c r="M96" s="312"/>
      <c r="N96" s="88"/>
      <c r="O96" s="81"/>
      <c r="P96" s="81"/>
      <c r="Q96" s="88"/>
      <c r="R96" s="88"/>
      <c r="S96" s="88"/>
      <c r="T96" s="347" t="str">
        <f t="shared" si="4"/>
        <v>Don't know</v>
      </c>
      <c r="U96" s="348"/>
      <c r="V96" s="82"/>
      <c r="W96" s="84"/>
      <c r="X96" s="84"/>
      <c r="Y96" s="85"/>
      <c r="Z96" s="87"/>
      <c r="AA96" s="79"/>
    </row>
    <row r="97" spans="1:27" s="111" customFormat="1" ht="15" customHeight="1">
      <c r="A97" s="130"/>
      <c r="B97" s="95" t="s">
        <v>12</v>
      </c>
      <c r="C97" s="92" t="s">
        <v>189</v>
      </c>
      <c r="D97" s="1576" t="s">
        <v>66</v>
      </c>
      <c r="E97" s="1577"/>
      <c r="F97" s="1578"/>
      <c r="G97" s="1579" t="s">
        <v>66</v>
      </c>
      <c r="H97" s="1580"/>
      <c r="I97" s="349"/>
      <c r="J97" s="330" t="str">
        <f t="shared" si="3"/>
        <v>Don't know</v>
      </c>
      <c r="K97" s="81"/>
      <c r="L97" s="88"/>
      <c r="M97" s="312"/>
      <c r="N97" s="88"/>
      <c r="O97" s="81"/>
      <c r="P97" s="81"/>
      <c r="Q97" s="88"/>
      <c r="R97" s="88"/>
      <c r="S97" s="88"/>
      <c r="T97" s="347" t="str">
        <f t="shared" si="4"/>
        <v>Don't know</v>
      </c>
      <c r="U97" s="348"/>
      <c r="V97" s="82"/>
      <c r="W97" s="84"/>
      <c r="X97" s="84"/>
      <c r="Y97" s="85"/>
      <c r="Z97" s="87"/>
      <c r="AA97" s="79"/>
    </row>
    <row r="98" spans="1:27" s="111" customFormat="1" ht="15" customHeight="1">
      <c r="A98" s="130"/>
      <c r="B98" s="94" t="s">
        <v>182</v>
      </c>
      <c r="C98" s="92" t="s">
        <v>190</v>
      </c>
      <c r="D98" s="1576" t="s">
        <v>66</v>
      </c>
      <c r="E98" s="1577"/>
      <c r="F98" s="1578"/>
      <c r="G98" s="1579" t="s">
        <v>66</v>
      </c>
      <c r="H98" s="1580"/>
      <c r="I98" s="349"/>
      <c r="J98" s="330" t="str">
        <f t="shared" si="3"/>
        <v>Don't know</v>
      </c>
      <c r="K98" s="81"/>
      <c r="L98" s="88"/>
      <c r="M98" s="312"/>
      <c r="N98" s="88"/>
      <c r="O98" s="81"/>
      <c r="P98" s="81"/>
      <c r="Q98" s="88"/>
      <c r="R98" s="88"/>
      <c r="S98" s="88"/>
      <c r="T98" s="347" t="str">
        <f t="shared" si="4"/>
        <v>Don't know</v>
      </c>
      <c r="U98" s="348"/>
      <c r="V98" s="82"/>
      <c r="W98" s="84"/>
      <c r="X98" s="84"/>
      <c r="Y98" s="85"/>
      <c r="Z98" s="87"/>
      <c r="AA98" s="79"/>
    </row>
    <row r="99" spans="1:27" s="111" customFormat="1" ht="15" customHeight="1">
      <c r="A99" s="130"/>
      <c r="B99" s="95" t="s">
        <v>183</v>
      </c>
      <c r="C99" s="92" t="s">
        <v>191</v>
      </c>
      <c r="D99" s="1576" t="s">
        <v>66</v>
      </c>
      <c r="E99" s="1577"/>
      <c r="F99" s="1578"/>
      <c r="G99" s="1579" t="s">
        <v>66</v>
      </c>
      <c r="H99" s="1580"/>
      <c r="I99" s="349"/>
      <c r="J99" s="330" t="str">
        <f t="shared" si="3"/>
        <v>Don't know</v>
      </c>
      <c r="K99" s="81"/>
      <c r="L99" s="88"/>
      <c r="M99" s="312"/>
      <c r="N99" s="88"/>
      <c r="O99" s="81"/>
      <c r="P99" s="81"/>
      <c r="Q99" s="88"/>
      <c r="R99" s="88"/>
      <c r="S99" s="88"/>
      <c r="T99" s="347" t="str">
        <f t="shared" si="4"/>
        <v>Don't know</v>
      </c>
      <c r="U99" s="348"/>
      <c r="V99" s="82"/>
      <c r="W99" s="84"/>
      <c r="X99" s="84"/>
      <c r="Y99" s="85"/>
      <c r="Z99" s="87"/>
      <c r="AA99" s="79"/>
    </row>
    <row r="100" spans="1:27" s="111" customFormat="1" ht="15" customHeight="1">
      <c r="A100" s="130"/>
      <c r="B100" s="95" t="s">
        <v>184</v>
      </c>
      <c r="C100" s="92" t="s">
        <v>192</v>
      </c>
      <c r="D100" s="1576" t="s">
        <v>205</v>
      </c>
      <c r="E100" s="1577"/>
      <c r="F100" s="1578"/>
      <c r="G100" s="1579" t="s">
        <v>66</v>
      </c>
      <c r="H100" s="1580"/>
      <c r="I100" s="349"/>
      <c r="J100" s="330" t="str">
        <f t="shared" si="3"/>
        <v>Don't know</v>
      </c>
      <c r="K100" s="81"/>
      <c r="L100" s="88"/>
      <c r="M100" s="312"/>
      <c r="N100" s="88"/>
      <c r="O100" s="81"/>
      <c r="P100" s="81"/>
      <c r="Q100" s="88"/>
      <c r="R100" s="88"/>
      <c r="S100" s="88"/>
      <c r="T100" s="347" t="str">
        <f t="shared" si="4"/>
        <v>Not applicable</v>
      </c>
      <c r="U100" s="348"/>
      <c r="V100" s="82"/>
      <c r="W100" s="84"/>
      <c r="X100" s="84"/>
      <c r="Y100" s="85"/>
      <c r="Z100" s="87"/>
      <c r="AA100" s="79"/>
    </row>
    <row r="101" spans="1:27" s="111" customFormat="1" ht="15" customHeight="1">
      <c r="A101" s="130"/>
      <c r="B101" s="95" t="s">
        <v>185</v>
      </c>
      <c r="C101" s="92" t="s">
        <v>193</v>
      </c>
      <c r="D101" s="1576" t="s">
        <v>66</v>
      </c>
      <c r="E101" s="1577"/>
      <c r="F101" s="1578"/>
      <c r="G101" s="1579" t="s">
        <v>66</v>
      </c>
      <c r="H101" s="1580"/>
      <c r="I101" s="349"/>
      <c r="J101" s="330" t="str">
        <f t="shared" si="3"/>
        <v>Don't know</v>
      </c>
      <c r="K101" s="81"/>
      <c r="L101" s="88"/>
      <c r="M101" s="312"/>
      <c r="N101" s="88"/>
      <c r="O101" s="81"/>
      <c r="P101" s="81"/>
      <c r="Q101" s="88"/>
      <c r="R101" s="88"/>
      <c r="S101" s="88"/>
      <c r="T101" s="347" t="str">
        <f t="shared" si="4"/>
        <v>Don't know</v>
      </c>
      <c r="U101" s="348"/>
      <c r="V101" s="82"/>
      <c r="W101" s="84"/>
      <c r="X101" s="84"/>
      <c r="Y101" s="85"/>
      <c r="Z101" s="87"/>
      <c r="AA101" s="79"/>
    </row>
    <row r="102" spans="1:27" s="111" customFormat="1" ht="15" customHeight="1" thickBot="1">
      <c r="A102" s="130"/>
      <c r="B102" s="96" t="s">
        <v>186</v>
      </c>
      <c r="C102" s="93" t="s">
        <v>194</v>
      </c>
      <c r="D102" s="1586" t="s">
        <v>205</v>
      </c>
      <c r="E102" s="1587"/>
      <c r="F102" s="1588"/>
      <c r="G102" s="1589" t="s">
        <v>66</v>
      </c>
      <c r="H102" s="1590"/>
      <c r="I102" s="349"/>
      <c r="J102" s="330" t="str">
        <f t="shared" si="3"/>
        <v>Don't know</v>
      </c>
      <c r="K102" s="81"/>
      <c r="L102" s="88"/>
      <c r="M102" s="312"/>
      <c r="N102" s="88"/>
      <c r="O102" s="81"/>
      <c r="P102" s="81"/>
      <c r="Q102" s="88"/>
      <c r="R102" s="88"/>
      <c r="S102" s="88"/>
      <c r="T102" s="347" t="str">
        <f t="shared" si="4"/>
        <v>Not applicable</v>
      </c>
      <c r="U102" s="348"/>
      <c r="V102" s="82"/>
      <c r="W102" s="84"/>
      <c r="X102" s="84"/>
      <c r="Y102" s="85"/>
      <c r="Z102" s="87"/>
      <c r="AA102" s="79"/>
    </row>
    <row r="103" spans="1:27" s="111" customFormat="1" ht="75" customHeight="1">
      <c r="A103" s="1500" t="s">
        <v>684</v>
      </c>
      <c r="B103" s="1591"/>
      <c r="C103" s="1592"/>
      <c r="D103" s="1593"/>
      <c r="E103" s="1594"/>
      <c r="F103" s="1594"/>
      <c r="G103" s="1594"/>
      <c r="H103" s="1595"/>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f>D103</f>
        <v>0</v>
      </c>
      <c r="P103" s="88"/>
      <c r="Q103" s="88"/>
      <c r="R103" s="81"/>
      <c r="S103" s="88"/>
      <c r="T103" s="350"/>
      <c r="U103" s="82"/>
      <c r="V103" s="82"/>
      <c r="W103" s="84"/>
      <c r="X103" s="84"/>
      <c r="Y103" s="85"/>
      <c r="Z103" s="87"/>
      <c r="AA103" s="79"/>
    </row>
    <row r="104" spans="1:27" s="213" customFormat="1" ht="15.75" thickBot="1">
      <c r="A104" s="1596"/>
      <c r="B104" s="1597"/>
      <c r="C104" s="1597"/>
      <c r="D104" s="1597"/>
      <c r="E104" s="1597"/>
      <c r="F104" s="1597"/>
      <c r="G104" s="1597"/>
      <c r="H104" s="1598"/>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70" t="s">
        <v>195</v>
      </c>
      <c r="B105" s="1471"/>
      <c r="C105" s="1471"/>
      <c r="D105" s="214" t="s">
        <v>32</v>
      </c>
      <c r="E105" s="1599" t="s">
        <v>38</v>
      </c>
      <c r="F105" s="1600"/>
      <c r="G105" s="1601"/>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73" t="s">
        <v>107</v>
      </c>
      <c r="C106" s="1473"/>
      <c r="D106" s="100" t="s">
        <v>62</v>
      </c>
      <c r="E106" s="1475"/>
      <c r="F106" s="1476"/>
      <c r="G106" s="1581"/>
      <c r="H106" s="163"/>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c r="A107" s="152"/>
      <c r="B107" s="1473" t="s">
        <v>23</v>
      </c>
      <c r="C107" s="1473"/>
      <c r="D107" s="100" t="s">
        <v>62</v>
      </c>
      <c r="E107" s="1475"/>
      <c r="F107" s="1476"/>
      <c r="G107" s="1581"/>
      <c r="H107" s="163"/>
      <c r="I107" s="331"/>
      <c r="J107" s="330"/>
      <c r="K107" s="81" t="str">
        <f>B107</f>
        <v>b. Young people</v>
      </c>
      <c r="L107" s="88"/>
      <c r="M107" s="312">
        <f>E107</f>
        <v>0</v>
      </c>
      <c r="N107" s="88"/>
      <c r="O107" s="81"/>
      <c r="P107" s="88"/>
      <c r="Q107" s="88"/>
      <c r="R107" s="88"/>
      <c r="S107" s="88"/>
      <c r="T107" s="82"/>
      <c r="U107" s="82"/>
      <c r="V107" s="348">
        <f>E107</f>
        <v>0</v>
      </c>
      <c r="W107" s="84"/>
      <c r="X107" s="84"/>
      <c r="Y107" s="85"/>
      <c r="Z107" s="87"/>
      <c r="AA107" s="79"/>
    </row>
    <row r="108" spans="1:27" s="111" customFormat="1" ht="15.75" thickBot="1">
      <c r="A108" s="216"/>
      <c r="B108" s="1582" t="s">
        <v>24</v>
      </c>
      <c r="C108" s="1582"/>
      <c r="D108" s="131" t="s">
        <v>62</v>
      </c>
      <c r="E108" s="1583"/>
      <c r="F108" s="1584"/>
      <c r="G108" s="1585"/>
      <c r="H108" s="227"/>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96"/>
      <c r="B109" s="1597"/>
      <c r="C109" s="1597"/>
      <c r="D109" s="1597"/>
      <c r="E109" s="1597"/>
      <c r="F109" s="1597"/>
      <c r="G109" s="1597"/>
      <c r="H109" s="1598"/>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93" t="s">
        <v>196</v>
      </c>
      <c r="B110" s="1473"/>
      <c r="C110" s="1473"/>
      <c r="D110" s="1473"/>
      <c r="E110" s="1473"/>
      <c r="F110" s="1473"/>
      <c r="G110" s="1473"/>
      <c r="H110" s="151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73" t="s">
        <v>25</v>
      </c>
      <c r="C111" s="1473"/>
      <c r="D111" s="1473"/>
      <c r="E111" s="1473"/>
      <c r="F111" s="1474"/>
      <c r="G111" s="1576" t="s">
        <v>62</v>
      </c>
      <c r="H111" s="1643"/>
      <c r="I111" s="349"/>
      <c r="J111" s="330"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73" t="s">
        <v>26</v>
      </c>
      <c r="C112" s="1473"/>
      <c r="D112" s="1473"/>
      <c r="E112" s="1473"/>
      <c r="F112" s="1474"/>
      <c r="G112" s="1576" t="s">
        <v>62</v>
      </c>
      <c r="H112" s="1643"/>
      <c r="I112" s="349"/>
      <c r="J112" s="330"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2"/>
      <c r="B113" s="1473" t="s">
        <v>27</v>
      </c>
      <c r="C113" s="1473"/>
      <c r="D113" s="1473"/>
      <c r="E113" s="1473"/>
      <c r="F113" s="1474"/>
      <c r="G113" s="1576" t="s">
        <v>205</v>
      </c>
      <c r="H113" s="1643"/>
      <c r="I113" s="349"/>
      <c r="J113" s="330"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2"/>
      <c r="B114" s="179"/>
      <c r="C114" s="180" t="s">
        <v>28</v>
      </c>
      <c r="D114" s="1475" t="s">
        <v>205</v>
      </c>
      <c r="E114" s="1476"/>
      <c r="F114" s="1476"/>
      <c r="G114" s="1476"/>
      <c r="H114" s="1477"/>
      <c r="I114" s="349"/>
      <c r="J114" s="330"/>
      <c r="K114" s="81" t="str">
        <f>C114</f>
        <v>i. If yes, describe the exemptions.</v>
      </c>
      <c r="L114" s="88"/>
      <c r="M114" s="88"/>
      <c r="N114" s="344"/>
      <c r="O114" s="295" t="str">
        <f>D114</f>
        <v>Not applicable</v>
      </c>
      <c r="P114" s="88"/>
      <c r="Q114" s="88"/>
      <c r="R114" s="88"/>
      <c r="S114" s="88"/>
      <c r="T114" s="82"/>
      <c r="U114" s="82"/>
      <c r="V114" s="82"/>
      <c r="W114" s="84"/>
      <c r="X114" s="84"/>
      <c r="Y114" s="85"/>
      <c r="Z114" s="87"/>
      <c r="AA114" s="79"/>
    </row>
    <row r="115" spans="1:27" s="132" customFormat="1" ht="30">
      <c r="A115" s="1493" t="s">
        <v>197</v>
      </c>
      <c r="B115" s="1473"/>
      <c r="C115" s="1473"/>
      <c r="D115" s="1473"/>
      <c r="E115" s="1473"/>
      <c r="F115" s="1473"/>
      <c r="G115" s="1473"/>
      <c r="H115" s="151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73" t="s">
        <v>108</v>
      </c>
      <c r="C116" s="1473"/>
      <c r="D116" s="1473"/>
      <c r="E116" s="1473"/>
      <c r="F116" s="1474"/>
      <c r="G116" s="1576" t="s">
        <v>61</v>
      </c>
      <c r="H116" s="1643"/>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73" t="s">
        <v>109</v>
      </c>
      <c r="C117" s="1473"/>
      <c r="D117" s="1473"/>
      <c r="E117" s="1473"/>
      <c r="F117" s="1474"/>
      <c r="G117" s="1576" t="s">
        <v>61</v>
      </c>
      <c r="H117" s="1643"/>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73" t="s">
        <v>170</v>
      </c>
      <c r="C118" s="1473"/>
      <c r="D118" s="1473"/>
      <c r="E118" s="1473"/>
      <c r="F118" s="1474"/>
      <c r="G118" s="1576" t="s">
        <v>61</v>
      </c>
      <c r="H118" s="1643"/>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73" t="s">
        <v>171</v>
      </c>
      <c r="C119" s="1473"/>
      <c r="D119" s="1473"/>
      <c r="E119" s="1473"/>
      <c r="F119" s="1474"/>
      <c r="G119" s="1576" t="s">
        <v>62</v>
      </c>
      <c r="H119" s="1643"/>
      <c r="I119" s="309"/>
      <c r="J119" s="330" t="str">
        <f t="shared" si="5"/>
        <v>No</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73" t="s">
        <v>29</v>
      </c>
      <c r="C120" s="1473"/>
      <c r="D120" s="1473"/>
      <c r="E120" s="1473"/>
      <c r="F120" s="1474"/>
      <c r="G120" s="1576" t="s">
        <v>61</v>
      </c>
      <c r="H120" s="1643"/>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73" t="s">
        <v>18</v>
      </c>
      <c r="C121" s="1473"/>
      <c r="D121" s="1473"/>
      <c r="E121" s="1473"/>
      <c r="F121" s="1474"/>
      <c r="G121" s="1576" t="s">
        <v>61</v>
      </c>
      <c r="H121" s="1643"/>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73" t="s">
        <v>19</v>
      </c>
      <c r="C122" s="1473"/>
      <c r="D122" s="1473"/>
      <c r="E122" s="1473"/>
      <c r="F122" s="1474"/>
      <c r="G122" s="1576" t="s">
        <v>62</v>
      </c>
      <c r="H122" s="1643"/>
      <c r="I122" s="309"/>
      <c r="J122" s="330" t="str">
        <f t="shared" si="5"/>
        <v>No</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73" t="s">
        <v>110</v>
      </c>
      <c r="C123" s="1473"/>
      <c r="D123" s="1473"/>
      <c r="E123" s="1473"/>
      <c r="F123" s="1474"/>
      <c r="G123" s="1576" t="s">
        <v>62</v>
      </c>
      <c r="H123" s="1643"/>
      <c r="I123" s="309"/>
      <c r="J123" s="330" t="str">
        <f t="shared" si="5"/>
        <v>No</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73" t="s">
        <v>72</v>
      </c>
      <c r="C124" s="1473"/>
      <c r="D124" s="1473"/>
      <c r="E124" s="1473"/>
      <c r="F124" s="1474"/>
      <c r="G124" s="1576" t="s">
        <v>62</v>
      </c>
      <c r="H124" s="1643"/>
      <c r="I124" s="309"/>
      <c r="J124" s="330" t="str">
        <f t="shared" si="5"/>
        <v>No</v>
      </c>
      <c r="K124" s="81"/>
      <c r="L124" s="81"/>
      <c r="M124" s="88"/>
      <c r="N124" s="88"/>
      <c r="O124" s="81"/>
      <c r="P124" s="88"/>
      <c r="Q124" s="358"/>
      <c r="R124" s="88"/>
      <c r="S124" s="303"/>
      <c r="T124" s="304"/>
      <c r="U124" s="304"/>
      <c r="V124" s="304"/>
      <c r="W124" s="305"/>
      <c r="X124" s="305"/>
      <c r="Y124" s="86" t="str">
        <f t="shared" si="6"/>
        <v>i. CycleBeads</v>
      </c>
      <c r="Z124" s="359"/>
      <c r="AA124" s="79"/>
    </row>
    <row r="125" spans="1:27" s="132" customFormat="1" ht="15.75" customHeight="1">
      <c r="A125" s="217"/>
      <c r="B125" s="1473" t="s">
        <v>111</v>
      </c>
      <c r="C125" s="1473"/>
      <c r="D125" s="1473"/>
      <c r="E125" s="1473"/>
      <c r="F125" s="1474"/>
      <c r="G125" s="1576" t="s">
        <v>62</v>
      </c>
      <c r="H125" s="1643"/>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675"/>
      <c r="C126" s="1473" t="s">
        <v>112</v>
      </c>
      <c r="D126" s="1473"/>
      <c r="E126" s="1473"/>
      <c r="F126" s="1473"/>
      <c r="G126" s="1635" t="s">
        <v>205</v>
      </c>
      <c r="H126" s="1636"/>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605" t="s">
        <v>198</v>
      </c>
      <c r="B127" s="1606"/>
      <c r="C127" s="1606"/>
      <c r="D127" s="1606"/>
      <c r="E127" s="1606"/>
      <c r="F127" s="1606"/>
      <c r="G127" s="1635">
        <v>2011</v>
      </c>
      <c r="H127" s="1636"/>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93" t="s">
        <v>437</v>
      </c>
      <c r="B128" s="1473"/>
      <c r="C128" s="1474"/>
      <c r="D128" s="1658" t="s">
        <v>335</v>
      </c>
      <c r="E128" s="1659"/>
      <c r="F128" s="1659"/>
      <c r="G128" s="1659"/>
      <c r="H128" s="1660"/>
      <c r="I128" s="309"/>
      <c r="J128" s="357"/>
      <c r="K128" s="81" t="str">
        <f>A128</f>
        <v xml:space="preserve">D11. Name of the list(s)
</v>
      </c>
      <c r="L128" s="81"/>
      <c r="M128" s="88"/>
      <c r="N128" s="88"/>
      <c r="O128" s="81" t="str">
        <f>D128</f>
        <v>National Drug List</v>
      </c>
      <c r="P128" s="88"/>
      <c r="Q128" s="358"/>
      <c r="R128" s="88"/>
      <c r="S128" s="303"/>
      <c r="T128" s="304"/>
      <c r="U128" s="304"/>
      <c r="V128" s="304"/>
      <c r="W128" s="305"/>
      <c r="X128" s="305"/>
      <c r="Y128" s="358"/>
      <c r="Z128" s="359"/>
      <c r="AA128" s="79"/>
    </row>
    <row r="129" spans="1:27" s="132" customFormat="1" ht="30">
      <c r="A129" s="1493" t="s">
        <v>472</v>
      </c>
      <c r="B129" s="1473"/>
      <c r="C129" s="1474"/>
      <c r="D129" s="1658"/>
      <c r="E129" s="1659"/>
      <c r="F129" s="1659"/>
      <c r="G129" s="1659"/>
      <c r="H129" s="1660"/>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93" t="s">
        <v>439</v>
      </c>
      <c r="B130" s="1473"/>
      <c r="C130" s="1473"/>
      <c r="D130" s="1473"/>
      <c r="E130" s="1473"/>
      <c r="F130" s="1473"/>
      <c r="G130" s="1473"/>
      <c r="H130" s="151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612" t="s">
        <v>172</v>
      </c>
      <c r="C131" s="1613"/>
      <c r="D131" s="1613"/>
      <c r="E131" s="1614"/>
      <c r="F131" s="1615">
        <v>2002</v>
      </c>
      <c r="G131" s="1616"/>
      <c r="H131" s="1617"/>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73" t="s">
        <v>67</v>
      </c>
      <c r="C132" s="1473"/>
      <c r="D132" s="1473"/>
      <c r="E132" s="1473"/>
      <c r="F132" s="1474"/>
      <c r="G132" s="1540" t="s">
        <v>61</v>
      </c>
      <c r="H132" s="1542"/>
      <c r="I132" s="309"/>
      <c r="J132" s="330" t="str">
        <f>G132</f>
        <v>Yes</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73" t="s">
        <v>68</v>
      </c>
      <c r="C133" s="1473"/>
      <c r="D133" s="1473"/>
      <c r="E133" s="1473"/>
      <c r="F133" s="1474"/>
      <c r="G133" s="1540" t="s">
        <v>62</v>
      </c>
      <c r="H133" s="1542"/>
      <c r="I133" s="309"/>
      <c r="J133" s="330" t="str">
        <f>G133</f>
        <v>No</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73" t="s">
        <v>40</v>
      </c>
      <c r="C134" s="1473"/>
      <c r="D134" s="1473"/>
      <c r="E134" s="1473"/>
      <c r="F134" s="1474"/>
      <c r="G134" s="1540" t="s">
        <v>62</v>
      </c>
      <c r="H134" s="1542"/>
      <c r="I134" s="309"/>
      <c r="J134" s="330" t="str">
        <f>G134</f>
        <v>No</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73" t="s">
        <v>41</v>
      </c>
      <c r="C135" s="1473"/>
      <c r="D135" s="1473"/>
      <c r="E135" s="1473"/>
      <c r="F135" s="1474"/>
      <c r="G135" s="1540" t="s">
        <v>62</v>
      </c>
      <c r="H135" s="1542"/>
      <c r="I135" s="309"/>
      <c r="J135" s="330" t="str">
        <f>G135</f>
        <v>No</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60.75" thickBot="1">
      <c r="A136" s="152" t="s">
        <v>42</v>
      </c>
      <c r="B136" s="1473" t="s">
        <v>43</v>
      </c>
      <c r="C136" s="1474"/>
      <c r="D136" s="1553" t="s">
        <v>597</v>
      </c>
      <c r="E136" s="1554"/>
      <c r="F136" s="1554"/>
      <c r="G136" s="1554"/>
      <c r="H136" s="1555"/>
      <c r="I136" s="309"/>
      <c r="J136" s="357"/>
      <c r="K136" s="81" t="str">
        <f>B136</f>
        <v>f. Notes about the Poverty Reduction Strategy Paper</v>
      </c>
      <c r="L136" s="81"/>
      <c r="M136" s="88"/>
      <c r="N136" s="88"/>
      <c r="O136" s="81" t="str">
        <f>D136</f>
        <v>Population status is one of the objectives under human resources development (p.118).</v>
      </c>
      <c r="P136" s="88"/>
      <c r="Q136" s="358"/>
      <c r="R136" s="88"/>
      <c r="S136" s="303"/>
      <c r="T136" s="304"/>
      <c r="U136" s="304"/>
      <c r="V136" s="304"/>
      <c r="W136" s="305"/>
      <c r="X136" s="305"/>
      <c r="Y136" s="358"/>
      <c r="Z136" s="359"/>
      <c r="AA136" s="79"/>
    </row>
    <row r="137" spans="1:27" s="111" customFormat="1" ht="16.5" customHeight="1" thickBot="1">
      <c r="A137" s="1618" t="s">
        <v>4</v>
      </c>
      <c r="B137" s="1619"/>
      <c r="C137" s="1619"/>
      <c r="D137" s="1619"/>
      <c r="E137" s="1619"/>
      <c r="F137" s="1619"/>
      <c r="G137" s="1619"/>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70" t="s">
        <v>173</v>
      </c>
      <c r="B138" s="1471"/>
      <c r="C138" s="1471"/>
      <c r="D138" s="1471"/>
      <c r="E138" s="1471"/>
      <c r="F138" s="1472"/>
      <c r="G138" s="1620" t="s">
        <v>61</v>
      </c>
      <c r="H138" s="1621"/>
      <c r="I138" s="308"/>
      <c r="J138" s="330"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93" t="s">
        <v>620</v>
      </c>
      <c r="B139" s="1473"/>
      <c r="C139" s="1473"/>
      <c r="D139" s="1473"/>
      <c r="E139" s="1473"/>
      <c r="F139" s="1473"/>
      <c r="G139" s="1473"/>
      <c r="H139" s="151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678"/>
      <c r="B140" s="1473" t="s">
        <v>108</v>
      </c>
      <c r="C140" s="1473"/>
      <c r="D140" s="1473"/>
      <c r="E140" s="1473"/>
      <c r="F140" s="1474"/>
      <c r="G140" s="1540" t="s">
        <v>62</v>
      </c>
      <c r="H140" s="1542"/>
      <c r="I140" s="308"/>
      <c r="J140" s="330"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685"/>
      <c r="B141" s="1473" t="s">
        <v>109</v>
      </c>
      <c r="C141" s="1473"/>
      <c r="D141" s="1473"/>
      <c r="E141" s="1473"/>
      <c r="F141" s="1474"/>
      <c r="G141" s="1540" t="s">
        <v>62</v>
      </c>
      <c r="H141" s="1542"/>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678"/>
      <c r="B142" s="1473" t="s">
        <v>170</v>
      </c>
      <c r="C142" s="1473"/>
      <c r="D142" s="1473"/>
      <c r="E142" s="1473"/>
      <c r="F142" s="1474"/>
      <c r="G142" s="1540" t="s">
        <v>61</v>
      </c>
      <c r="H142" s="1542"/>
      <c r="I142" s="308"/>
      <c r="J142" s="330" t="str">
        <f t="shared" si="7"/>
        <v>Yes</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678"/>
      <c r="B143" s="1473" t="s">
        <v>171</v>
      </c>
      <c r="C143" s="1473"/>
      <c r="D143" s="1473"/>
      <c r="E143" s="1473"/>
      <c r="F143" s="1474"/>
      <c r="G143" s="1540" t="s">
        <v>61</v>
      </c>
      <c r="H143" s="1542"/>
      <c r="I143" s="308"/>
      <c r="J143" s="330" t="str">
        <f t="shared" si="7"/>
        <v>Yes</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678"/>
      <c r="B144" s="1473" t="s">
        <v>29</v>
      </c>
      <c r="C144" s="1473"/>
      <c r="D144" s="1473"/>
      <c r="E144" s="1473"/>
      <c r="F144" s="1474"/>
      <c r="G144" s="1540" t="s">
        <v>62</v>
      </c>
      <c r="H144" s="1542"/>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678"/>
      <c r="B145" s="1473" t="s">
        <v>18</v>
      </c>
      <c r="C145" s="1473"/>
      <c r="D145" s="1473"/>
      <c r="E145" s="1473"/>
      <c r="F145" s="1474"/>
      <c r="G145" s="1540" t="s">
        <v>61</v>
      </c>
      <c r="H145" s="1542"/>
      <c r="I145" s="308"/>
      <c r="J145" s="330" t="str">
        <f t="shared" si="7"/>
        <v>Yes</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678"/>
      <c r="B146" s="1473" t="s">
        <v>19</v>
      </c>
      <c r="C146" s="1473"/>
      <c r="D146" s="1473"/>
      <c r="E146" s="1473"/>
      <c r="F146" s="1474"/>
      <c r="G146" s="1540" t="s">
        <v>205</v>
      </c>
      <c r="H146" s="1542"/>
      <c r="I146" s="308"/>
      <c r="J146" s="330" t="str">
        <f t="shared" si="7"/>
        <v>Not applicable</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678"/>
      <c r="B147" s="1473" t="s">
        <v>110</v>
      </c>
      <c r="C147" s="1473"/>
      <c r="D147" s="1473"/>
      <c r="E147" s="1473"/>
      <c r="F147" s="1474"/>
      <c r="G147" s="1540" t="s">
        <v>205</v>
      </c>
      <c r="H147" s="1542"/>
      <c r="I147" s="308"/>
      <c r="J147" s="330" t="str">
        <f t="shared" si="7"/>
        <v>Not applicable</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678"/>
      <c r="B148" s="1473" t="s">
        <v>72</v>
      </c>
      <c r="C148" s="1473"/>
      <c r="D148" s="1473"/>
      <c r="E148" s="1473"/>
      <c r="F148" s="1474"/>
      <c r="G148" s="1540" t="s">
        <v>205</v>
      </c>
      <c r="H148" s="1542"/>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678"/>
      <c r="B149" s="1473" t="s">
        <v>717</v>
      </c>
      <c r="C149" s="1473"/>
      <c r="D149" s="1473"/>
      <c r="E149" s="1473"/>
      <c r="F149" s="1473"/>
      <c r="G149" s="1602" t="s">
        <v>538</v>
      </c>
      <c r="H149" s="1604"/>
      <c r="I149" s="308"/>
      <c r="J149" s="330"/>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73" t="s">
        <v>175</v>
      </c>
      <c r="C150" s="1473"/>
      <c r="D150" s="1473"/>
      <c r="E150" s="1473"/>
      <c r="F150" s="1473"/>
      <c r="G150" s="1602" t="s">
        <v>969</v>
      </c>
      <c r="H150" s="1604"/>
      <c r="I150" s="308"/>
      <c r="J150" s="330"/>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93" t="s">
        <v>440</v>
      </c>
      <c r="B151" s="1473"/>
      <c r="C151" s="1473"/>
      <c r="D151" s="1473"/>
      <c r="E151" s="1473"/>
      <c r="F151" s="1473"/>
      <c r="G151" s="1473"/>
      <c r="H151" s="151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684"/>
      <c r="B152" s="1498" t="s">
        <v>176</v>
      </c>
      <c r="C152" s="1498"/>
      <c r="D152" s="2108"/>
      <c r="E152" s="2108"/>
      <c r="F152" s="2109"/>
      <c r="G152" s="1630" t="s">
        <v>66</v>
      </c>
      <c r="H152" s="1631"/>
      <c r="I152" s="308"/>
      <c r="J152" s="330" t="str">
        <f>G152</f>
        <v>Don't know</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678"/>
      <c r="B153" s="1473" t="s">
        <v>177</v>
      </c>
      <c r="C153" s="1473"/>
      <c r="D153" s="2105"/>
      <c r="E153" s="2105"/>
      <c r="F153" s="2106"/>
      <c r="G153" s="1540" t="s">
        <v>62</v>
      </c>
      <c r="H153" s="1542"/>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30.75" thickBot="1">
      <c r="A154" s="1622" t="s">
        <v>622</v>
      </c>
      <c r="B154" s="1623"/>
      <c r="C154" s="1624"/>
      <c r="D154" s="1625" t="s">
        <v>970</v>
      </c>
      <c r="E154" s="1626"/>
      <c r="F154" s="1626"/>
      <c r="G154" s="1626"/>
      <c r="H154" s="1627"/>
      <c r="I154" s="308"/>
      <c r="J154" s="330"/>
      <c r="K154" s="81" t="str">
        <f>A154</f>
        <v>F. Please note any overall comments about challenges and/or successes with contraceptive security in your country.</v>
      </c>
      <c r="L154" s="88"/>
      <c r="M154" s="88"/>
      <c r="N154" s="88"/>
      <c r="O154" s="81" t="str">
        <f>D154</f>
        <v>Central Level is no longer a problem as it previously was.</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629"/>
      <c r="B156" s="1629"/>
      <c r="C156" s="1629"/>
      <c r="D156" s="1629"/>
      <c r="E156" s="1629"/>
      <c r="F156" s="1629"/>
      <c r="G156" s="1629"/>
      <c r="H156" s="1629"/>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9.75"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2">
    <dataValidation type="list" allowBlank="1" showInputMessage="1" showErrorMessage="1" error="Please choose from the dropdown list." sqref="H31:H32 H86 F85:H85 F59 D106:D108 H91 H89 G116:H125 D49">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D41 D43 D51:D52">
      <formula1>"Yes, No, Don't know"</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33" max="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83"/>
  <sheetViews>
    <sheetView showGridLines="0" zoomScaleNormal="100" zoomScaleSheetLayoutView="100" workbookViewId="0">
      <selection activeCell="AD5" sqref="AD5"/>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0" width="11.7109375" style="109" customWidth="1"/>
    <col min="31" max="31" width="24.7109375" style="109" customWidth="1"/>
    <col min="32" max="34" width="11.7109375" style="109" customWidth="1"/>
    <col min="35" max="35" width="20" style="109" customWidth="1"/>
    <col min="36" max="36" width="25.85546875" style="109" customWidth="1"/>
    <col min="37" max="37" width="23.85546875" style="109" customWidth="1"/>
    <col min="38" max="38" width="14.140625" style="109" customWidth="1"/>
    <col min="39" max="64" width="11.7109375" style="109" customWidth="1"/>
    <col min="65" max="65" width="12.42578125" style="109" customWidth="1"/>
    <col min="66" max="69" width="11.7109375" style="109" customWidth="1"/>
    <col min="70" max="70" width="20.7109375" style="109" customWidth="1"/>
    <col min="71" max="71" width="11.7109375" style="109" customWidth="1"/>
    <col min="72" max="72" width="17.42578125" style="109" customWidth="1"/>
    <col min="73" max="86" width="11.7109375" style="109" customWidth="1"/>
    <col min="87" max="87" width="13.42578125" style="109" customWidth="1"/>
    <col min="88" max="102" width="11.7109375" style="109" customWidth="1"/>
    <col min="103" max="103" width="16.28515625" style="109" customWidth="1"/>
    <col min="104" max="112" width="11.7109375" style="109" customWidth="1"/>
    <col min="113" max="113" width="13.42578125" style="109" customWidth="1"/>
    <col min="114" max="114" width="11.7109375" style="109" customWidth="1"/>
    <col min="115" max="115" width="15.140625" style="109" customWidth="1"/>
    <col min="116" max="116" width="13.42578125" style="109" customWidth="1"/>
    <col min="117" max="125" width="11.7109375" style="109" customWidth="1"/>
    <col min="126" max="126" width="13.7109375" style="109" customWidth="1"/>
    <col min="127" max="127" width="12" style="109" customWidth="1"/>
    <col min="128" max="16384" width="9.140625" style="109"/>
  </cols>
  <sheetData>
    <row r="1" spans="1:129"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29"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29"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29"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29" s="102" customFormat="1" ht="34.5" customHeight="1">
      <c r="A5" s="920"/>
      <c r="B5" s="920"/>
      <c r="C5" s="920"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29"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29" s="915" customFormat="1" ht="37.5" customHeight="1">
      <c r="A7" s="1655" t="s">
        <v>1448</v>
      </c>
      <c r="B7" s="1655"/>
      <c r="C7" s="1655"/>
      <c r="D7" s="916"/>
      <c r="E7" s="916"/>
      <c r="F7" s="916"/>
      <c r="G7" s="917"/>
      <c r="H7" s="918"/>
      <c r="I7" s="906"/>
      <c r="J7" s="907"/>
      <c r="K7" s="908" t="str">
        <f>A7</f>
        <v>Country: Afghanistan</v>
      </c>
      <c r="L7" s="909"/>
      <c r="M7" s="909"/>
      <c r="N7" s="908"/>
      <c r="O7" s="909"/>
      <c r="P7" s="909" t="s">
        <v>77</v>
      </c>
      <c r="Q7" s="88" t="s">
        <v>203</v>
      </c>
      <c r="R7" s="909"/>
      <c r="S7" s="910"/>
      <c r="T7" s="911"/>
      <c r="U7" s="911"/>
      <c r="V7" s="911"/>
      <c r="W7" s="911"/>
      <c r="X7" s="911"/>
      <c r="Y7" s="422" t="s">
        <v>93</v>
      </c>
      <c r="Z7" s="913"/>
      <c r="AA7" s="914"/>
    </row>
    <row r="8" spans="1:129"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29"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29"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29"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29"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N12" s="112"/>
      <c r="DO12" s="112"/>
      <c r="DP12" s="112"/>
      <c r="DQ12" s="112"/>
      <c r="DR12" s="112"/>
      <c r="DS12" s="112"/>
      <c r="DT12" s="112"/>
      <c r="DU12" s="112"/>
      <c r="DV12" s="112"/>
      <c r="DW12" s="112"/>
      <c r="DX12" s="113"/>
      <c r="DY12" s="113"/>
    </row>
    <row r="13" spans="1:129" s="111" customFormat="1" ht="30">
      <c r="A13" s="149"/>
      <c r="B13" s="1473" t="s">
        <v>13</v>
      </c>
      <c r="C13" s="1474"/>
      <c r="D13" s="1648" t="s">
        <v>988</v>
      </c>
      <c r="E13" s="1649"/>
      <c r="F13" s="1649"/>
      <c r="G13" s="1649"/>
      <c r="H13" s="1650"/>
      <c r="I13" s="419"/>
      <c r="J13" s="404"/>
      <c r="K13" s="397" t="str">
        <f>B13</f>
        <v>a. What is the name of the committee?</v>
      </c>
      <c r="L13" s="426" t="str">
        <f>D13</f>
        <v>Reproductive Health Commodity Security Coordination Committee (RHCS-CC) at the MoPH</v>
      </c>
      <c r="M13" s="396"/>
      <c r="N13" s="396"/>
      <c r="O13" s="398" t="str">
        <f>D13</f>
        <v>Reproductive Health Commodity Security Coordination Committee (RHCS-CC) at the MoPH</v>
      </c>
      <c r="P13" s="396"/>
      <c r="Q13" s="396"/>
      <c r="R13" s="396"/>
      <c r="S13" s="396"/>
      <c r="T13" s="406"/>
      <c r="U13" s="406"/>
      <c r="V13" s="406"/>
      <c r="W13" s="407"/>
      <c r="X13" s="407"/>
      <c r="Z13" s="425"/>
      <c r="AA13" s="409"/>
      <c r="DN13" s="112"/>
      <c r="DO13" s="112"/>
      <c r="DP13" s="112"/>
      <c r="DQ13" s="113"/>
      <c r="DR13" s="113"/>
      <c r="DS13" s="113"/>
      <c r="DT13" s="113"/>
      <c r="DU13" s="113"/>
      <c r="DV13" s="113"/>
      <c r="DW13" s="113"/>
      <c r="DX13" s="113"/>
      <c r="DY13" s="113"/>
    </row>
    <row r="14" spans="1:129"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N14" s="112"/>
      <c r="DO14" s="112"/>
      <c r="DP14" s="112"/>
      <c r="DQ14" s="113"/>
      <c r="DR14" s="113"/>
      <c r="DS14" s="113"/>
      <c r="DT14" s="113"/>
      <c r="DU14" s="113"/>
      <c r="DV14" s="113"/>
      <c r="DW14" s="113"/>
      <c r="DX14" s="113"/>
      <c r="DY14" s="113"/>
    </row>
    <row r="15" spans="1:129" s="111" customFormat="1" ht="45">
      <c r="A15" s="150"/>
      <c r="B15" s="1491" t="s">
        <v>14</v>
      </c>
      <c r="C15" s="1492"/>
      <c r="D15" s="715" t="s">
        <v>61</v>
      </c>
      <c r="E15" s="151" t="s">
        <v>55</v>
      </c>
      <c r="F15" s="1652" t="s">
        <v>989</v>
      </c>
      <c r="G15" s="1653"/>
      <c r="H15" s="1654"/>
      <c r="I15" s="419"/>
      <c r="J15" s="404"/>
      <c r="K15" s="397" t="str">
        <f t="shared" ref="K15:K23" si="0">B15</f>
        <v>a. Social marketing</v>
      </c>
      <c r="L15" s="396"/>
      <c r="M15" s="396"/>
      <c r="N15" s="396"/>
      <c r="O15" s="397"/>
      <c r="P15" s="396"/>
      <c r="Q15" s="397" t="str">
        <f t="shared" ref="Q15:Q23" si="1">F15</f>
        <v>Futures Group/Health Policy Project, Afghanistan Social Marketing Organization (ASMO), Marie Stopes (very small scale)</v>
      </c>
      <c r="R15" s="396"/>
      <c r="S15" s="396"/>
      <c r="T15" s="406"/>
      <c r="U15" s="406"/>
      <c r="V15" s="406"/>
      <c r="W15" s="407"/>
      <c r="X15" s="407"/>
      <c r="Y15" s="424"/>
      <c r="Z15" s="425"/>
      <c r="AA15" s="409"/>
      <c r="DN15" s="112"/>
      <c r="DO15" s="112"/>
      <c r="DP15" s="112"/>
      <c r="DQ15" s="112"/>
      <c r="DR15" s="112"/>
      <c r="DS15" s="112"/>
      <c r="DT15" s="112"/>
      <c r="DU15" s="112"/>
      <c r="DV15" s="112"/>
      <c r="DW15" s="112"/>
      <c r="DX15" s="113"/>
      <c r="DY15" s="113"/>
    </row>
    <row r="16" spans="1:129" s="111" customFormat="1" ht="45">
      <c r="A16" s="152"/>
      <c r="B16" s="1473" t="s">
        <v>118</v>
      </c>
      <c r="C16" s="1474"/>
      <c r="D16" s="1185" t="s">
        <v>61</v>
      </c>
      <c r="E16" s="153" t="s">
        <v>55</v>
      </c>
      <c r="F16" s="1652" t="s">
        <v>336</v>
      </c>
      <c r="G16" s="1653"/>
      <c r="H16" s="1654"/>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ASMO</v>
      </c>
      <c r="R16" s="396"/>
      <c r="S16" s="396"/>
      <c r="T16" s="406"/>
      <c r="U16" s="406"/>
      <c r="V16" s="406"/>
      <c r="W16" s="407"/>
      <c r="X16" s="407"/>
      <c r="Y16" s="424"/>
      <c r="Z16" s="425"/>
      <c r="AA16" s="409"/>
      <c r="DN16" s="112"/>
      <c r="DO16" s="112"/>
      <c r="DP16" s="112"/>
      <c r="DQ16" s="112"/>
      <c r="DR16" s="112"/>
      <c r="DS16" s="112"/>
      <c r="DT16" s="112"/>
      <c r="DU16" s="112"/>
      <c r="DV16" s="112"/>
      <c r="DW16" s="112"/>
      <c r="DX16" s="113"/>
      <c r="DY16" s="113"/>
    </row>
    <row r="17" spans="1:129" s="111" customFormat="1" ht="45">
      <c r="A17" s="152"/>
      <c r="B17" s="1473" t="s">
        <v>119</v>
      </c>
      <c r="C17" s="1474"/>
      <c r="D17" s="715" t="s">
        <v>62</v>
      </c>
      <c r="E17" s="153" t="s">
        <v>55</v>
      </c>
      <c r="F17" s="1652"/>
      <c r="G17" s="1653"/>
      <c r="H17" s="1654"/>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N17" s="112"/>
      <c r="DO17" s="112"/>
      <c r="DP17" s="112"/>
      <c r="DQ17" s="112"/>
      <c r="DR17" s="112"/>
      <c r="DS17" s="112"/>
      <c r="DT17" s="112"/>
      <c r="DU17" s="112"/>
      <c r="DV17" s="112"/>
      <c r="DW17" s="112"/>
      <c r="DX17" s="112"/>
      <c r="DY17" s="113"/>
    </row>
    <row r="18" spans="1:129" s="111" customFormat="1" ht="45">
      <c r="A18" s="152"/>
      <c r="B18" s="1473" t="s">
        <v>15</v>
      </c>
      <c r="C18" s="1474"/>
      <c r="D18" s="1185" t="s">
        <v>61</v>
      </c>
      <c r="E18" s="153" t="s">
        <v>56</v>
      </c>
      <c r="F18" s="1652" t="s">
        <v>1648</v>
      </c>
      <c r="G18" s="1653"/>
      <c r="H18" s="1654"/>
      <c r="I18" s="419"/>
      <c r="J18" s="404"/>
      <c r="K18" s="397" t="str">
        <f t="shared" si="0"/>
        <v>d. Donors</v>
      </c>
      <c r="L18" s="396"/>
      <c r="M18" s="396"/>
      <c r="N18" s="396"/>
      <c r="O18" s="397"/>
      <c r="P18" s="396"/>
      <c r="Q18" s="397" t="str">
        <f t="shared" si="1"/>
        <v>USAID, World Bank, European Commission and UNFPA</v>
      </c>
      <c r="R18" s="396"/>
      <c r="S18" s="396"/>
      <c r="T18" s="406"/>
      <c r="U18" s="406"/>
      <c r="V18" s="406"/>
      <c r="W18" s="407"/>
      <c r="X18" s="407"/>
      <c r="Y18" s="424"/>
      <c r="Z18" s="425"/>
      <c r="AA18" s="409"/>
      <c r="DN18" s="112"/>
      <c r="DO18" s="112"/>
      <c r="DP18" s="112"/>
      <c r="DQ18" s="112"/>
      <c r="DR18" s="112"/>
      <c r="DS18" s="112"/>
      <c r="DT18" s="112"/>
      <c r="DU18" s="112"/>
      <c r="DV18" s="112"/>
      <c r="DW18" s="112"/>
      <c r="DX18" s="112"/>
      <c r="DY18" s="113"/>
    </row>
    <row r="19" spans="1:129" s="111" customFormat="1" ht="45">
      <c r="A19" s="152"/>
      <c r="B19" s="1473" t="s">
        <v>16</v>
      </c>
      <c r="C19" s="1474"/>
      <c r="D19" s="1185" t="s">
        <v>61</v>
      </c>
      <c r="E19" s="153" t="s">
        <v>57</v>
      </c>
      <c r="F19" s="1652" t="s">
        <v>990</v>
      </c>
      <c r="G19" s="1653"/>
      <c r="H19" s="1654"/>
      <c r="I19" s="419"/>
      <c r="J19" s="404"/>
      <c r="K19" s="397" t="str">
        <f t="shared" si="0"/>
        <v>e. UN agencies</v>
      </c>
      <c r="L19" s="396"/>
      <c r="M19" s="396"/>
      <c r="N19" s="396"/>
      <c r="O19" s="397"/>
      <c r="P19" s="396"/>
      <c r="Q19" s="397" t="str">
        <f t="shared" si="1"/>
        <v>UNFPA, UNICEF and World Health Organization (WHO)</v>
      </c>
      <c r="R19" s="396"/>
      <c r="S19" s="396"/>
      <c r="T19" s="406"/>
      <c r="U19" s="406"/>
      <c r="V19" s="406"/>
      <c r="W19" s="407"/>
      <c r="X19" s="407"/>
      <c r="Y19" s="424"/>
      <c r="Z19" s="425"/>
      <c r="AA19" s="409"/>
      <c r="DN19" s="112"/>
      <c r="DO19" s="112"/>
      <c r="DP19" s="112"/>
      <c r="DQ19" s="113"/>
      <c r="DR19" s="113"/>
      <c r="DS19" s="113"/>
      <c r="DT19" s="113"/>
      <c r="DU19" s="113"/>
      <c r="DV19" s="113"/>
      <c r="DW19" s="113"/>
      <c r="DX19" s="113"/>
      <c r="DY19" s="113"/>
    </row>
    <row r="20" spans="1:129" s="111" customFormat="1" ht="45">
      <c r="A20" s="152"/>
      <c r="B20" s="1473" t="s">
        <v>120</v>
      </c>
      <c r="C20" s="1474"/>
      <c r="D20" s="1185" t="s">
        <v>61</v>
      </c>
      <c r="E20" s="153" t="s">
        <v>58</v>
      </c>
      <c r="F20" s="1652" t="s">
        <v>991</v>
      </c>
      <c r="G20" s="1653"/>
      <c r="H20" s="1654"/>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Reproductive Health Directorate, General Directorate of Pharmaceutical Affaires, Procurement Directorate and Central Medical Store </v>
      </c>
      <c r="R20" s="396"/>
      <c r="S20" s="396"/>
      <c r="T20" s="406"/>
      <c r="U20" s="406"/>
      <c r="V20" s="406"/>
      <c r="W20" s="407"/>
      <c r="X20" s="407"/>
      <c r="Y20" s="424"/>
      <c r="Z20" s="425"/>
      <c r="AA20" s="409"/>
      <c r="DN20" s="112"/>
      <c r="DO20" s="112"/>
      <c r="DP20" s="112"/>
      <c r="DQ20" s="113"/>
      <c r="DR20" s="113"/>
      <c r="DS20" s="113"/>
      <c r="DT20" s="113"/>
      <c r="DU20" s="113"/>
      <c r="DV20" s="113"/>
      <c r="DY20" s="113"/>
    </row>
    <row r="21" spans="1:129" s="111" customFormat="1">
      <c r="A21" s="152"/>
      <c r="B21" s="1491" t="s">
        <v>17</v>
      </c>
      <c r="C21" s="1491"/>
      <c r="D21" s="715" t="s">
        <v>61</v>
      </c>
      <c r="E21" s="153" t="s">
        <v>59</v>
      </c>
      <c r="F21" s="1652" t="s">
        <v>337</v>
      </c>
      <c r="G21" s="1653"/>
      <c r="H21" s="1654"/>
      <c r="I21" s="419"/>
      <c r="J21" s="404"/>
      <c r="K21" s="397" t="str">
        <f t="shared" si="0"/>
        <v>g. Central Medical Store or Central Warehouse</v>
      </c>
      <c r="L21" s="396"/>
      <c r="M21" s="396"/>
      <c r="N21" s="396"/>
      <c r="O21" s="397"/>
      <c r="P21" s="396"/>
      <c r="Q21" s="397" t="str">
        <f t="shared" si="1"/>
        <v>Central Medical Store</v>
      </c>
      <c r="R21" s="396"/>
      <c r="S21" s="396"/>
      <c r="T21" s="406"/>
      <c r="U21" s="406"/>
      <c r="V21" s="406"/>
      <c r="W21" s="407"/>
      <c r="X21" s="407"/>
      <c r="Y21" s="424"/>
      <c r="Z21" s="425"/>
      <c r="AA21" s="409"/>
    </row>
    <row r="22" spans="1:129" s="111" customFormat="1">
      <c r="A22" s="152"/>
      <c r="B22" s="1491" t="s">
        <v>39</v>
      </c>
      <c r="C22" s="1491"/>
      <c r="D22" s="1185"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29" s="114" customFormat="1">
      <c r="A23" s="152"/>
      <c r="B23" s="1491" t="s">
        <v>121</v>
      </c>
      <c r="C23" s="1491"/>
      <c r="D23" s="1185" t="s">
        <v>61</v>
      </c>
      <c r="E23" s="153" t="s">
        <v>59</v>
      </c>
      <c r="F23" s="1484" t="s">
        <v>992</v>
      </c>
      <c r="G23" s="1485"/>
      <c r="H23" s="1486"/>
      <c r="I23" s="419"/>
      <c r="J23" s="404"/>
      <c r="K23" s="403" t="str">
        <f t="shared" si="0"/>
        <v>i. Other (for example: partners)</v>
      </c>
      <c r="L23" s="404"/>
      <c r="M23" s="404"/>
      <c r="N23" s="404"/>
      <c r="O23" s="403"/>
      <c r="P23" s="404"/>
      <c r="Q23" s="403" t="str">
        <f t="shared" si="1"/>
        <v>AFGA (Afghan Family Guidance Association)</v>
      </c>
      <c r="R23" s="404"/>
      <c r="S23" s="404"/>
      <c r="T23" s="404"/>
      <c r="U23" s="404"/>
      <c r="V23" s="404"/>
      <c r="W23" s="428"/>
      <c r="X23" s="428"/>
      <c r="Y23" s="429"/>
      <c r="Z23" s="429"/>
      <c r="AA23" s="409"/>
    </row>
    <row r="24" spans="1:129" s="111" customFormat="1" ht="25.5" customHeight="1">
      <c r="A24" s="1493" t="s">
        <v>122</v>
      </c>
      <c r="B24" s="1473"/>
      <c r="C24" s="1473"/>
      <c r="D24" s="1473"/>
      <c r="E24" s="1473"/>
      <c r="F24" s="1473"/>
      <c r="G24" s="1473"/>
      <c r="H24" s="163" t="s">
        <v>9</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29" s="111" customFormat="1">
      <c r="A25" s="1494" t="s">
        <v>123</v>
      </c>
      <c r="B25" s="1495"/>
      <c r="C25" s="1495"/>
      <c r="D25" s="1491"/>
      <c r="E25" s="1491"/>
      <c r="F25" s="1491"/>
      <c r="G25" s="1496"/>
      <c r="H25" s="163"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29" s="111" customFormat="1" ht="45.75" thickBot="1">
      <c r="A26" s="1497" t="s">
        <v>124</v>
      </c>
      <c r="B26" s="1498"/>
      <c r="C26" s="1499"/>
      <c r="D26" s="1185" t="s">
        <v>350</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29"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29"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29" s="111" customFormat="1" ht="75">
      <c r="A29" s="1493" t="s">
        <v>928</v>
      </c>
      <c r="B29" s="1473"/>
      <c r="C29" s="1473"/>
      <c r="D29" s="1473"/>
      <c r="E29" s="1473"/>
      <c r="F29" s="1474"/>
      <c r="G29" s="1507" t="s">
        <v>205</v>
      </c>
      <c r="H29" s="1508"/>
      <c r="I29" s="438"/>
      <c r="J29" s="403" t="str">
        <f>G29</f>
        <v>Not applicable</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29" s="111" customFormat="1" ht="73.5">
      <c r="A30" s="1493" t="s">
        <v>676</v>
      </c>
      <c r="B30" s="1473"/>
      <c r="C30" s="1473"/>
      <c r="D30" s="1473"/>
      <c r="E30" s="161" t="s">
        <v>205</v>
      </c>
      <c r="F30" s="162" t="s">
        <v>127</v>
      </c>
      <c r="G30" s="1507" t="s">
        <v>205</v>
      </c>
      <c r="H30" s="1508"/>
      <c r="I30" s="438"/>
      <c r="J30" s="403" t="str">
        <f>G30</f>
        <v>Not applicable</v>
      </c>
      <c r="K30" s="397"/>
      <c r="L30" s="396"/>
      <c r="M30" s="439" t="str">
        <f>E30</f>
        <v>Not applicable</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29"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29" s="111" customFormat="1" ht="101.25" customHeight="1">
      <c r="A32" s="1500" t="s">
        <v>734</v>
      </c>
      <c r="B32" s="1501"/>
      <c r="C32" s="1501"/>
      <c r="D32" s="1501"/>
      <c r="E32" s="1501"/>
      <c r="F32" s="1501"/>
      <c r="G32" s="1502"/>
      <c r="H32" s="163" t="s">
        <v>66</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3" t="s">
        <v>129</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501" t="s">
        <v>207</v>
      </c>
      <c r="C34" s="1501"/>
      <c r="D34" s="1502"/>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t="s">
        <v>66</v>
      </c>
      <c r="F35" s="169"/>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t="s">
        <v>66</v>
      </c>
      <c r="F36" s="169"/>
      <c r="G36" s="178"/>
      <c r="H36" s="192"/>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t="s">
        <v>66</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66</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718" t="s">
        <v>66</v>
      </c>
      <c r="E41" s="168"/>
      <c r="F41" s="177"/>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c r="E42" s="1476"/>
      <c r="F42" s="1476"/>
      <c r="G42" s="1476"/>
      <c r="H42" s="1477"/>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718" t="s">
        <v>66</v>
      </c>
      <c r="E43" s="168"/>
      <c r="F43" s="177"/>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718" t="s">
        <v>61</v>
      </c>
      <c r="E49" s="168" t="s">
        <v>66</v>
      </c>
      <c r="F49" s="168" t="s">
        <v>66</v>
      </c>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993</v>
      </c>
      <c r="E50" s="1526"/>
      <c r="F50" s="1526"/>
      <c r="G50" s="1526"/>
      <c r="H50" s="1527"/>
      <c r="I50" s="127"/>
      <c r="J50" s="437"/>
      <c r="K50" s="397" t="str">
        <f>C50</f>
        <v xml:space="preserve">i. Specify source(s) of in-kind donations </v>
      </c>
      <c r="L50" s="396"/>
      <c r="M50" s="396"/>
      <c r="N50" s="396"/>
      <c r="O50" s="398" t="str">
        <f>D50</f>
        <v xml:space="preserve">USAID:   </v>
      </c>
      <c r="P50" s="396"/>
      <c r="Q50" s="396"/>
      <c r="R50" s="396"/>
      <c r="S50" s="396"/>
      <c r="T50" s="406"/>
      <c r="U50" s="406"/>
      <c r="V50" s="406"/>
      <c r="W50" s="407"/>
      <c r="X50" s="407"/>
      <c r="Y50" s="424"/>
      <c r="Z50" s="425"/>
      <c r="AA50" s="409"/>
    </row>
    <row r="51" spans="1:27" s="111" customFormat="1" ht="30">
      <c r="A51" s="164"/>
      <c r="B51" s="1473" t="s">
        <v>149</v>
      </c>
      <c r="C51" s="1474"/>
      <c r="D51" s="718" t="s">
        <v>66</v>
      </c>
      <c r="E51" s="168"/>
      <c r="F51" s="177" t="s">
        <v>538</v>
      </c>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18" t="s">
        <v>66</v>
      </c>
      <c r="E52" s="168"/>
      <c r="F52" s="177" t="s">
        <v>538</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t="s">
        <v>66</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t="s">
        <v>66</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t="s">
        <v>66</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t="s">
        <v>66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17" t="s">
        <v>66</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706"/>
      <c r="B63" s="705"/>
      <c r="C63" s="1473" t="s">
        <v>178</v>
      </c>
      <c r="D63" s="1473"/>
      <c r="E63" s="1474"/>
      <c r="F63" s="1540"/>
      <c r="G63" s="1541"/>
      <c r="H63" s="1542"/>
      <c r="I63" s="438"/>
      <c r="J63" s="437"/>
      <c r="K63" s="397"/>
      <c r="L63" s="396"/>
      <c r="M63" s="396"/>
      <c r="N63" s="396"/>
      <c r="O63" s="396"/>
      <c r="P63" s="396"/>
      <c r="Q63" s="397">
        <f>F63</f>
        <v>0</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t="s">
        <v>994</v>
      </c>
      <c r="E64" s="1485"/>
      <c r="F64" s="1485"/>
      <c r="G64" s="1485"/>
      <c r="H64" s="1486"/>
      <c r="I64" s="419"/>
      <c r="J64" s="437"/>
      <c r="K64" s="397" t="str">
        <f>A64</f>
        <v xml:space="preserve">B15. Please note any additional comments about finance and procurement.
</v>
      </c>
      <c r="L64" s="396"/>
      <c r="M64" s="396"/>
      <c r="N64" s="396"/>
      <c r="O64" s="397" t="str">
        <f>D64</f>
        <v>Health Economic and Financing Department (HEFD) of MoPH has planned to establish sub account for reproductive health commodities in 2015</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716" t="s">
        <v>61</v>
      </c>
      <c r="G68" s="716"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716" t="s">
        <v>61</v>
      </c>
      <c r="G69" s="716" t="s">
        <v>61</v>
      </c>
      <c r="H69" s="99"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716" t="s">
        <v>61</v>
      </c>
      <c r="G70" s="716"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62</v>
      </c>
      <c r="E71" s="1651"/>
      <c r="F71" s="716" t="s">
        <v>62</v>
      </c>
      <c r="G71" s="716" t="s">
        <v>62</v>
      </c>
      <c r="H71" s="99"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61</v>
      </c>
      <c r="E72" s="1651"/>
      <c r="F72" s="716" t="s">
        <v>61</v>
      </c>
      <c r="G72" s="716" t="s">
        <v>61</v>
      </c>
      <c r="H72" s="99"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716" t="s">
        <v>61</v>
      </c>
      <c r="G73" s="716"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62</v>
      </c>
      <c r="E74" s="1651"/>
      <c r="F74" s="716" t="s">
        <v>62</v>
      </c>
      <c r="G74" s="716"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62</v>
      </c>
      <c r="E75" s="1651"/>
      <c r="F75" s="716" t="s">
        <v>62</v>
      </c>
      <c r="G75" s="716" t="s">
        <v>62</v>
      </c>
      <c r="H75" s="99"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62</v>
      </c>
      <c r="E76" s="1651"/>
      <c r="F76" s="716" t="s">
        <v>62</v>
      </c>
      <c r="G76" s="716" t="s">
        <v>62</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51" t="s">
        <v>61</v>
      </c>
      <c r="E77" s="1651"/>
      <c r="F77" s="716" t="s">
        <v>61</v>
      </c>
      <c r="G77" s="716"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51" t="s">
        <v>62</v>
      </c>
      <c r="E78" s="1651"/>
      <c r="F78" s="716" t="s">
        <v>62</v>
      </c>
      <c r="G78" s="716"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t="s">
        <v>62</v>
      </c>
      <c r="E79" s="1651"/>
      <c r="F79" s="716" t="s">
        <v>62</v>
      </c>
      <c r="G79" s="716" t="s">
        <v>62</v>
      </c>
      <c r="H79" s="99" t="s">
        <v>62</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62</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13"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14" t="s">
        <v>205</v>
      </c>
      <c r="D85" s="1565" t="s">
        <v>205</v>
      </c>
      <c r="E85" s="1566"/>
      <c r="F85" s="712" t="s">
        <v>205</v>
      </c>
      <c r="G85" s="1548" t="s">
        <v>205</v>
      </c>
      <c r="H85" s="1549"/>
      <c r="I85" s="458"/>
      <c r="J85" s="446" t="str">
        <f>G85</f>
        <v>Not applicable</v>
      </c>
      <c r="K85" s="397" t="str">
        <f>B85</f>
        <v>a</v>
      </c>
      <c r="L85" s="396"/>
      <c r="M85" s="426">
        <f>E85</f>
        <v>0</v>
      </c>
      <c r="N85" s="396"/>
      <c r="O85" s="396"/>
      <c r="P85" s="396"/>
      <c r="Q85" s="396"/>
      <c r="R85" s="397"/>
      <c r="S85" s="397" t="str">
        <f>D85</f>
        <v>Not applicable</v>
      </c>
      <c r="T85" s="406"/>
      <c r="U85" s="406"/>
      <c r="V85" s="406"/>
      <c r="W85" s="407"/>
      <c r="X85" s="407"/>
      <c r="Y85" s="424"/>
      <c r="Z85" s="425"/>
      <c r="AA85" s="409"/>
    </row>
    <row r="86" spans="1:28" s="111" customFormat="1" ht="28.5" customHeight="1">
      <c r="A86" s="1504" t="s">
        <v>71</v>
      </c>
      <c r="B86" s="1491"/>
      <c r="C86" s="1491"/>
      <c r="D86" s="1491"/>
      <c r="E86" s="1491"/>
      <c r="F86" s="1491"/>
      <c r="G86" s="1496"/>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224</v>
      </c>
      <c r="F87" s="1647"/>
      <c r="G87" s="1647"/>
      <c r="H87" s="1580"/>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30">
      <c r="A88" s="152"/>
      <c r="B88" s="1473" t="s">
        <v>21</v>
      </c>
      <c r="C88" s="1473"/>
      <c r="D88" s="1474"/>
      <c r="E88" s="1648" t="s">
        <v>338</v>
      </c>
      <c r="F88" s="1649"/>
      <c r="G88" s="1649"/>
      <c r="H88" s="1650"/>
      <c r="I88" s="458"/>
      <c r="J88" s="446"/>
      <c r="K88" s="397"/>
      <c r="L88" s="396"/>
      <c r="M88" s="426"/>
      <c r="N88" s="426" t="str">
        <f>E88</f>
        <v>Import duties are taken as a percentage of total in products for distribution (not cash).</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15" customHeight="1">
      <c r="A90" s="152"/>
      <c r="B90" s="1473" t="s">
        <v>22</v>
      </c>
      <c r="C90" s="1473"/>
      <c r="D90" s="1474"/>
      <c r="E90" s="1475" t="s">
        <v>205</v>
      </c>
      <c r="F90" s="1476"/>
      <c r="G90" s="1476"/>
      <c r="H90" s="1477"/>
      <c r="I90" s="458"/>
      <c r="J90" s="446"/>
      <c r="K90" s="397" t="e">
        <f>#REF!</f>
        <v>#REF!</v>
      </c>
      <c r="L90" s="396"/>
      <c r="M90" s="396"/>
      <c r="N90" s="460"/>
      <c r="O90" s="398" t="str">
        <f>E90</f>
        <v>Not applicable</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73" t="s">
        <v>22</v>
      </c>
      <c r="C92" s="1473"/>
      <c r="D92" s="1474"/>
      <c r="E92" s="1644" t="s">
        <v>995</v>
      </c>
      <c r="F92" s="1645"/>
      <c r="G92" s="1645"/>
      <c r="H92" s="1646"/>
      <c r="I92" s="458"/>
      <c r="J92" s="446"/>
      <c r="K92" s="397" t="str">
        <f>B92</f>
        <v>a. If yes, describe the policies.</v>
      </c>
      <c r="L92" s="396"/>
      <c r="M92" s="396"/>
      <c r="N92" s="460"/>
      <c r="O92" s="398" t="str">
        <f>E92</f>
        <v>Basic Package of Health services, National Essential Medicines List</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66</v>
      </c>
      <c r="H95" s="1580"/>
      <c r="I95" s="465"/>
      <c r="J95" s="446" t="str">
        <f t="shared" si="3"/>
        <v>Don't know</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199</v>
      </c>
      <c r="E96" s="1577"/>
      <c r="F96" s="1578"/>
      <c r="G96" s="1579" t="s">
        <v>66</v>
      </c>
      <c r="H96" s="1580"/>
      <c r="I96" s="465"/>
      <c r="J96" s="446" t="str">
        <f t="shared" si="3"/>
        <v>Don't know</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76" t="s">
        <v>205</v>
      </c>
      <c r="E97" s="1577"/>
      <c r="F97" s="1578"/>
      <c r="G97" s="1579" t="s">
        <v>205</v>
      </c>
      <c r="H97" s="1580"/>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76" t="s">
        <v>201</v>
      </c>
      <c r="E98" s="1577"/>
      <c r="F98" s="1578"/>
      <c r="G98" s="1579" t="s">
        <v>205</v>
      </c>
      <c r="H98" s="1580"/>
      <c r="I98" s="465"/>
      <c r="J98" s="446" t="str">
        <f t="shared" si="3"/>
        <v>Not applicable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66</v>
      </c>
      <c r="H99" s="1580"/>
      <c r="I99" s="465"/>
      <c r="J99" s="446" t="str">
        <f t="shared" si="3"/>
        <v>Don't know</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205</v>
      </c>
      <c r="E100" s="1577"/>
      <c r="F100" s="1578"/>
      <c r="G100" s="1579" t="s">
        <v>205</v>
      </c>
      <c r="H100" s="1580"/>
      <c r="I100" s="465"/>
      <c r="J100" s="446" t="str">
        <f t="shared" si="3"/>
        <v>Not applicable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66</v>
      </c>
      <c r="H101" s="1580"/>
      <c r="I101" s="465"/>
      <c r="J101" s="446" t="str">
        <f t="shared" si="3"/>
        <v>Don't know</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t="s">
        <v>996</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 xml:space="preserve">Restricted to the Basic Packages Of Health Services (BPHS) / Essential Package Of Hospital Services (EPHS) policies for public sector
available upon prescription only in the private sector  </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31"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62</v>
      </c>
      <c r="H123" s="1643"/>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703"/>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2014</v>
      </c>
      <c r="H127" s="1636"/>
      <c r="I127" s="421"/>
      <c r="J127" s="446">
        <f t="shared" si="5"/>
        <v>2014</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ustomHeight="1">
      <c r="A128" s="1493" t="s">
        <v>437</v>
      </c>
      <c r="B128" s="1473"/>
      <c r="C128" s="1474"/>
      <c r="D128" s="1637" t="s">
        <v>997</v>
      </c>
      <c r="E128" s="1638"/>
      <c r="F128" s="1638"/>
      <c r="G128" s="1638"/>
      <c r="H128" s="1639"/>
      <c r="I128" s="421"/>
      <c r="J128" s="473"/>
      <c r="K128" s="397" t="str">
        <f>A128</f>
        <v xml:space="preserve">D11. Name of the list(s)
</v>
      </c>
      <c r="L128" s="397"/>
      <c r="M128" s="396"/>
      <c r="N128" s="396"/>
      <c r="O128" s="397" t="str">
        <f>D128</f>
        <v>Essential Medicine List (EML)</v>
      </c>
      <c r="P128" s="396"/>
      <c r="Q128" s="474"/>
      <c r="R128" s="396"/>
      <c r="S128" s="412"/>
      <c r="T128" s="413"/>
      <c r="U128" s="413"/>
      <c r="V128" s="413"/>
      <c r="W128" s="414"/>
      <c r="X128" s="414"/>
      <c r="Y128" s="474"/>
      <c r="Z128" s="475"/>
      <c r="AA128" s="409"/>
    </row>
    <row r="129" spans="1:27" s="132" customFormat="1" ht="30.75" customHeight="1">
      <c r="A129" s="1493" t="s">
        <v>472</v>
      </c>
      <c r="B129" s="1473"/>
      <c r="C129" s="1474"/>
      <c r="D129" s="1640" t="s">
        <v>998</v>
      </c>
      <c r="E129" s="1641"/>
      <c r="F129" s="1641"/>
      <c r="G129" s="1641"/>
      <c r="H129" s="1642"/>
      <c r="I129" s="421"/>
      <c r="J129" s="473"/>
      <c r="K129" s="397" t="str">
        <f>A129</f>
        <v xml:space="preserve">D12. Notes about the list(s)
</v>
      </c>
      <c r="L129" s="397"/>
      <c r="M129" s="396"/>
      <c r="N129" s="396"/>
      <c r="O129" s="397" t="str">
        <f>D129</f>
        <v>The list is currently being updated and under the approval process</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32">
        <v>2008</v>
      </c>
      <c r="G131" s="1633"/>
      <c r="H131" s="1634"/>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0.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999</v>
      </c>
      <c r="B138" s="1471"/>
      <c r="C138" s="1471"/>
      <c r="D138" s="1471"/>
      <c r="E138" s="1471"/>
      <c r="F138" s="1472"/>
      <c r="G138" s="1620" t="s">
        <v>61</v>
      </c>
      <c r="H138" s="1621"/>
      <c r="I138" s="419"/>
      <c r="J138" s="446" t="str">
        <f>G138</f>
        <v>Yes</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93" t="s">
        <v>1789</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04"/>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07"/>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04"/>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04"/>
      <c r="B143" s="1473" t="s">
        <v>171</v>
      </c>
      <c r="C143" s="1473"/>
      <c r="D143" s="1473"/>
      <c r="E143" s="1473"/>
      <c r="F143" s="1474"/>
      <c r="G143" s="1540" t="s">
        <v>205</v>
      </c>
      <c r="H143" s="1542"/>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04"/>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04"/>
      <c r="B145" s="1473" t="s">
        <v>18</v>
      </c>
      <c r="C145" s="1473"/>
      <c r="D145" s="1473"/>
      <c r="E145" s="1473"/>
      <c r="F145" s="1474"/>
      <c r="G145" s="1540" t="s">
        <v>61</v>
      </c>
      <c r="H145" s="1542"/>
      <c r="I145" s="419"/>
      <c r="J145" s="446" t="str">
        <f t="shared" si="7"/>
        <v>Yes</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04"/>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04"/>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04"/>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704"/>
      <c r="B149" s="1473" t="s">
        <v>717</v>
      </c>
      <c r="C149" s="1473"/>
      <c r="D149" s="1473"/>
      <c r="E149" s="1473"/>
      <c r="F149" s="1473"/>
      <c r="G149" s="1602" t="s">
        <v>1930</v>
      </c>
      <c r="H149" s="1604"/>
      <c r="I149" s="419"/>
      <c r="J149" s="446" t="str">
        <f t="shared" si="7"/>
        <v>04/13-03/14</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549</v>
      </c>
      <c r="H150" s="1604"/>
      <c r="I150" s="419"/>
      <c r="J150" s="446" t="str">
        <f t="shared" si="7"/>
        <v>Procurement Planning and Monitoring Report</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06"/>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04"/>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35.75" thickBot="1">
      <c r="A154" s="1622" t="s">
        <v>473</v>
      </c>
      <c r="B154" s="1623"/>
      <c r="C154" s="1624"/>
      <c r="D154" s="1625" t="s">
        <v>1000</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Overall, public sector stock outs are low, but varied by items; lowest in Oral contraceptive and highest in IUD. According to HMIS definition, unavailability of an item at least for one day during a month is called stock out. 
Oral contraceptive 7%
Injectable contraceptive 9%
Condom 8%
IUD 19%  
Source: National HMIS
Period: 2013</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29">
      <c r="A161" s="137"/>
      <c r="B161" s="137"/>
      <c r="G161" s="138"/>
      <c r="H161" s="103"/>
      <c r="I161" s="396"/>
    </row>
    <row r="162" spans="1:129">
      <c r="A162" s="137"/>
      <c r="B162" s="137"/>
      <c r="G162" s="138"/>
      <c r="H162" s="103"/>
      <c r="I162" s="396"/>
    </row>
    <row r="163" spans="1:129">
      <c r="A163" s="137"/>
      <c r="B163" s="137"/>
      <c r="G163" s="138"/>
      <c r="H163" s="103"/>
      <c r="I163" s="396"/>
    </row>
    <row r="164" spans="1:129">
      <c r="A164" s="137"/>
      <c r="B164" s="137"/>
      <c r="G164" s="138"/>
      <c r="H164" s="103"/>
      <c r="I164" s="396"/>
    </row>
    <row r="165" spans="1:129">
      <c r="A165" s="137"/>
      <c r="B165" s="137"/>
      <c r="G165" s="138"/>
      <c r="H165" s="103"/>
      <c r="I165" s="396"/>
    </row>
    <row r="166" spans="1:129">
      <c r="A166" s="137"/>
      <c r="B166" s="137"/>
      <c r="G166" s="138"/>
      <c r="H166" s="103"/>
      <c r="I166" s="396"/>
    </row>
    <row r="167" spans="1:129">
      <c r="A167" s="137"/>
      <c r="B167" s="137"/>
      <c r="G167" s="138"/>
      <c r="H167" s="103"/>
      <c r="I167" s="396"/>
    </row>
    <row r="168" spans="1:129">
      <c r="A168" s="137"/>
      <c r="B168" s="137"/>
      <c r="G168" s="138"/>
      <c r="H168" s="103"/>
      <c r="I168" s="396"/>
    </row>
    <row r="169" spans="1:129">
      <c r="A169" s="137"/>
      <c r="B169" s="137"/>
      <c r="G169" s="138"/>
      <c r="H169" s="103"/>
      <c r="I169" s="396"/>
    </row>
    <row r="170" spans="1:129">
      <c r="A170" s="137"/>
      <c r="B170" s="137"/>
      <c r="G170" s="138"/>
      <c r="H170" s="103"/>
      <c r="I170" s="396"/>
    </row>
    <row r="171" spans="1:129">
      <c r="A171" s="137"/>
      <c r="B171" s="137"/>
      <c r="G171" s="138"/>
      <c r="H171" s="103"/>
      <c r="I171" s="396"/>
    </row>
    <row r="172" spans="1:129">
      <c r="A172" s="137"/>
      <c r="B172" s="137"/>
      <c r="G172" s="138"/>
      <c r="H172" s="103"/>
      <c r="I172" s="396"/>
    </row>
    <row r="173" spans="1:129"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row>
    <row r="174" spans="1:129"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row>
    <row r="175" spans="1:129"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row>
    <row r="176" spans="1:129"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row>
    <row r="177" spans="7:129"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row>
    <row r="178" spans="7:129"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row>
    <row r="179" spans="7:129"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row>
    <row r="180" spans="7:129"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row>
    <row r="181" spans="7:129"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row>
    <row r="182" spans="7:129"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row>
    <row r="183" spans="7:129"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row>
  </sheetData>
  <sheetProtection formatCells="0" formatColumns="0" formatRows="0" selectLockedCells="1"/>
  <mergeCells count="249">
    <mergeCell ref="A14:C14"/>
    <mergeCell ref="D14:H14"/>
    <mergeCell ref="A7:C7"/>
    <mergeCell ref="A8:H8"/>
    <mergeCell ref="A9:H9"/>
    <mergeCell ref="B18:C18"/>
    <mergeCell ref="F18:H18"/>
    <mergeCell ref="A1:H1"/>
    <mergeCell ref="A2:C2"/>
    <mergeCell ref="D2:E2"/>
    <mergeCell ref="D3:E3"/>
    <mergeCell ref="F3:H3"/>
    <mergeCell ref="A10:H10"/>
    <mergeCell ref="A11:G11"/>
    <mergeCell ref="A12:G12"/>
    <mergeCell ref="B13:C13"/>
    <mergeCell ref="D13:H13"/>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94:C94"/>
    <mergeCell ref="D94:F94"/>
    <mergeCell ref="G94:H94"/>
    <mergeCell ref="D95:F95"/>
    <mergeCell ref="G95:H95"/>
    <mergeCell ref="D96:F96"/>
    <mergeCell ref="G96:H96"/>
    <mergeCell ref="B90:D90"/>
    <mergeCell ref="E90:H90"/>
    <mergeCell ref="A91:G91"/>
    <mergeCell ref="B92:D92"/>
    <mergeCell ref="E92:H92"/>
    <mergeCell ref="A93:H93"/>
    <mergeCell ref="D100:F100"/>
    <mergeCell ref="G100:H100"/>
    <mergeCell ref="D101:F101"/>
    <mergeCell ref="G101:H101"/>
    <mergeCell ref="D102:F102"/>
    <mergeCell ref="G102:H102"/>
    <mergeCell ref="D97:F97"/>
    <mergeCell ref="G97:H97"/>
    <mergeCell ref="D98:F98"/>
    <mergeCell ref="G98:H98"/>
    <mergeCell ref="D99:F99"/>
    <mergeCell ref="G99:H99"/>
    <mergeCell ref="B107:C107"/>
    <mergeCell ref="E107:G107"/>
    <mergeCell ref="B108:C108"/>
    <mergeCell ref="E108:G108"/>
    <mergeCell ref="A109:H109"/>
    <mergeCell ref="A110:H110"/>
    <mergeCell ref="A103:C103"/>
    <mergeCell ref="D103:H103"/>
    <mergeCell ref="A104:H104"/>
    <mergeCell ref="A105:C105"/>
    <mergeCell ref="E105:G105"/>
    <mergeCell ref="B106:C106"/>
    <mergeCell ref="E106:G106"/>
    <mergeCell ref="D114:H114"/>
    <mergeCell ref="A115:H115"/>
    <mergeCell ref="B116:F116"/>
    <mergeCell ref="G116:H116"/>
    <mergeCell ref="B117:F117"/>
    <mergeCell ref="G117:H117"/>
    <mergeCell ref="B111:F111"/>
    <mergeCell ref="G111:H111"/>
    <mergeCell ref="B112:F112"/>
    <mergeCell ref="G112:H112"/>
    <mergeCell ref="B113:F113"/>
    <mergeCell ref="G113:H113"/>
    <mergeCell ref="B121:F121"/>
    <mergeCell ref="G121:H121"/>
    <mergeCell ref="B122:F122"/>
    <mergeCell ref="G122:H122"/>
    <mergeCell ref="B123:F123"/>
    <mergeCell ref="G123:H123"/>
    <mergeCell ref="B118:F118"/>
    <mergeCell ref="G118:H118"/>
    <mergeCell ref="B119:F119"/>
    <mergeCell ref="G119:H119"/>
    <mergeCell ref="B120:F120"/>
    <mergeCell ref="G120:H120"/>
    <mergeCell ref="A127:F127"/>
    <mergeCell ref="G127:H127"/>
    <mergeCell ref="A128:C128"/>
    <mergeCell ref="D128:H128"/>
    <mergeCell ref="A129:C129"/>
    <mergeCell ref="D129:H129"/>
    <mergeCell ref="B124:F124"/>
    <mergeCell ref="G124:H124"/>
    <mergeCell ref="B125:F125"/>
    <mergeCell ref="G125:H125"/>
    <mergeCell ref="C126:F126"/>
    <mergeCell ref="G126:H126"/>
    <mergeCell ref="B134:F134"/>
    <mergeCell ref="G134:H134"/>
    <mergeCell ref="B135:F135"/>
    <mergeCell ref="G135:H135"/>
    <mergeCell ref="B136:C136"/>
    <mergeCell ref="D136:H136"/>
    <mergeCell ref="A130:H130"/>
    <mergeCell ref="B131:E131"/>
    <mergeCell ref="F131:H131"/>
    <mergeCell ref="B132:F132"/>
    <mergeCell ref="G132:H132"/>
    <mergeCell ref="B133:F133"/>
    <mergeCell ref="G133:H133"/>
    <mergeCell ref="B141:F141"/>
    <mergeCell ref="G141:H141"/>
    <mergeCell ref="B142:F142"/>
    <mergeCell ref="G142:H142"/>
    <mergeCell ref="B143:F143"/>
    <mergeCell ref="G143:H143"/>
    <mergeCell ref="A137:G137"/>
    <mergeCell ref="A138:F138"/>
    <mergeCell ref="G138:H138"/>
    <mergeCell ref="A139:H139"/>
    <mergeCell ref="B140:F140"/>
    <mergeCell ref="G140:H140"/>
    <mergeCell ref="B147:F147"/>
    <mergeCell ref="G147:H147"/>
    <mergeCell ref="B148:F148"/>
    <mergeCell ref="G148:H148"/>
    <mergeCell ref="B149:F149"/>
    <mergeCell ref="G149:H149"/>
    <mergeCell ref="B144:F144"/>
    <mergeCell ref="G144:H144"/>
    <mergeCell ref="B145:F145"/>
    <mergeCell ref="G145:H145"/>
    <mergeCell ref="B146:F146"/>
    <mergeCell ref="G146:H146"/>
    <mergeCell ref="A154:C154"/>
    <mergeCell ref="D154:H154"/>
    <mergeCell ref="A155:H155"/>
    <mergeCell ref="A156:H156"/>
    <mergeCell ref="B150:F150"/>
    <mergeCell ref="G150:H150"/>
    <mergeCell ref="A151:H151"/>
    <mergeCell ref="B152:F152"/>
    <mergeCell ref="G152:H152"/>
    <mergeCell ref="B153:F153"/>
    <mergeCell ref="G153:H153"/>
  </mergeCells>
  <dataValidations count="12">
    <dataValidation type="list" allowBlank="1" showInputMessage="1" showErrorMessage="1" error="Please choose from the dropdown list." sqref="H31:H32 H86 D41 F59 D106:D108 H91 H89 G116:H125 D51:D52 D49 D43">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G111:G113 H106:H108 D69:D78 F68:H78 G152:G153 G132:G135 F63 G148 G140:G146 D21 G147:H147 H25 D17">
      <formula1>$W$1:$W$3</formula1>
    </dataValidation>
    <dataValidation type="list" allowBlank="1" showInputMessage="1" showErrorMessage="1" errorTitle="Choose from dropdown" error="Please choose from the dropdown list." prompt="Please select from the dropdown list." sqref="G138 D68 D15:D16 D22:D23 D18:D20 D26">
      <formula1>"Yes, No, Don’t know, Not applicable"</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error="Please choose from the dropdown list." sqref="F85 G85:H85">
      <formula1>$W$1:$W$2</formula1>
    </dataValidation>
  </dataValidations>
  <hyperlinks>
    <hyperlink ref="C5" location="Introduction!A1" display="To jump to the Introduction sheet, click here"/>
  </hyperlinks>
  <pageMargins left="1.2" right="0.7" top="0.75" bottom="0.75" header="0.3" footer="0.3"/>
  <pageSetup scale="52" fitToHeight="4" orientation="portrait" r:id="rId1"/>
  <rowBreaks count="1" manualBreakCount="1">
    <brk id="92" max="7"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1450</v>
      </c>
      <c r="B7" s="1655"/>
      <c r="C7" s="1655"/>
      <c r="D7" s="916"/>
      <c r="E7" s="916"/>
      <c r="F7" s="916"/>
      <c r="G7" s="917"/>
      <c r="H7" s="918"/>
      <c r="I7" s="906"/>
      <c r="J7" s="907"/>
      <c r="K7" s="908" t="str">
        <f>A7</f>
        <v>Country: Zambia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468" t="s">
        <v>5</v>
      </c>
      <c r="B11" s="1469"/>
      <c r="C11" s="1469"/>
      <c r="D11" s="1469"/>
      <c r="E11" s="1469"/>
      <c r="F11" s="1469"/>
      <c r="G11" s="1469"/>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70" t="s">
        <v>117</v>
      </c>
      <c r="B12" s="1471"/>
      <c r="C12" s="1471"/>
      <c r="D12" s="1471"/>
      <c r="E12" s="1471"/>
      <c r="F12" s="1471"/>
      <c r="G12" s="1472"/>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73" t="s">
        <v>13</v>
      </c>
      <c r="C13" s="1474"/>
      <c r="D13" s="1579" t="s">
        <v>343</v>
      </c>
      <c r="E13" s="1647"/>
      <c r="F13" s="1647"/>
      <c r="G13" s="1647"/>
      <c r="H13" s="1580"/>
      <c r="I13" s="308"/>
      <c r="J13" s="298"/>
      <c r="K13" s="81" t="str">
        <f>B13</f>
        <v>a. What is the name of the committee?</v>
      </c>
      <c r="L13" s="312" t="str">
        <f>D13</f>
        <v>Reproductive Health Commodity Security Committee</v>
      </c>
      <c r="M13" s="88"/>
      <c r="N13" s="88"/>
      <c r="O13" s="295"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491" t="s">
        <v>14</v>
      </c>
      <c r="C15" s="1492"/>
      <c r="D15" s="1242" t="s">
        <v>61</v>
      </c>
      <c r="E15" s="151" t="s">
        <v>55</v>
      </c>
      <c r="F15" s="1658" t="s">
        <v>376</v>
      </c>
      <c r="G15" s="1659"/>
      <c r="H15" s="1660"/>
      <c r="I15" s="308"/>
      <c r="J15" s="298"/>
      <c r="K15" s="81" t="str">
        <f t="shared" ref="K15:K23" si="0">B15</f>
        <v>a. Social marketing</v>
      </c>
      <c r="L15" s="88"/>
      <c r="M15" s="88"/>
      <c r="N15" s="88"/>
      <c r="O15" s="81"/>
      <c r="P15" s="88"/>
      <c r="Q15" s="81" t="str">
        <f t="shared" ref="Q15:Q23" si="1">F15</f>
        <v>Society for Family Health</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90">
      <c r="A16" s="152"/>
      <c r="B16" s="1473" t="s">
        <v>118</v>
      </c>
      <c r="C16" s="1474"/>
      <c r="D16" s="1242" t="s">
        <v>61</v>
      </c>
      <c r="E16" s="153" t="s">
        <v>55</v>
      </c>
      <c r="F16" s="1658" t="s">
        <v>971</v>
      </c>
      <c r="G16" s="1659"/>
      <c r="H16" s="1660"/>
      <c r="I16" s="308"/>
      <c r="J16" s="298"/>
      <c r="K16" s="81" t="str">
        <f t="shared" si="0"/>
        <v>b. NGO (for example: service delivery, advocacy, Planned Parenthood affiliate, Marie Stopes affiliate, faith-based organizations, etc.)</v>
      </c>
      <c r="L16" s="88"/>
      <c r="M16" s="88"/>
      <c r="N16" s="88"/>
      <c r="O16" s="81"/>
      <c r="P16" s="88"/>
      <c r="Q16" s="81" t="str">
        <f t="shared" si="1"/>
        <v>Planned Parenthood Association (PPAZ), Marie Stopes International, USAID | DELIVER PROJECT, Zambia Prevention Care and Treatment II (ZPCT II), Center for Infectious Diseases Research in Zambia (CIDRZ), Zambia Integrated State Safety Programme, FHI360</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73" t="s">
        <v>119</v>
      </c>
      <c r="C17" s="1474"/>
      <c r="D17" s="1242" t="s">
        <v>62</v>
      </c>
      <c r="E17" s="153" t="s">
        <v>55</v>
      </c>
      <c r="F17" s="1658"/>
      <c r="G17" s="1659"/>
      <c r="H17" s="1660"/>
      <c r="I17" s="308"/>
      <c r="J17" s="298"/>
      <c r="K17" s="81" t="str">
        <f t="shared" si="0"/>
        <v>c. Commercial sector (for example: pharmacy associations, manufacturers, etc.)</v>
      </c>
      <c r="L17" s="88"/>
      <c r="M17" s="88"/>
      <c r="N17" s="88"/>
      <c r="O17" s="81"/>
      <c r="P17" s="88"/>
      <c r="Q17" s="81">
        <f t="shared" si="1"/>
        <v>0</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73" t="s">
        <v>15</v>
      </c>
      <c r="C18" s="1474"/>
      <c r="D18" s="1242" t="s">
        <v>61</v>
      </c>
      <c r="E18" s="153" t="s">
        <v>56</v>
      </c>
      <c r="F18" s="1658" t="s">
        <v>377</v>
      </c>
      <c r="G18" s="1659"/>
      <c r="H18" s="1660"/>
      <c r="I18" s="308"/>
      <c r="J18" s="298"/>
      <c r="K18" s="81" t="str">
        <f t="shared" si="0"/>
        <v>d. Donors</v>
      </c>
      <c r="L18" s="88"/>
      <c r="M18" s="88"/>
      <c r="N18" s="88"/>
      <c r="O18" s="81"/>
      <c r="P18" s="88"/>
      <c r="Q18" s="81" t="str">
        <f t="shared" si="1"/>
        <v>Global Fund, DFID, USAID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73" t="s">
        <v>16</v>
      </c>
      <c r="C19" s="1474"/>
      <c r="D19" s="1242" t="s">
        <v>61</v>
      </c>
      <c r="E19" s="153" t="s">
        <v>57</v>
      </c>
      <c r="F19" s="1658" t="s">
        <v>349</v>
      </c>
      <c r="G19" s="1659"/>
      <c r="H19" s="1660"/>
      <c r="I19" s="308"/>
      <c r="J19" s="298"/>
      <c r="K19" s="81" t="str">
        <f t="shared" si="0"/>
        <v>e. UN agencies</v>
      </c>
      <c r="L19" s="88"/>
      <c r="M19" s="88"/>
      <c r="N19" s="88"/>
      <c r="O19" s="81"/>
      <c r="P19" s="88"/>
      <c r="Q19" s="81" t="str">
        <f t="shared" si="1"/>
        <v>UNFPA, UNICEF, WHO</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73" t="s">
        <v>120</v>
      </c>
      <c r="C20" s="1474"/>
      <c r="D20" s="1242" t="s">
        <v>61</v>
      </c>
      <c r="E20" s="153" t="s">
        <v>58</v>
      </c>
      <c r="F20" s="1658" t="s">
        <v>1826</v>
      </c>
      <c r="G20" s="1659"/>
      <c r="H20" s="1660"/>
      <c r="I20" s="308"/>
      <c r="J20" s="298"/>
      <c r="K20" s="81" t="str">
        <f t="shared" si="0"/>
        <v>f. Ministry of Health (for example: logistics, reproductive health, family planning, maternal and child health, HIV/AIDS, pharmacy units, etc.)</v>
      </c>
      <c r="L20" s="88"/>
      <c r="M20" s="88"/>
      <c r="N20" s="88"/>
      <c r="O20" s="81"/>
      <c r="P20" s="88"/>
      <c r="Q20" s="313" t="str">
        <f t="shared" si="1"/>
        <v>Reproductive and Child Health (under the new  Ministry of Community Development, Mother and Child Health (MCDMCH)); Pharmacy under Ministry of Health</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491" t="s">
        <v>17</v>
      </c>
      <c r="C21" s="1491"/>
      <c r="D21" s="1242" t="s">
        <v>61</v>
      </c>
      <c r="E21" s="153" t="s">
        <v>59</v>
      </c>
      <c r="F21" s="1658" t="s">
        <v>378</v>
      </c>
      <c r="G21" s="1659"/>
      <c r="H21" s="1660"/>
      <c r="I21" s="308"/>
      <c r="J21" s="298"/>
      <c r="K21" s="81" t="str">
        <f t="shared" si="0"/>
        <v>g. Central Medical Store or Central Warehouse</v>
      </c>
      <c r="L21" s="88"/>
      <c r="M21" s="88"/>
      <c r="N21" s="88"/>
      <c r="O21" s="81"/>
      <c r="P21" s="88"/>
      <c r="Q21" s="81" t="str">
        <f t="shared" si="1"/>
        <v>Medical Stores Limited (MSL) - Central Warehouse</v>
      </c>
      <c r="R21" s="88"/>
      <c r="S21" s="88"/>
      <c r="T21" s="82"/>
      <c r="U21" s="82"/>
      <c r="V21" s="82"/>
      <c r="W21" s="84"/>
      <c r="X21" s="84"/>
      <c r="Y21" s="85"/>
      <c r="Z21" s="87"/>
      <c r="AA21" s="79"/>
    </row>
    <row r="22" spans="1:134" s="111" customFormat="1">
      <c r="A22" s="152"/>
      <c r="B22" s="1491" t="s">
        <v>39</v>
      </c>
      <c r="C22" s="1491"/>
      <c r="D22" s="1242" t="s">
        <v>61</v>
      </c>
      <c r="E22" s="153" t="s">
        <v>59</v>
      </c>
      <c r="F22" s="1658" t="s">
        <v>379</v>
      </c>
      <c r="G22" s="1659"/>
      <c r="H22" s="1660"/>
      <c r="I22" s="308"/>
      <c r="J22" s="298"/>
      <c r="K22" s="81" t="str">
        <f t="shared" si="0"/>
        <v xml:space="preserve">h. Ministry of Finance or Ministry of Planning </v>
      </c>
      <c r="L22" s="88"/>
      <c r="M22" s="88"/>
      <c r="N22" s="88"/>
      <c r="O22" s="81"/>
      <c r="P22" s="88"/>
      <c r="Q22" s="81" t="str">
        <f t="shared" si="1"/>
        <v>Ministry of Finance and National Planning</v>
      </c>
      <c r="R22" s="88"/>
      <c r="S22" s="88"/>
      <c r="T22" s="82"/>
      <c r="U22" s="82"/>
      <c r="V22" s="82"/>
      <c r="W22" s="84"/>
      <c r="X22" s="84"/>
      <c r="Y22" s="85"/>
      <c r="Z22" s="87"/>
      <c r="AA22" s="79"/>
    </row>
    <row r="23" spans="1:134" s="114" customFormat="1">
      <c r="A23" s="152"/>
      <c r="B23" s="1491" t="s">
        <v>121</v>
      </c>
      <c r="C23" s="1491"/>
      <c r="D23" s="1242" t="s">
        <v>62</v>
      </c>
      <c r="E23" s="153" t="s">
        <v>59</v>
      </c>
      <c r="F23" s="1658"/>
      <c r="G23" s="1659"/>
      <c r="H23" s="1660"/>
      <c r="I23" s="308"/>
      <c r="J23" s="298"/>
      <c r="K23" s="297" t="str">
        <f t="shared" si="0"/>
        <v>i. Other (for example: partners)</v>
      </c>
      <c r="L23" s="298"/>
      <c r="M23" s="298"/>
      <c r="N23" s="298"/>
      <c r="O23" s="297"/>
      <c r="P23" s="298"/>
      <c r="Q23" s="297">
        <f t="shared" si="1"/>
        <v>0</v>
      </c>
      <c r="R23" s="298"/>
      <c r="S23" s="298"/>
      <c r="T23" s="298"/>
      <c r="U23" s="298"/>
      <c r="V23" s="298"/>
      <c r="W23" s="314"/>
      <c r="X23" s="314"/>
      <c r="Y23" s="315"/>
      <c r="Z23" s="315"/>
      <c r="AA23" s="79"/>
    </row>
    <row r="24" spans="1:134" s="111" customFormat="1">
      <c r="A24" s="1493" t="s">
        <v>122</v>
      </c>
      <c r="B24" s="1473"/>
      <c r="C24" s="1473"/>
      <c r="D24" s="1473"/>
      <c r="E24" s="1473"/>
      <c r="F24" s="1473"/>
      <c r="G24" s="1473"/>
      <c r="H24" s="163" t="s">
        <v>63</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494" t="s">
        <v>123</v>
      </c>
      <c r="B25" s="1495"/>
      <c r="C25" s="1495"/>
      <c r="D25" s="1491"/>
      <c r="E25" s="1491"/>
      <c r="F25" s="1491"/>
      <c r="G25" s="1496"/>
      <c r="H25" s="163" t="s">
        <v>62</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75.75" thickBot="1">
      <c r="A26" s="1497" t="s">
        <v>124</v>
      </c>
      <c r="B26" s="1498"/>
      <c r="C26" s="1499"/>
      <c r="D26" s="1246" t="s">
        <v>61</v>
      </c>
      <c r="E26" s="155" t="s">
        <v>53</v>
      </c>
      <c r="F26" s="1242" t="s">
        <v>972</v>
      </c>
      <c r="G26" s="157" t="s">
        <v>34</v>
      </c>
      <c r="H26" s="1254" t="s">
        <v>380</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468" t="s">
        <v>6</v>
      </c>
      <c r="B27" s="1469"/>
      <c r="C27" s="1469"/>
      <c r="D27" s="1469"/>
      <c r="E27" s="1469"/>
      <c r="F27" s="1469"/>
      <c r="G27" s="1469"/>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04" t="s">
        <v>116</v>
      </c>
      <c r="B28" s="1491"/>
      <c r="C28" s="1496"/>
      <c r="D28" s="1505" t="s">
        <v>97</v>
      </c>
      <c r="E28" s="1506"/>
      <c r="F28" s="1246" t="s">
        <v>85</v>
      </c>
      <c r="G28" s="159" t="s">
        <v>98</v>
      </c>
      <c r="H28" s="99"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93" t="s">
        <v>675</v>
      </c>
      <c r="B29" s="1473"/>
      <c r="C29" s="1473"/>
      <c r="D29" s="1473"/>
      <c r="E29" s="1473"/>
      <c r="F29" s="1474"/>
      <c r="G29" s="2110">
        <v>17059879</v>
      </c>
      <c r="H29" s="2111"/>
      <c r="I29" s="323"/>
      <c r="J29" s="297">
        <f>G29</f>
        <v>17059879</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93" t="s">
        <v>676</v>
      </c>
      <c r="B30" s="1473"/>
      <c r="C30" s="1473"/>
      <c r="D30" s="1473"/>
      <c r="E30" s="370" t="s">
        <v>711</v>
      </c>
      <c r="F30" s="162" t="s">
        <v>127</v>
      </c>
      <c r="G30" s="1509" t="s">
        <v>973</v>
      </c>
      <c r="H30" s="1510"/>
      <c r="I30" s="323"/>
      <c r="J30" s="297" t="str">
        <f>G30</f>
        <v>Ministry of Community Development Mother and Child Health supported by USAID | DELIVER PROJECT</v>
      </c>
      <c r="K30" s="81"/>
      <c r="L30" s="88"/>
      <c r="M30" s="324" t="str">
        <f>E30</f>
        <v>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93" t="s">
        <v>128</v>
      </c>
      <c r="B31" s="1473"/>
      <c r="C31" s="1473"/>
      <c r="D31" s="1473"/>
      <c r="E31" s="1473"/>
      <c r="F31" s="1473"/>
      <c r="G31" s="1474"/>
      <c r="H31" s="99" t="s">
        <v>61</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00" t="s">
        <v>734</v>
      </c>
      <c r="B32" s="1501"/>
      <c r="C32" s="1501"/>
      <c r="D32" s="1501"/>
      <c r="E32" s="1501"/>
      <c r="F32" s="1501"/>
      <c r="G32" s="1502"/>
      <c r="H32" s="99" t="s">
        <v>61</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93" t="s">
        <v>129</v>
      </c>
      <c r="B33" s="1473"/>
      <c r="C33" s="1473"/>
      <c r="D33" s="1473"/>
      <c r="E33" s="1473"/>
      <c r="F33" s="1473"/>
      <c r="G33" s="1473"/>
      <c r="H33" s="151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501" t="s">
        <v>207</v>
      </c>
      <c r="C34" s="1501"/>
      <c r="D34" s="1502"/>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25">
      <c r="A35" s="152"/>
      <c r="B35" s="1501" t="s">
        <v>208</v>
      </c>
      <c r="C35" s="1501"/>
      <c r="D35" s="1502"/>
      <c r="E35" s="229">
        <v>0</v>
      </c>
      <c r="F35" s="169"/>
      <c r="G35" s="178" t="s">
        <v>1824</v>
      </c>
      <c r="H35" s="192" t="s">
        <v>1825</v>
      </c>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75">
      <c r="A36" s="152"/>
      <c r="B36" s="1501" t="s">
        <v>209</v>
      </c>
      <c r="C36" s="1501"/>
      <c r="D36" s="1502"/>
      <c r="E36" s="168"/>
      <c r="F36" s="169"/>
      <c r="G36" s="372"/>
      <c r="H36" s="192"/>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98" t="s">
        <v>180</v>
      </c>
      <c r="C37" s="1498"/>
      <c r="D37" s="1499"/>
      <c r="E37" s="562">
        <f>E35+E36</f>
        <v>0</v>
      </c>
      <c r="F37" s="174"/>
      <c r="G37" s="174"/>
      <c r="H37" s="373"/>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93" t="s">
        <v>179</v>
      </c>
      <c r="B38" s="1473"/>
      <c r="C38" s="1473"/>
      <c r="D38" s="1473"/>
      <c r="E38" s="1473"/>
      <c r="F38" s="1473"/>
      <c r="G38" s="1474"/>
      <c r="H38" s="365" t="s">
        <v>61</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93" t="s">
        <v>678</v>
      </c>
      <c r="B39" s="1473"/>
      <c r="C39" s="1473"/>
      <c r="D39" s="1473"/>
      <c r="E39" s="1473"/>
      <c r="F39" s="1473"/>
      <c r="G39" s="1473"/>
      <c r="H39" s="151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512" t="s">
        <v>133</v>
      </c>
      <c r="C40" s="1513"/>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30">
      <c r="A41" s="164"/>
      <c r="B41" s="1473" t="s">
        <v>138</v>
      </c>
      <c r="C41" s="1474"/>
      <c r="D41" s="1249" t="s">
        <v>61</v>
      </c>
      <c r="E41" s="229">
        <v>1120000</v>
      </c>
      <c r="F41" s="177" t="s">
        <v>538</v>
      </c>
      <c r="G41" s="178" t="s">
        <v>381</v>
      </c>
      <c r="H41" s="192"/>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475"/>
      <c r="E42" s="1476"/>
      <c r="F42" s="1476"/>
      <c r="G42" s="1476"/>
      <c r="H42" s="1477"/>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78.75" customHeight="1">
      <c r="A43" s="164"/>
      <c r="B43" s="1473" t="s">
        <v>140</v>
      </c>
      <c r="C43" s="1474"/>
      <c r="D43" s="1249"/>
      <c r="E43" s="168"/>
      <c r="F43" s="177"/>
      <c r="G43" s="178"/>
      <c r="H43" s="192"/>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475"/>
      <c r="E44" s="1476"/>
      <c r="F44" s="1476"/>
      <c r="G44" s="1476"/>
      <c r="H44" s="1477"/>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73" t="s">
        <v>142</v>
      </c>
      <c r="C45" s="1474"/>
      <c r="D45" s="181"/>
      <c r="E45" s="565">
        <f>E41+E43</f>
        <v>1120000</v>
      </c>
      <c r="F45" s="183"/>
      <c r="G45" s="183"/>
      <c r="H45" s="192"/>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93" t="s">
        <v>143</v>
      </c>
      <c r="B47" s="1473"/>
      <c r="C47" s="1473"/>
      <c r="D47" s="1473"/>
      <c r="E47" s="1473"/>
      <c r="F47" s="1473"/>
      <c r="G47" s="1473"/>
      <c r="H47" s="151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512" t="s">
        <v>144</v>
      </c>
      <c r="C48" s="1474"/>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c r="A49" s="164"/>
      <c r="B49" s="1473" t="s">
        <v>99</v>
      </c>
      <c r="C49" s="1474"/>
      <c r="D49" s="374" t="s">
        <v>61</v>
      </c>
      <c r="E49" s="371">
        <v>4143244</v>
      </c>
      <c r="F49" s="375" t="s">
        <v>538</v>
      </c>
      <c r="G49" s="376" t="s">
        <v>381</v>
      </c>
      <c r="H49" s="377"/>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c r="A50" s="164"/>
      <c r="B50" s="179"/>
      <c r="C50" s="180" t="s">
        <v>100</v>
      </c>
      <c r="D50" s="2112" t="s">
        <v>459</v>
      </c>
      <c r="E50" s="2113"/>
      <c r="F50" s="2113"/>
      <c r="G50" s="2113"/>
      <c r="H50" s="2114"/>
      <c r="I50" s="127"/>
      <c r="J50" s="83"/>
      <c r="K50" s="81" t="str">
        <f>C50</f>
        <v xml:space="preserve">i. Specify source(s) of in-kind donations </v>
      </c>
      <c r="L50" s="88"/>
      <c r="M50" s="88"/>
      <c r="N50" s="88"/>
      <c r="O50" s="295" t="str">
        <f>D50</f>
        <v>UNFPA, USAID</v>
      </c>
      <c r="P50" s="88"/>
      <c r="Q50" s="88"/>
      <c r="R50" s="88"/>
      <c r="S50" s="88"/>
      <c r="T50" s="82"/>
      <c r="U50" s="82"/>
      <c r="V50" s="82"/>
      <c r="W50" s="84"/>
      <c r="X50" s="84"/>
      <c r="Y50" s="85"/>
      <c r="Z50" s="87"/>
      <c r="AA50" s="79"/>
    </row>
    <row r="51" spans="1:27" s="111" customFormat="1">
      <c r="A51" s="164"/>
      <c r="B51" s="1473" t="s">
        <v>149</v>
      </c>
      <c r="C51" s="1474"/>
      <c r="D51" s="374" t="s">
        <v>62</v>
      </c>
      <c r="E51" s="371"/>
      <c r="F51" s="375"/>
      <c r="G51" s="376"/>
      <c r="H51" s="377"/>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73" t="s">
        <v>150</v>
      </c>
      <c r="C52" s="1474"/>
      <c r="D52" s="374" t="s">
        <v>62</v>
      </c>
      <c r="E52" s="371"/>
      <c r="F52" s="375"/>
      <c r="G52" s="376"/>
      <c r="H52" s="377"/>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73" t="s">
        <v>151</v>
      </c>
      <c r="C53" s="1474"/>
      <c r="D53" s="181"/>
      <c r="E53" s="182">
        <f>E49+E51+E52</f>
        <v>4143244</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93" t="s">
        <v>215</v>
      </c>
      <c r="B55" s="1473"/>
      <c r="C55" s="1473"/>
      <c r="D55" s="1473"/>
      <c r="E55" s="1473"/>
      <c r="F55" s="1473"/>
      <c r="G55" s="1473"/>
      <c r="H55" s="151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519" t="s">
        <v>152</v>
      </c>
      <c r="B56" s="1528"/>
      <c r="C56" s="1528"/>
      <c r="D56" s="1528"/>
      <c r="E56" s="1529"/>
      <c r="F56" s="566">
        <f>E45/(E45+E53)</f>
        <v>0.21279651864895491</v>
      </c>
      <c r="G56" s="1517" t="s">
        <v>101</v>
      </c>
      <c r="H56" s="1518"/>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14" t="s">
        <v>210</v>
      </c>
      <c r="B57" s="1515"/>
      <c r="C57" s="1515"/>
      <c r="D57" s="1515"/>
      <c r="E57" s="1516"/>
      <c r="F57" s="566">
        <f>E41/E45</f>
        <v>1</v>
      </c>
      <c r="G57" s="1517" t="s">
        <v>101</v>
      </c>
      <c r="H57" s="1518"/>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 r="A58" s="1519" t="s">
        <v>153</v>
      </c>
      <c r="B58" s="1520"/>
      <c r="C58" s="1520"/>
      <c r="D58" s="1520"/>
      <c r="E58" s="1521"/>
      <c r="F58" s="566">
        <f>(E45+E53)/G29</f>
        <v>0.30851590447974453</v>
      </c>
      <c r="G58" s="1517" t="s">
        <v>114</v>
      </c>
      <c r="H58" s="1518"/>
      <c r="I58" s="323"/>
      <c r="J58" s="330" t="str">
        <f>G58</f>
        <v xml:space="preserve">Comments: </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22" t="s">
        <v>211</v>
      </c>
      <c r="B59" s="1523"/>
      <c r="C59" s="1523"/>
      <c r="D59" s="1523"/>
      <c r="E59" s="1524"/>
      <c r="F59" s="1248" t="s">
        <v>61</v>
      </c>
      <c r="G59" s="1517" t="s">
        <v>974</v>
      </c>
      <c r="H59" s="1518"/>
      <c r="I59" s="323"/>
      <c r="J59" s="330" t="str">
        <f>G59</f>
        <v>Comments: there was a gap of $ 5,703,478</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93" t="s">
        <v>154</v>
      </c>
      <c r="B61" s="1473"/>
      <c r="C61" s="1473"/>
      <c r="D61" s="1473"/>
      <c r="E61" s="1474"/>
      <c r="F61" s="1540" t="s">
        <v>1</v>
      </c>
      <c r="G61" s="1541"/>
      <c r="H61" s="1542"/>
      <c r="I61" s="331"/>
      <c r="J61" s="83"/>
      <c r="K61" s="81"/>
      <c r="L61" s="88"/>
      <c r="M61" s="88"/>
      <c r="N61" s="88"/>
      <c r="O61" s="88"/>
      <c r="P61" s="88"/>
      <c r="Q61" s="81" t="str">
        <f>F61</f>
        <v>The government (e.g., Central Medical Stores, MOH logistics unit, MOH procurement unit)</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ht="43.5" customHeight="1">
      <c r="A62" s="152"/>
      <c r="B62" s="1473" t="s">
        <v>31</v>
      </c>
      <c r="C62" s="1473"/>
      <c r="D62" s="1473"/>
      <c r="E62" s="1473"/>
      <c r="F62" s="1864" t="s">
        <v>975</v>
      </c>
      <c r="G62" s="2115"/>
      <c r="H62" s="1865"/>
      <c r="I62" s="323"/>
      <c r="J62" s="83"/>
      <c r="K62" s="81"/>
      <c r="L62" s="88"/>
      <c r="M62" s="332">
        <f>E62</f>
        <v>0</v>
      </c>
      <c r="N62" s="88"/>
      <c r="O62" s="88"/>
      <c r="P62" s="88"/>
      <c r="Q62" s="81" t="str">
        <f>F62</f>
        <v>MOH supported by USAID | DELIVER PROJECT and other partners such as UNFPA</v>
      </c>
      <c r="R62" s="295" t="str">
        <f>B62</f>
        <v>a. Specify entity</v>
      </c>
      <c r="S62" s="88"/>
      <c r="T62" s="82"/>
      <c r="U62" s="82"/>
      <c r="V62" s="82"/>
      <c r="W62" s="84"/>
      <c r="X62" s="84"/>
      <c r="Y62" s="85"/>
      <c r="Z62" s="87"/>
      <c r="AA62" s="79"/>
    </row>
    <row r="63" spans="1:27" s="111" customFormat="1" ht="30.75" customHeight="1">
      <c r="A63" s="1237"/>
      <c r="B63" s="1236"/>
      <c r="C63" s="1473" t="s">
        <v>178</v>
      </c>
      <c r="D63" s="1473"/>
      <c r="E63" s="1474"/>
      <c r="F63" s="2116" t="s">
        <v>61</v>
      </c>
      <c r="G63" s="2117"/>
      <c r="H63" s="2118"/>
      <c r="I63" s="323"/>
      <c r="J63" s="83"/>
      <c r="K63" s="81"/>
      <c r="L63" s="88"/>
      <c r="M63" s="88"/>
      <c r="N63" s="88"/>
      <c r="O63" s="88"/>
      <c r="P63" s="88"/>
      <c r="Q63" s="81" t="str">
        <f>F63</f>
        <v>Yes</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30">
      <c r="A64" s="1493" t="s">
        <v>621</v>
      </c>
      <c r="B64" s="1473"/>
      <c r="C64" s="1474"/>
      <c r="D64" s="1864" t="s">
        <v>976</v>
      </c>
      <c r="E64" s="2115"/>
      <c r="F64" s="2115"/>
      <c r="G64" s="2115"/>
      <c r="H64" s="1865"/>
      <c r="I64" s="308"/>
      <c r="J64" s="83"/>
      <c r="K64" s="81" t="str">
        <f>A64</f>
        <v>B15. Please note any additional comments about finance and procurement.</v>
      </c>
      <c r="L64" s="88"/>
      <c r="M64" s="88"/>
      <c r="N64" s="88"/>
      <c r="O64" s="81" t="str">
        <f>D64</f>
        <v>USG funds and UNFPA procured contraceptives in 2013 for MOH</v>
      </c>
      <c r="P64" s="88"/>
      <c r="Q64" s="88"/>
      <c r="R64" s="81"/>
      <c r="S64" s="88"/>
      <c r="T64" s="82"/>
      <c r="U64" s="82"/>
      <c r="V64" s="82"/>
      <c r="W64" s="84"/>
      <c r="X64" s="84"/>
      <c r="Y64" s="85"/>
      <c r="Z64" s="87"/>
      <c r="AA64" s="79"/>
    </row>
    <row r="65" spans="1:27" s="111" customFormat="1" ht="16.5" customHeight="1" thickBot="1">
      <c r="A65" s="1530" t="s">
        <v>7</v>
      </c>
      <c r="B65" s="1531"/>
      <c r="C65" s="1531"/>
      <c r="D65" s="1531"/>
      <c r="E65" s="1531"/>
      <c r="F65" s="1531"/>
      <c r="G65" s="1531"/>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32" t="s">
        <v>156</v>
      </c>
      <c r="B66" s="1533"/>
      <c r="C66" s="1533"/>
      <c r="D66" s="1533"/>
      <c r="E66" s="1533"/>
      <c r="F66" s="1533"/>
      <c r="G66" s="1533"/>
      <c r="H66" s="1534"/>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35" t="s">
        <v>2</v>
      </c>
      <c r="B67" s="1536"/>
      <c r="C67" s="1537"/>
      <c r="D67" s="1538" t="s">
        <v>84</v>
      </c>
      <c r="E67" s="1539"/>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43" t="s">
        <v>157</v>
      </c>
      <c r="C68" s="1544"/>
      <c r="D68" s="1651" t="s">
        <v>61</v>
      </c>
      <c r="E68" s="1651"/>
      <c r="F68" s="1244" t="s">
        <v>61</v>
      </c>
      <c r="G68" s="124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43" t="s">
        <v>158</v>
      </c>
      <c r="C69" s="1544"/>
      <c r="D69" s="1651" t="s">
        <v>61</v>
      </c>
      <c r="E69" s="1651"/>
      <c r="F69" s="1244" t="s">
        <v>61</v>
      </c>
      <c r="G69" s="124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43" t="s">
        <v>159</v>
      </c>
      <c r="C70" s="1544"/>
      <c r="D70" s="1651" t="s">
        <v>61</v>
      </c>
      <c r="E70" s="1651"/>
      <c r="F70" s="1244" t="s">
        <v>61</v>
      </c>
      <c r="G70" s="124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43" t="s">
        <v>160</v>
      </c>
      <c r="C71" s="1544"/>
      <c r="D71" s="1651" t="s">
        <v>61</v>
      </c>
      <c r="E71" s="1651"/>
      <c r="F71" s="1244" t="s">
        <v>61</v>
      </c>
      <c r="G71" s="1244" t="s">
        <v>61</v>
      </c>
      <c r="H71" s="99" t="s">
        <v>61</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43" t="s">
        <v>161</v>
      </c>
      <c r="C72" s="1544"/>
      <c r="D72" s="1651" t="s">
        <v>61</v>
      </c>
      <c r="E72" s="1651"/>
      <c r="F72" s="1244" t="s">
        <v>61</v>
      </c>
      <c r="G72" s="1244" t="s">
        <v>61</v>
      </c>
      <c r="H72" s="99" t="s">
        <v>61</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43" t="s">
        <v>18</v>
      </c>
      <c r="C73" s="1544"/>
      <c r="D73" s="1651" t="s">
        <v>61</v>
      </c>
      <c r="E73" s="1651"/>
      <c r="F73" s="1244" t="s">
        <v>61</v>
      </c>
      <c r="G73" s="124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43" t="s">
        <v>19</v>
      </c>
      <c r="C74" s="1544"/>
      <c r="D74" s="1651" t="s">
        <v>61</v>
      </c>
      <c r="E74" s="1651"/>
      <c r="F74" s="1244" t="s">
        <v>61</v>
      </c>
      <c r="G74" s="1244" t="s">
        <v>61</v>
      </c>
      <c r="H74" s="99" t="s">
        <v>61</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43" t="s">
        <v>162</v>
      </c>
      <c r="C75" s="1544"/>
      <c r="D75" s="1651" t="s">
        <v>61</v>
      </c>
      <c r="E75" s="1651"/>
      <c r="F75" s="1244" t="s">
        <v>61</v>
      </c>
      <c r="G75" s="1244" t="s">
        <v>66</v>
      </c>
      <c r="H75" s="99" t="s">
        <v>62</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43" t="s">
        <v>163</v>
      </c>
      <c r="C76" s="1544"/>
      <c r="D76" s="1651" t="s">
        <v>66</v>
      </c>
      <c r="E76" s="1651"/>
      <c r="F76" s="1244" t="s">
        <v>61</v>
      </c>
      <c r="G76" s="1244" t="s">
        <v>66</v>
      </c>
      <c r="H76" s="99" t="s">
        <v>62</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43" t="s">
        <v>164</v>
      </c>
      <c r="C77" s="1544"/>
      <c r="D77" s="1651" t="s">
        <v>66</v>
      </c>
      <c r="E77" s="1651"/>
      <c r="F77" s="1244" t="s">
        <v>61</v>
      </c>
      <c r="G77" s="1244" t="s">
        <v>66</v>
      </c>
      <c r="H77" s="99" t="s">
        <v>62</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43" t="s">
        <v>20</v>
      </c>
      <c r="C78" s="1544"/>
      <c r="D78" s="1651" t="s">
        <v>66</v>
      </c>
      <c r="E78" s="1651"/>
      <c r="F78" s="1244" t="s">
        <v>62</v>
      </c>
      <c r="G78" s="124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46" t="s">
        <v>165</v>
      </c>
      <c r="C79" s="1547"/>
      <c r="D79" s="1651" t="s">
        <v>62</v>
      </c>
      <c r="E79" s="1651"/>
      <c r="F79" s="1244" t="s">
        <v>62</v>
      </c>
      <c r="G79" s="1244" t="s">
        <v>62</v>
      </c>
      <c r="H79" s="99" t="s">
        <v>62</v>
      </c>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497" t="s">
        <v>105</v>
      </c>
      <c r="B80" s="1498"/>
      <c r="C80" s="1499"/>
      <c r="D80" s="1553"/>
      <c r="E80" s="1554"/>
      <c r="F80" s="1554"/>
      <c r="G80" s="1554"/>
      <c r="H80" s="1555"/>
      <c r="I80" s="308"/>
      <c r="J80" s="83"/>
      <c r="K80" s="81" t="str">
        <f>A80</f>
        <v>C2. Please note any comments about the commodities offered.</v>
      </c>
      <c r="L80" s="88"/>
      <c r="M80" s="88"/>
      <c r="N80" s="88"/>
      <c r="O80" s="81">
        <f>D80</f>
        <v>0</v>
      </c>
      <c r="P80" s="88"/>
      <c r="Q80" s="88"/>
      <c r="R80" s="81"/>
      <c r="S80" s="88"/>
      <c r="T80" s="82"/>
      <c r="U80" s="82"/>
      <c r="V80" s="82"/>
      <c r="W80" s="84"/>
      <c r="X80" s="84"/>
      <c r="Y80" s="85"/>
      <c r="Z80" s="87"/>
      <c r="AA80" s="79"/>
    </row>
    <row r="81" spans="1:28" s="129" customFormat="1" ht="16.5" customHeight="1" thickBot="1">
      <c r="A81" s="1556" t="s">
        <v>3</v>
      </c>
      <c r="B81" s="1557"/>
      <c r="C81" s="1557"/>
      <c r="D81" s="1557"/>
      <c r="E81" s="1557"/>
      <c r="F81" s="1557"/>
      <c r="G81" s="1557"/>
      <c r="H81" s="207"/>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04" t="s">
        <v>166</v>
      </c>
      <c r="B82" s="1491"/>
      <c r="C82" s="1491"/>
      <c r="D82" s="1491"/>
      <c r="E82" s="1491"/>
      <c r="F82" s="1491"/>
      <c r="G82" s="1496"/>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58" t="s">
        <v>70</v>
      </c>
      <c r="B83" s="1559"/>
      <c r="C83" s="1559"/>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0"/>
      <c r="B84" s="1562" t="s">
        <v>37</v>
      </c>
      <c r="C84" s="1563"/>
      <c r="D84" s="1563" t="s">
        <v>167</v>
      </c>
      <c r="E84" s="1563"/>
      <c r="F84" s="1241" t="s">
        <v>35</v>
      </c>
      <c r="G84" s="1563" t="s">
        <v>36</v>
      </c>
      <c r="H84" s="1564"/>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1"/>
      <c r="B85" s="210" t="s">
        <v>10</v>
      </c>
      <c r="C85" s="1245" t="s">
        <v>382</v>
      </c>
      <c r="D85" s="1662"/>
      <c r="E85" s="1663"/>
      <c r="F85" s="1243" t="s">
        <v>62</v>
      </c>
      <c r="G85" s="1586" t="s">
        <v>62</v>
      </c>
      <c r="H85" s="1664"/>
      <c r="I85" s="342"/>
      <c r="J85" s="330" t="str">
        <f>G85</f>
        <v>No</v>
      </c>
      <c r="K85" s="81" t="str">
        <f>B85</f>
        <v>a</v>
      </c>
      <c r="L85" s="88"/>
      <c r="M85" s="312">
        <f>E85</f>
        <v>0</v>
      </c>
      <c r="N85" s="88"/>
      <c r="O85" s="88"/>
      <c r="P85" s="88"/>
      <c r="Q85" s="88"/>
      <c r="R85" s="81"/>
      <c r="S85" s="81">
        <f>D85</f>
        <v>0</v>
      </c>
      <c r="T85" s="82"/>
      <c r="U85" s="82"/>
      <c r="V85" s="82"/>
      <c r="W85" s="84"/>
      <c r="X85" s="84"/>
      <c r="Y85" s="85"/>
      <c r="Z85" s="87"/>
      <c r="AA85" s="79"/>
    </row>
    <row r="86" spans="1:28" s="111" customFormat="1" ht="28.5" customHeight="1">
      <c r="A86" s="1504" t="s">
        <v>71</v>
      </c>
      <c r="B86" s="1491"/>
      <c r="C86" s="1491"/>
      <c r="D86" s="1491"/>
      <c r="E86" s="1491"/>
      <c r="F86" s="1491"/>
      <c r="G86" s="1496"/>
      <c r="H86" s="587" t="s">
        <v>66</v>
      </c>
      <c r="I86" s="342"/>
      <c r="J86" s="330"/>
      <c r="K86" s="81"/>
      <c r="L86" s="88"/>
      <c r="M86" s="88"/>
      <c r="N86" s="88"/>
      <c r="O86" s="88"/>
      <c r="P86" s="88"/>
      <c r="Q86" s="295" t="str">
        <f>H86</f>
        <v>Don't know</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73" t="s">
        <v>106</v>
      </c>
      <c r="C87" s="1473"/>
      <c r="D87" s="1474"/>
      <c r="E87" s="1579" t="s">
        <v>66</v>
      </c>
      <c r="F87" s="1647"/>
      <c r="G87" s="1647"/>
      <c r="H87" s="1580"/>
      <c r="I87" s="342"/>
      <c r="J87" s="330"/>
      <c r="K87" s="81"/>
      <c r="L87" s="88"/>
      <c r="M87" s="312"/>
      <c r="N87" s="312" t="str">
        <f>E87</f>
        <v>Don't know</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73" t="s">
        <v>21</v>
      </c>
      <c r="C88" s="1473"/>
      <c r="D88" s="1474"/>
      <c r="E88" s="1579" t="s">
        <v>66</v>
      </c>
      <c r="F88" s="1647"/>
      <c r="G88" s="1647"/>
      <c r="H88" s="1580"/>
      <c r="I88" s="342"/>
      <c r="J88" s="330"/>
      <c r="K88" s="81"/>
      <c r="L88" s="88"/>
      <c r="M88" s="312"/>
      <c r="N88" s="312" t="str">
        <f>E88</f>
        <v>Don't know</v>
      </c>
      <c r="O88" s="88"/>
      <c r="P88" s="81" t="str">
        <f>B88</f>
        <v>b. If yes, how much are the duties, taxes, or fees?</v>
      </c>
      <c r="Q88" s="88"/>
      <c r="R88" s="81"/>
      <c r="S88" s="88"/>
      <c r="T88" s="82"/>
      <c r="U88" s="82"/>
      <c r="V88" s="82"/>
      <c r="W88" s="84"/>
      <c r="X88" s="84"/>
      <c r="Y88" s="85"/>
      <c r="Z88" s="87"/>
      <c r="AA88" s="79"/>
    </row>
    <row r="89" spans="1:28" s="111" customFormat="1" ht="30" customHeight="1">
      <c r="A89" s="1493" t="s">
        <v>168</v>
      </c>
      <c r="B89" s="1473"/>
      <c r="C89" s="1473"/>
      <c r="D89" s="1473"/>
      <c r="E89" s="1473"/>
      <c r="F89" s="1473"/>
      <c r="G89" s="1474"/>
      <c r="H89" s="163" t="s">
        <v>61</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30" customHeight="1">
      <c r="A90" s="152"/>
      <c r="B90" s="1473" t="s">
        <v>22</v>
      </c>
      <c r="C90" s="1473"/>
      <c r="D90" s="1473"/>
      <c r="E90" s="1647" t="s">
        <v>977</v>
      </c>
      <c r="F90" s="1647"/>
      <c r="G90" s="1647"/>
      <c r="H90" s="1580"/>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93" t="s">
        <v>169</v>
      </c>
      <c r="B91" s="1473"/>
      <c r="C91" s="1473"/>
      <c r="D91" s="1473"/>
      <c r="E91" s="1473"/>
      <c r="F91" s="1473"/>
      <c r="G91" s="1474"/>
      <c r="H91" s="163" t="s">
        <v>61</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30" customHeight="1">
      <c r="A92" s="152"/>
      <c r="B92" s="1473" t="s">
        <v>22</v>
      </c>
      <c r="C92" s="1473"/>
      <c r="D92" s="1474"/>
      <c r="E92" s="615" t="s">
        <v>618</v>
      </c>
      <c r="F92" s="1239"/>
      <c r="G92" s="1239"/>
      <c r="H92" s="1240"/>
      <c r="I92" s="342"/>
      <c r="J92" s="330"/>
      <c r="K92" s="81" t="str">
        <f>B92</f>
        <v>a. If yes, describe the policies.</v>
      </c>
      <c r="L92" s="88"/>
      <c r="M92" s="88"/>
      <c r="N92" s="344"/>
      <c r="O92" s="295" t="str">
        <f>E92</f>
        <v xml:space="preserve">Sale/distribution of contraceptives restricted to retail pharmacies and private clinics. Only condoms are sold in supermarkets and drugstores. </v>
      </c>
      <c r="P92" s="81"/>
      <c r="Q92" s="88"/>
      <c r="R92" s="88"/>
      <c r="S92" s="88"/>
      <c r="T92" s="82"/>
      <c r="U92" s="82"/>
      <c r="V92" s="82"/>
      <c r="W92" s="84"/>
      <c r="X92" s="84"/>
      <c r="Y92" s="85"/>
      <c r="Z92" s="87"/>
      <c r="AA92" s="79"/>
    </row>
    <row r="93" spans="1:28" ht="45.75" thickBot="1">
      <c r="A93" s="1567" t="s">
        <v>212</v>
      </c>
      <c r="B93" s="1568"/>
      <c r="C93" s="1568"/>
      <c r="D93" s="1568"/>
      <c r="E93" s="1568"/>
      <c r="F93" s="1568"/>
      <c r="G93" s="1568"/>
      <c r="H93" s="1569"/>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70" t="s">
        <v>52</v>
      </c>
      <c r="C94" s="1571"/>
      <c r="D94" s="1572" t="s">
        <v>213</v>
      </c>
      <c r="E94" s="1573"/>
      <c r="F94" s="1574"/>
      <c r="G94" s="1572" t="s">
        <v>214</v>
      </c>
      <c r="H94" s="1575"/>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 t="shared" ref="T94:T102" si="4">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76" t="s">
        <v>199</v>
      </c>
      <c r="E95" s="1577"/>
      <c r="F95" s="1578"/>
      <c r="G95" s="1579" t="s">
        <v>66</v>
      </c>
      <c r="H95" s="1580"/>
      <c r="I95" s="349"/>
      <c r="J95" s="330" t="str">
        <f t="shared" si="3"/>
        <v>Don't know</v>
      </c>
      <c r="K95" s="81"/>
      <c r="L95" s="88"/>
      <c r="M95" s="312"/>
      <c r="N95" s="88"/>
      <c r="O95" s="81"/>
      <c r="P95" s="81"/>
      <c r="Q95" s="88"/>
      <c r="R95" s="88"/>
      <c r="S95" s="88"/>
      <c r="T95" s="347" t="str">
        <f t="shared" si="4"/>
        <v>Community health worker</v>
      </c>
      <c r="U95" s="348"/>
      <c r="V95" s="82"/>
      <c r="W95" s="84"/>
      <c r="X95" s="84"/>
      <c r="Y95" s="85"/>
      <c r="Z95" s="87"/>
      <c r="AA95" s="79"/>
    </row>
    <row r="96" spans="1:28" s="111" customFormat="1" ht="15" customHeight="1">
      <c r="A96" s="130"/>
      <c r="B96" s="95" t="s">
        <v>11</v>
      </c>
      <c r="C96" s="92" t="s">
        <v>188</v>
      </c>
      <c r="D96" s="1576" t="s">
        <v>202</v>
      </c>
      <c r="E96" s="1577"/>
      <c r="F96" s="1578"/>
      <c r="G96" s="1579" t="s">
        <v>205</v>
      </c>
      <c r="H96" s="1580"/>
      <c r="I96" s="349"/>
      <c r="J96" s="330" t="str">
        <f t="shared" si="3"/>
        <v>Not applicable</v>
      </c>
      <c r="K96" s="81"/>
      <c r="L96" s="88"/>
      <c r="M96" s="312"/>
      <c r="N96" s="88"/>
      <c r="O96" s="81"/>
      <c r="P96" s="81"/>
      <c r="Q96" s="88"/>
      <c r="R96" s="88"/>
      <c r="S96" s="88"/>
      <c r="T96" s="347" t="str">
        <f t="shared" si="4"/>
        <v>Nurse</v>
      </c>
      <c r="U96" s="348"/>
      <c r="V96" s="82"/>
      <c r="W96" s="84"/>
      <c r="X96" s="84"/>
      <c r="Y96" s="85"/>
      <c r="Z96" s="87"/>
      <c r="AA96" s="79"/>
    </row>
    <row r="97" spans="1:27" s="111" customFormat="1" ht="15" customHeight="1">
      <c r="A97" s="130"/>
      <c r="B97" s="95" t="s">
        <v>12</v>
      </c>
      <c r="C97" s="92" t="s">
        <v>189</v>
      </c>
      <c r="D97" s="1576" t="s">
        <v>202</v>
      </c>
      <c r="E97" s="1577"/>
      <c r="F97" s="1578"/>
      <c r="G97" s="1579" t="s">
        <v>205</v>
      </c>
      <c r="H97" s="1580"/>
      <c r="I97" s="349"/>
      <c r="J97" s="330" t="str">
        <f t="shared" si="3"/>
        <v>Not applicable</v>
      </c>
      <c r="K97" s="81"/>
      <c r="L97" s="88"/>
      <c r="M97" s="312"/>
      <c r="N97" s="88"/>
      <c r="O97" s="81"/>
      <c r="P97" s="81"/>
      <c r="Q97" s="88"/>
      <c r="R97" s="88"/>
      <c r="S97" s="88"/>
      <c r="T97" s="347" t="str">
        <f t="shared" si="4"/>
        <v>Nurse</v>
      </c>
      <c r="U97" s="348"/>
      <c r="V97" s="82"/>
      <c r="W97" s="84"/>
      <c r="X97" s="84"/>
      <c r="Y97" s="85"/>
      <c r="Z97" s="87"/>
      <c r="AA97" s="79"/>
    </row>
    <row r="98" spans="1:27" s="111" customFormat="1" ht="15" customHeight="1">
      <c r="A98" s="130"/>
      <c r="B98" s="94" t="s">
        <v>182</v>
      </c>
      <c r="C98" s="92" t="s">
        <v>190</v>
      </c>
      <c r="D98" s="1576" t="s">
        <v>202</v>
      </c>
      <c r="E98" s="1577"/>
      <c r="F98" s="1578"/>
      <c r="G98" s="1579" t="s">
        <v>205</v>
      </c>
      <c r="H98" s="1580"/>
      <c r="I98" s="349"/>
      <c r="J98" s="330" t="str">
        <f t="shared" si="3"/>
        <v>Not applicable</v>
      </c>
      <c r="K98" s="81"/>
      <c r="L98" s="88"/>
      <c r="M98" s="312"/>
      <c r="N98" s="88"/>
      <c r="O98" s="81"/>
      <c r="P98" s="81"/>
      <c r="Q98" s="88"/>
      <c r="R98" s="88"/>
      <c r="S98" s="88"/>
      <c r="T98" s="347" t="str">
        <f t="shared" si="4"/>
        <v>Nurse</v>
      </c>
      <c r="U98" s="348"/>
      <c r="V98" s="82"/>
      <c r="W98" s="84"/>
      <c r="X98" s="84"/>
      <c r="Y98" s="85"/>
      <c r="Z98" s="87"/>
      <c r="AA98" s="79"/>
    </row>
    <row r="99" spans="1:27" s="111" customFormat="1" ht="15" customHeight="1">
      <c r="A99" s="130"/>
      <c r="B99" s="95" t="s">
        <v>183</v>
      </c>
      <c r="C99" s="92" t="s">
        <v>191</v>
      </c>
      <c r="D99" s="1576" t="s">
        <v>199</v>
      </c>
      <c r="E99" s="1577"/>
      <c r="F99" s="1578"/>
      <c r="G99" s="1579" t="s">
        <v>202</v>
      </c>
      <c r="H99" s="1580"/>
      <c r="I99" s="349"/>
      <c r="J99" s="330" t="str">
        <f t="shared" si="3"/>
        <v>Nurse</v>
      </c>
      <c r="K99" s="81"/>
      <c r="L99" s="88"/>
      <c r="M99" s="312"/>
      <c r="N99" s="88"/>
      <c r="O99" s="81"/>
      <c r="P99" s="81"/>
      <c r="Q99" s="88"/>
      <c r="R99" s="88"/>
      <c r="S99" s="88"/>
      <c r="T99" s="347" t="str">
        <f t="shared" si="4"/>
        <v>Community health worker</v>
      </c>
      <c r="U99" s="348"/>
      <c r="V99" s="82"/>
      <c r="W99" s="84"/>
      <c r="X99" s="84"/>
      <c r="Y99" s="85"/>
      <c r="Z99" s="87"/>
      <c r="AA99" s="79"/>
    </row>
    <row r="100" spans="1:27" s="111" customFormat="1" ht="15" customHeight="1">
      <c r="A100" s="130"/>
      <c r="B100" s="95" t="s">
        <v>184</v>
      </c>
      <c r="C100" s="92" t="s">
        <v>192</v>
      </c>
      <c r="D100" s="1576" t="s">
        <v>202</v>
      </c>
      <c r="E100" s="1577"/>
      <c r="F100" s="1578"/>
      <c r="G100" s="1579" t="s">
        <v>66</v>
      </c>
      <c r="H100" s="1580"/>
      <c r="I100" s="349"/>
      <c r="J100" s="330" t="str">
        <f t="shared" si="3"/>
        <v>Don't know</v>
      </c>
      <c r="K100" s="81"/>
      <c r="L100" s="88"/>
      <c r="M100" s="312"/>
      <c r="N100" s="88"/>
      <c r="O100" s="81"/>
      <c r="P100" s="81"/>
      <c r="Q100" s="88"/>
      <c r="R100" s="88"/>
      <c r="S100" s="88"/>
      <c r="T100" s="347" t="str">
        <f t="shared" si="4"/>
        <v>Nurse</v>
      </c>
      <c r="U100" s="348"/>
      <c r="V100" s="82"/>
      <c r="W100" s="84"/>
      <c r="X100" s="84"/>
      <c r="Y100" s="85"/>
      <c r="Z100" s="87"/>
      <c r="AA100" s="79"/>
    </row>
    <row r="101" spans="1:27" s="111" customFormat="1" ht="15" customHeight="1">
      <c r="A101" s="130"/>
      <c r="B101" s="95" t="s">
        <v>185</v>
      </c>
      <c r="C101" s="92" t="s">
        <v>193</v>
      </c>
      <c r="D101" s="1576" t="s">
        <v>203</v>
      </c>
      <c r="E101" s="1577"/>
      <c r="F101" s="1578"/>
      <c r="G101" s="1579" t="s">
        <v>66</v>
      </c>
      <c r="H101" s="1580"/>
      <c r="I101" s="349"/>
      <c r="J101" s="330" t="str">
        <f t="shared" si="3"/>
        <v>Don't know</v>
      </c>
      <c r="K101" s="81"/>
      <c r="L101" s="88"/>
      <c r="M101" s="312"/>
      <c r="N101" s="88"/>
      <c r="O101" s="81"/>
      <c r="P101" s="81"/>
      <c r="Q101" s="88"/>
      <c r="R101" s="88"/>
      <c r="S101" s="88"/>
      <c r="T101" s="347" t="str">
        <f t="shared" si="4"/>
        <v>Doctor</v>
      </c>
      <c r="U101" s="348"/>
      <c r="V101" s="82"/>
      <c r="W101" s="84"/>
      <c r="X101" s="84"/>
      <c r="Y101" s="85"/>
      <c r="Z101" s="87"/>
      <c r="AA101" s="79"/>
    </row>
    <row r="102" spans="1:27" s="111" customFormat="1" ht="15" customHeight="1" thickBot="1">
      <c r="A102" s="130"/>
      <c r="B102" s="96" t="s">
        <v>186</v>
      </c>
      <c r="C102" s="93" t="s">
        <v>194</v>
      </c>
      <c r="D102" s="1586" t="s">
        <v>66</v>
      </c>
      <c r="E102" s="1587"/>
      <c r="F102" s="1588"/>
      <c r="G102" s="1589" t="s">
        <v>66</v>
      </c>
      <c r="H102" s="1590"/>
      <c r="I102" s="349"/>
      <c r="J102" s="330" t="str">
        <f t="shared" si="3"/>
        <v>Don't know</v>
      </c>
      <c r="K102" s="81"/>
      <c r="L102" s="88"/>
      <c r="M102" s="312"/>
      <c r="N102" s="88"/>
      <c r="O102" s="81"/>
      <c r="P102" s="81"/>
      <c r="Q102" s="88"/>
      <c r="R102" s="88"/>
      <c r="S102" s="88"/>
      <c r="T102" s="347" t="str">
        <f t="shared" si="4"/>
        <v>Don't know</v>
      </c>
      <c r="U102" s="348"/>
      <c r="V102" s="82"/>
      <c r="W102" s="84"/>
      <c r="X102" s="84"/>
      <c r="Y102" s="85"/>
      <c r="Z102" s="87"/>
      <c r="AA102" s="79"/>
    </row>
    <row r="103" spans="1:27" s="111" customFormat="1" ht="75" customHeight="1">
      <c r="A103" s="1500" t="s">
        <v>684</v>
      </c>
      <c r="B103" s="1591"/>
      <c r="C103" s="1592"/>
      <c r="D103" s="1593" t="s">
        <v>978</v>
      </c>
      <c r="E103" s="1594"/>
      <c r="F103" s="1594"/>
      <c r="G103" s="1594"/>
      <c r="H103" s="1595"/>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Insertion of IUDs and implants is restricted to only trained nurses/doctors .</v>
      </c>
      <c r="P103" s="88"/>
      <c r="Q103" s="88"/>
      <c r="R103" s="81"/>
      <c r="S103" s="88"/>
      <c r="T103" s="350"/>
      <c r="U103" s="82"/>
      <c r="V103" s="82"/>
      <c r="W103" s="84"/>
      <c r="X103" s="84"/>
      <c r="Y103" s="85"/>
      <c r="Z103" s="87"/>
      <c r="AA103" s="79"/>
    </row>
    <row r="104" spans="1:27" s="213" customFormat="1" ht="15.75" thickBot="1">
      <c r="A104" s="1596"/>
      <c r="B104" s="1597"/>
      <c r="C104" s="1597"/>
      <c r="D104" s="1597"/>
      <c r="E104" s="1597"/>
      <c r="F104" s="1597"/>
      <c r="G104" s="1597"/>
      <c r="H104" s="1598"/>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70" t="s">
        <v>195</v>
      </c>
      <c r="B105" s="1471"/>
      <c r="C105" s="1471"/>
      <c r="D105" s="214" t="s">
        <v>32</v>
      </c>
      <c r="E105" s="1599" t="s">
        <v>38</v>
      </c>
      <c r="F105" s="1600"/>
      <c r="G105" s="1601"/>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73" t="s">
        <v>107</v>
      </c>
      <c r="C106" s="1473"/>
      <c r="D106" s="100" t="s">
        <v>62</v>
      </c>
      <c r="E106" s="1475"/>
      <c r="F106" s="1476"/>
      <c r="G106" s="1581"/>
      <c r="H106" s="163"/>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c r="A107" s="152"/>
      <c r="B107" s="1473" t="s">
        <v>23</v>
      </c>
      <c r="C107" s="1473"/>
      <c r="D107" s="100" t="s">
        <v>62</v>
      </c>
      <c r="E107" s="1475"/>
      <c r="F107" s="1476"/>
      <c r="G107" s="1581"/>
      <c r="H107" s="163"/>
      <c r="I107" s="331"/>
      <c r="J107" s="330"/>
      <c r="K107" s="81" t="str">
        <f>B107</f>
        <v>b. Young people</v>
      </c>
      <c r="L107" s="88"/>
      <c r="M107" s="312">
        <f>E107</f>
        <v>0</v>
      </c>
      <c r="N107" s="88"/>
      <c r="O107" s="81"/>
      <c r="P107" s="88"/>
      <c r="Q107" s="88"/>
      <c r="R107" s="88"/>
      <c r="S107" s="88"/>
      <c r="T107" s="82"/>
      <c r="U107" s="82"/>
      <c r="V107" s="348">
        <f>E107</f>
        <v>0</v>
      </c>
      <c r="W107" s="84"/>
      <c r="X107" s="84"/>
      <c r="Y107" s="85"/>
      <c r="Z107" s="87"/>
      <c r="AA107" s="79"/>
    </row>
    <row r="108" spans="1:27" s="111" customFormat="1" ht="15.75" thickBot="1">
      <c r="A108" s="216"/>
      <c r="B108" s="1582" t="s">
        <v>24</v>
      </c>
      <c r="C108" s="1582"/>
      <c r="D108" s="131" t="s">
        <v>62</v>
      </c>
      <c r="E108" s="1583"/>
      <c r="F108" s="1584"/>
      <c r="G108" s="1585"/>
      <c r="H108" s="227"/>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96"/>
      <c r="B109" s="1597"/>
      <c r="C109" s="1597"/>
      <c r="D109" s="1597"/>
      <c r="E109" s="1597"/>
      <c r="F109" s="1597"/>
      <c r="G109" s="1597"/>
      <c r="H109" s="1598"/>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93" t="s">
        <v>196</v>
      </c>
      <c r="B110" s="1473"/>
      <c r="C110" s="1473"/>
      <c r="D110" s="1473"/>
      <c r="E110" s="1473"/>
      <c r="F110" s="1473"/>
      <c r="G110" s="1473"/>
      <c r="H110" s="151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73" t="s">
        <v>25</v>
      </c>
      <c r="C111" s="1473"/>
      <c r="D111" s="1473"/>
      <c r="E111" s="1473"/>
      <c r="F111" s="1474"/>
      <c r="G111" s="1576" t="s">
        <v>62</v>
      </c>
      <c r="H111" s="1643"/>
      <c r="I111" s="349"/>
      <c r="J111" s="330" t="str">
        <f>G111</f>
        <v>No</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73" t="s">
        <v>26</v>
      </c>
      <c r="C112" s="1473"/>
      <c r="D112" s="1473"/>
      <c r="E112" s="1473"/>
      <c r="F112" s="1474"/>
      <c r="G112" s="1576" t="s">
        <v>62</v>
      </c>
      <c r="H112" s="1643"/>
      <c r="I112" s="349"/>
      <c r="J112" s="330" t="str">
        <f>G112</f>
        <v>No</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ht="15" customHeight="1">
      <c r="A113" s="152"/>
      <c r="B113" s="1473" t="s">
        <v>27</v>
      </c>
      <c r="C113" s="1473"/>
      <c r="D113" s="1473"/>
      <c r="E113" s="1473"/>
      <c r="F113" s="1474"/>
      <c r="G113" s="1576" t="s">
        <v>205</v>
      </c>
      <c r="H113" s="1643"/>
      <c r="I113" s="349"/>
      <c r="J113" s="330" t="str">
        <f>G113</f>
        <v>Not applicable</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c r="A114" s="152"/>
      <c r="B114" s="179"/>
      <c r="C114" s="180" t="s">
        <v>28</v>
      </c>
      <c r="D114" s="1475" t="s">
        <v>205</v>
      </c>
      <c r="E114" s="1476"/>
      <c r="F114" s="1476"/>
      <c r="G114" s="1476"/>
      <c r="H114" s="1477"/>
      <c r="I114" s="349"/>
      <c r="J114" s="330"/>
      <c r="K114" s="81" t="str">
        <f>C114</f>
        <v>i. If yes, describe the exemptions.</v>
      </c>
      <c r="L114" s="88"/>
      <c r="M114" s="88"/>
      <c r="N114" s="344"/>
      <c r="O114" s="295" t="str">
        <f>D114</f>
        <v>Not applicable</v>
      </c>
      <c r="P114" s="88"/>
      <c r="Q114" s="88"/>
      <c r="R114" s="88"/>
      <c r="S114" s="88"/>
      <c r="T114" s="82"/>
      <c r="U114" s="82"/>
      <c r="V114" s="82"/>
      <c r="W114" s="84"/>
      <c r="X114" s="84"/>
      <c r="Y114" s="85"/>
      <c r="Z114" s="87"/>
      <c r="AA114" s="79"/>
    </row>
    <row r="115" spans="1:27" s="132" customFormat="1" ht="30">
      <c r="A115" s="1493" t="s">
        <v>197</v>
      </c>
      <c r="B115" s="1473"/>
      <c r="C115" s="1473"/>
      <c r="D115" s="1473"/>
      <c r="E115" s="1473"/>
      <c r="F115" s="1473"/>
      <c r="G115" s="1473"/>
      <c r="H115" s="151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73" t="s">
        <v>108</v>
      </c>
      <c r="C116" s="1473"/>
      <c r="D116" s="1473"/>
      <c r="E116" s="1473"/>
      <c r="F116" s="1474"/>
      <c r="G116" s="1576" t="s">
        <v>61</v>
      </c>
      <c r="H116" s="1643"/>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73" t="s">
        <v>109</v>
      </c>
      <c r="C117" s="1473"/>
      <c r="D117" s="1473"/>
      <c r="E117" s="1473"/>
      <c r="F117" s="1474"/>
      <c r="G117" s="1576" t="s">
        <v>61</v>
      </c>
      <c r="H117" s="1643"/>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73" t="s">
        <v>170</v>
      </c>
      <c r="C118" s="1473"/>
      <c r="D118" s="1473"/>
      <c r="E118" s="1473"/>
      <c r="F118" s="1474"/>
      <c r="G118" s="1576" t="s">
        <v>61</v>
      </c>
      <c r="H118" s="1643"/>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73" t="s">
        <v>171</v>
      </c>
      <c r="C119" s="1473"/>
      <c r="D119" s="1473"/>
      <c r="E119" s="1473"/>
      <c r="F119" s="1474"/>
      <c r="G119" s="1576" t="s">
        <v>61</v>
      </c>
      <c r="H119" s="1643"/>
      <c r="I119" s="309"/>
      <c r="J119" s="330" t="str">
        <f t="shared" si="5"/>
        <v>Yes</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73" t="s">
        <v>29</v>
      </c>
      <c r="C120" s="1473"/>
      <c r="D120" s="1473"/>
      <c r="E120" s="1473"/>
      <c r="F120" s="1474"/>
      <c r="G120" s="1576" t="s">
        <v>61</v>
      </c>
      <c r="H120" s="1643"/>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73" t="s">
        <v>18</v>
      </c>
      <c r="C121" s="1473"/>
      <c r="D121" s="1473"/>
      <c r="E121" s="1473"/>
      <c r="F121" s="1474"/>
      <c r="G121" s="1576" t="s">
        <v>61</v>
      </c>
      <c r="H121" s="1643"/>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73" t="s">
        <v>19</v>
      </c>
      <c r="C122" s="1473"/>
      <c r="D122" s="1473"/>
      <c r="E122" s="1473"/>
      <c r="F122" s="1474"/>
      <c r="G122" s="1576" t="s">
        <v>61</v>
      </c>
      <c r="H122" s="1643"/>
      <c r="I122" s="309"/>
      <c r="J122" s="330" t="str">
        <f t="shared" si="5"/>
        <v>Yes</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73" t="s">
        <v>110</v>
      </c>
      <c r="C123" s="1473"/>
      <c r="D123" s="1473"/>
      <c r="E123" s="1473"/>
      <c r="F123" s="1474"/>
      <c r="G123" s="1576" t="s">
        <v>61</v>
      </c>
      <c r="H123" s="1643"/>
      <c r="I123" s="309"/>
      <c r="J123" s="330" t="str">
        <f t="shared" si="5"/>
        <v>Yes</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73" t="s">
        <v>72</v>
      </c>
      <c r="C124" s="1473"/>
      <c r="D124" s="1473"/>
      <c r="E124" s="1473"/>
      <c r="F124" s="1474"/>
      <c r="G124" s="1576" t="s">
        <v>62</v>
      </c>
      <c r="H124" s="1643"/>
      <c r="I124" s="309"/>
      <c r="J124" s="330" t="str">
        <f t="shared" si="5"/>
        <v>No</v>
      </c>
      <c r="K124" s="81"/>
      <c r="L124" s="81"/>
      <c r="M124" s="88"/>
      <c r="N124" s="88"/>
      <c r="O124" s="81"/>
      <c r="P124" s="88"/>
      <c r="Q124" s="358"/>
      <c r="R124" s="88"/>
      <c r="S124" s="303"/>
      <c r="T124" s="304"/>
      <c r="U124" s="304"/>
      <c r="V124" s="304"/>
      <c r="W124" s="305"/>
      <c r="X124" s="305"/>
      <c r="Y124" s="86" t="str">
        <f t="shared" si="6"/>
        <v>i. CycleBeads</v>
      </c>
      <c r="Z124" s="359"/>
      <c r="AA124" s="79"/>
    </row>
    <row r="125" spans="1:27" s="132" customFormat="1" ht="15.75" customHeight="1">
      <c r="A125" s="217"/>
      <c r="B125" s="1473" t="s">
        <v>111</v>
      </c>
      <c r="C125" s="1473"/>
      <c r="D125" s="1473"/>
      <c r="E125" s="1473"/>
      <c r="F125" s="1474"/>
      <c r="G125" s="1576" t="s">
        <v>62</v>
      </c>
      <c r="H125" s="1643"/>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1234"/>
      <c r="C126" s="1473" t="s">
        <v>112</v>
      </c>
      <c r="D126" s="1473"/>
      <c r="E126" s="1473"/>
      <c r="F126" s="1473"/>
      <c r="G126" s="1864" t="s">
        <v>205</v>
      </c>
      <c r="H126" s="1865"/>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605" t="s">
        <v>198</v>
      </c>
      <c r="B127" s="1606"/>
      <c r="C127" s="1606"/>
      <c r="D127" s="1606"/>
      <c r="E127" s="1606"/>
      <c r="F127" s="1606"/>
      <c r="G127" s="1864">
        <v>2011</v>
      </c>
      <c r="H127" s="1865"/>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93" t="s">
        <v>437</v>
      </c>
      <c r="B128" s="1473"/>
      <c r="C128" s="1474"/>
      <c r="D128" s="2119" t="s">
        <v>383</v>
      </c>
      <c r="E128" s="2120"/>
      <c r="F128" s="2120"/>
      <c r="G128" s="2120"/>
      <c r="H128" s="2121"/>
      <c r="I128" s="309"/>
      <c r="J128" s="357"/>
      <c r="K128" s="81" t="str">
        <f>A128</f>
        <v xml:space="preserve">D11. Name of the list(s)
</v>
      </c>
      <c r="L128" s="81"/>
      <c r="M128" s="88"/>
      <c r="N128" s="88"/>
      <c r="O128" s="81" t="str">
        <f>D128</f>
        <v>Essential Medicines List</v>
      </c>
      <c r="P128" s="88"/>
      <c r="Q128" s="358"/>
      <c r="R128" s="88"/>
      <c r="S128" s="303"/>
      <c r="T128" s="304"/>
      <c r="U128" s="304"/>
      <c r="V128" s="304"/>
      <c r="W128" s="305"/>
      <c r="X128" s="305"/>
      <c r="Y128" s="358"/>
      <c r="Z128" s="359"/>
      <c r="AA128" s="79"/>
    </row>
    <row r="129" spans="1:27" s="132" customFormat="1" ht="30">
      <c r="A129" s="1493" t="s">
        <v>472</v>
      </c>
      <c r="B129" s="1473"/>
      <c r="C129" s="1474"/>
      <c r="D129" s="1484"/>
      <c r="E129" s="1485"/>
      <c r="F129" s="1485"/>
      <c r="G129" s="1485"/>
      <c r="H129" s="1486"/>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93" t="s">
        <v>439</v>
      </c>
      <c r="B130" s="1473"/>
      <c r="C130" s="1473"/>
      <c r="D130" s="1473"/>
      <c r="E130" s="1473"/>
      <c r="F130" s="1473"/>
      <c r="G130" s="1473"/>
      <c r="H130" s="151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612" t="s">
        <v>172</v>
      </c>
      <c r="C131" s="1613"/>
      <c r="D131" s="1613"/>
      <c r="E131" s="1614"/>
      <c r="F131" s="1615">
        <v>2007</v>
      </c>
      <c r="G131" s="1616"/>
      <c r="H131" s="1617"/>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73" t="s">
        <v>67</v>
      </c>
      <c r="C132" s="1473"/>
      <c r="D132" s="1473"/>
      <c r="E132" s="1473"/>
      <c r="F132" s="1474"/>
      <c r="G132" s="1540" t="s">
        <v>62</v>
      </c>
      <c r="H132" s="1542"/>
      <c r="I132" s="309"/>
      <c r="J132" s="330" t="str">
        <f>G132</f>
        <v>No</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73" t="s">
        <v>68</v>
      </c>
      <c r="C133" s="1473"/>
      <c r="D133" s="1473"/>
      <c r="E133" s="1473"/>
      <c r="F133" s="1474"/>
      <c r="G133" s="1540" t="s">
        <v>62</v>
      </c>
      <c r="H133" s="1542"/>
      <c r="I133" s="309"/>
      <c r="J133" s="330" t="str">
        <f>G133</f>
        <v>No</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73" t="s">
        <v>40</v>
      </c>
      <c r="C134" s="1473"/>
      <c r="D134" s="1473"/>
      <c r="E134" s="1473"/>
      <c r="F134" s="1474"/>
      <c r="G134" s="1540" t="s">
        <v>62</v>
      </c>
      <c r="H134" s="1542"/>
      <c r="I134" s="309"/>
      <c r="J134" s="330" t="str">
        <f>G134</f>
        <v>No</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73" t="s">
        <v>41</v>
      </c>
      <c r="C135" s="1473"/>
      <c r="D135" s="1473"/>
      <c r="E135" s="1473"/>
      <c r="F135" s="1474"/>
      <c r="G135" s="1540" t="s">
        <v>62</v>
      </c>
      <c r="H135" s="1542"/>
      <c r="I135" s="309"/>
      <c r="J135" s="330" t="str">
        <f>G135</f>
        <v>No</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60.75" thickBot="1">
      <c r="A136" s="152" t="s">
        <v>42</v>
      </c>
      <c r="B136" s="1473" t="s">
        <v>43</v>
      </c>
      <c r="C136" s="1474"/>
      <c r="D136" s="1553" t="s">
        <v>598</v>
      </c>
      <c r="E136" s="1554"/>
      <c r="F136" s="1554"/>
      <c r="G136" s="1554"/>
      <c r="H136" s="1555"/>
      <c r="I136" s="309"/>
      <c r="J136" s="357"/>
      <c r="K136" s="81" t="str">
        <f>B136</f>
        <v>f. Notes about the Poverty Reduction Strategy Paper</v>
      </c>
      <c r="L136" s="81"/>
      <c r="M136" s="88"/>
      <c r="N136" s="88"/>
      <c r="O136" s="81" t="str">
        <f>D136</f>
        <v>Reproductive health is integrated within the health component (p.179).</v>
      </c>
      <c r="P136" s="88"/>
      <c r="Q136" s="358"/>
      <c r="R136" s="88"/>
      <c r="S136" s="303"/>
      <c r="T136" s="304"/>
      <c r="U136" s="304"/>
      <c r="V136" s="304"/>
      <c r="W136" s="305"/>
      <c r="X136" s="305"/>
      <c r="Y136" s="358"/>
      <c r="Z136" s="359"/>
      <c r="AA136" s="79"/>
    </row>
    <row r="137" spans="1:27" s="111" customFormat="1" ht="16.5" customHeight="1" thickBot="1">
      <c r="A137" s="1618" t="s">
        <v>4</v>
      </c>
      <c r="B137" s="1619"/>
      <c r="C137" s="1619"/>
      <c r="D137" s="1619"/>
      <c r="E137" s="1619"/>
      <c r="F137" s="1619"/>
      <c r="G137" s="1619"/>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70" t="s">
        <v>173</v>
      </c>
      <c r="B138" s="1471"/>
      <c r="C138" s="1471"/>
      <c r="D138" s="1471"/>
      <c r="E138" s="1471"/>
      <c r="F138" s="1472"/>
      <c r="G138" s="1620" t="s">
        <v>62</v>
      </c>
      <c r="H138" s="1621"/>
      <c r="I138" s="308"/>
      <c r="J138" s="330" t="str">
        <f>G138</f>
        <v>No</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93" t="s">
        <v>620</v>
      </c>
      <c r="B139" s="1473"/>
      <c r="C139" s="1473"/>
      <c r="D139" s="1473"/>
      <c r="E139" s="1473"/>
      <c r="F139" s="1473"/>
      <c r="G139" s="1473"/>
      <c r="H139" s="151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1235"/>
      <c r="B140" s="1473" t="s">
        <v>108</v>
      </c>
      <c r="C140" s="1473"/>
      <c r="D140" s="1473"/>
      <c r="E140" s="1473"/>
      <c r="F140" s="1474"/>
      <c r="G140" s="1540" t="s">
        <v>62</v>
      </c>
      <c r="H140" s="1542"/>
      <c r="I140" s="308"/>
      <c r="J140" s="330" t="str">
        <f t="shared" ref="J140:J148"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1238"/>
      <c r="B141" s="1473" t="s">
        <v>109</v>
      </c>
      <c r="C141" s="1473"/>
      <c r="D141" s="1473"/>
      <c r="E141" s="1473"/>
      <c r="F141" s="1474"/>
      <c r="G141" s="1540" t="s">
        <v>62</v>
      </c>
      <c r="H141" s="1542"/>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1235"/>
      <c r="B142" s="1473" t="s">
        <v>170</v>
      </c>
      <c r="C142" s="1473"/>
      <c r="D142" s="1473"/>
      <c r="E142" s="1473"/>
      <c r="F142" s="1474"/>
      <c r="G142" s="1540" t="s">
        <v>62</v>
      </c>
      <c r="H142" s="1542"/>
      <c r="I142" s="308"/>
      <c r="J142" s="330"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1235"/>
      <c r="B143" s="1473" t="s">
        <v>171</v>
      </c>
      <c r="C143" s="1473"/>
      <c r="D143" s="1473"/>
      <c r="E143" s="1473"/>
      <c r="F143" s="1474"/>
      <c r="G143" s="1540" t="s">
        <v>62</v>
      </c>
      <c r="H143" s="1542"/>
      <c r="I143" s="308"/>
      <c r="J143" s="330"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1235"/>
      <c r="B144" s="1473" t="s">
        <v>29</v>
      </c>
      <c r="C144" s="1473"/>
      <c r="D144" s="1473"/>
      <c r="E144" s="1473"/>
      <c r="F144" s="1474"/>
      <c r="G144" s="1540" t="s">
        <v>62</v>
      </c>
      <c r="H144" s="1542"/>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1235"/>
      <c r="B145" s="1473" t="s">
        <v>18</v>
      </c>
      <c r="C145" s="1473"/>
      <c r="D145" s="1473"/>
      <c r="E145" s="1473"/>
      <c r="F145" s="1474"/>
      <c r="G145" s="1540" t="s">
        <v>62</v>
      </c>
      <c r="H145" s="1542"/>
      <c r="I145" s="308"/>
      <c r="J145" s="330"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1235"/>
      <c r="B146" s="1473" t="s">
        <v>19</v>
      </c>
      <c r="C146" s="1473"/>
      <c r="D146" s="1473"/>
      <c r="E146" s="1473"/>
      <c r="F146" s="1474"/>
      <c r="G146" s="1540" t="s">
        <v>62</v>
      </c>
      <c r="H146" s="1542"/>
      <c r="I146" s="308"/>
      <c r="J146" s="330"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1235"/>
      <c r="B147" s="1473" t="s">
        <v>110</v>
      </c>
      <c r="C147" s="1473"/>
      <c r="D147" s="1473"/>
      <c r="E147" s="1473"/>
      <c r="F147" s="1474"/>
      <c r="G147" s="1540" t="s">
        <v>62</v>
      </c>
      <c r="H147" s="1542"/>
      <c r="I147" s="308"/>
      <c r="J147" s="330" t="str">
        <f t="shared" si="7"/>
        <v>No</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1235"/>
      <c r="B148" s="1473" t="s">
        <v>72</v>
      </c>
      <c r="C148" s="1473"/>
      <c r="D148" s="1473"/>
      <c r="E148" s="1473"/>
      <c r="F148" s="1474"/>
      <c r="G148" s="1540" t="s">
        <v>205</v>
      </c>
      <c r="H148" s="1542"/>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1235"/>
      <c r="B149" s="1473" t="s">
        <v>717</v>
      </c>
      <c r="C149" s="1473"/>
      <c r="D149" s="1473"/>
      <c r="E149" s="1473"/>
      <c r="F149" s="1473"/>
      <c r="G149" s="1864" t="s">
        <v>538</v>
      </c>
      <c r="H149" s="1865"/>
      <c r="I149" s="308"/>
      <c r="J149" s="330"/>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73" t="s">
        <v>175</v>
      </c>
      <c r="C150" s="1473"/>
      <c r="D150" s="1473"/>
      <c r="E150" s="1473"/>
      <c r="F150" s="1473"/>
      <c r="G150" s="1864"/>
      <c r="H150" s="1865"/>
      <c r="I150" s="308"/>
      <c r="J150" s="330"/>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93" t="s">
        <v>440</v>
      </c>
      <c r="B151" s="1473"/>
      <c r="C151" s="1473"/>
      <c r="D151" s="1473"/>
      <c r="E151" s="1473"/>
      <c r="F151" s="1473"/>
      <c r="G151" s="1473"/>
      <c r="H151" s="151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1237"/>
      <c r="B152" s="1498" t="s">
        <v>176</v>
      </c>
      <c r="C152" s="1498"/>
      <c r="D152" s="1498"/>
      <c r="E152" s="1498"/>
      <c r="F152" s="1499"/>
      <c r="G152" s="1630" t="s">
        <v>61</v>
      </c>
      <c r="H152" s="1631"/>
      <c r="I152" s="308"/>
      <c r="J152" s="330" t="str">
        <f>G152</f>
        <v>Yes</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thickBot="1">
      <c r="A153" s="1247"/>
      <c r="B153" s="1582" t="s">
        <v>177</v>
      </c>
      <c r="C153" s="1582"/>
      <c r="D153" s="1582"/>
      <c r="E153" s="1582"/>
      <c r="F153" s="1910"/>
      <c r="G153" s="1548" t="s">
        <v>62</v>
      </c>
      <c r="H153" s="1549"/>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45.75" thickBot="1">
      <c r="A154" s="1622" t="s">
        <v>473</v>
      </c>
      <c r="B154" s="1623"/>
      <c r="C154" s="1624"/>
      <c r="D154" s="1625" t="s">
        <v>979</v>
      </c>
      <c r="E154" s="1626"/>
      <c r="F154" s="1626"/>
      <c r="G154" s="1626"/>
      <c r="H154" s="1627"/>
      <c r="I154" s="308"/>
      <c r="J154" s="330"/>
      <c r="K154" s="81" t="str">
        <f>A154</f>
        <v xml:space="preserve">F. Please note any overall comments about challenges and/or successes with contraceptive security in your country.
</v>
      </c>
      <c r="L154" s="88"/>
      <c r="M154" s="88"/>
      <c r="N154" s="88"/>
      <c r="O154" s="81" t="str">
        <f>D154</f>
        <v>The last mile delivery is a source of stock outs at service delivery point.</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629"/>
      <c r="B156" s="1629"/>
      <c r="C156" s="1629"/>
      <c r="D156" s="1629"/>
      <c r="E156" s="1629"/>
      <c r="F156" s="1629"/>
      <c r="G156" s="1629"/>
      <c r="H156" s="1629"/>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12"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B78:C78"/>
    <mergeCell ref="D78:E78"/>
    <mergeCell ref="B79:C79"/>
    <mergeCell ref="D79:E79"/>
    <mergeCell ref="A80:C80"/>
    <mergeCell ref="D80:H80"/>
    <mergeCell ref="B75:C75"/>
    <mergeCell ref="D75:E75"/>
    <mergeCell ref="B76:C76"/>
    <mergeCell ref="D76:E76"/>
    <mergeCell ref="B77:C77"/>
    <mergeCell ref="D77:E77"/>
    <mergeCell ref="B72:C72"/>
    <mergeCell ref="D72:E72"/>
    <mergeCell ref="B73:C73"/>
    <mergeCell ref="D73:E73"/>
    <mergeCell ref="B74:C74"/>
    <mergeCell ref="D74:E74"/>
    <mergeCell ref="B69:C69"/>
    <mergeCell ref="D69:E69"/>
    <mergeCell ref="B70:C70"/>
    <mergeCell ref="D70:E70"/>
    <mergeCell ref="B71:C71"/>
    <mergeCell ref="D71:E71"/>
    <mergeCell ref="A65:G65"/>
    <mergeCell ref="A66:H66"/>
    <mergeCell ref="A67:C67"/>
    <mergeCell ref="D67:E67"/>
    <mergeCell ref="B68:C68"/>
    <mergeCell ref="D68:E68"/>
    <mergeCell ref="B62:E62"/>
    <mergeCell ref="F62:H62"/>
    <mergeCell ref="C63:E63"/>
    <mergeCell ref="F63:H63"/>
    <mergeCell ref="A64:C64"/>
    <mergeCell ref="D64:H64"/>
    <mergeCell ref="A58:E58"/>
    <mergeCell ref="G58:H58"/>
    <mergeCell ref="A59:E59"/>
    <mergeCell ref="G59:H59"/>
    <mergeCell ref="A61:E61"/>
    <mergeCell ref="F61:H61"/>
    <mergeCell ref="B52:C52"/>
    <mergeCell ref="B53:C53"/>
    <mergeCell ref="A55:H55"/>
    <mergeCell ref="A56:E56"/>
    <mergeCell ref="G56:H56"/>
    <mergeCell ref="A57:E57"/>
    <mergeCell ref="G57:H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5:G25"/>
    <mergeCell ref="A26:C26"/>
    <mergeCell ref="A27:G27"/>
    <mergeCell ref="A28:C28"/>
    <mergeCell ref="D28:E28"/>
    <mergeCell ref="B21:C21"/>
    <mergeCell ref="F21:H21"/>
    <mergeCell ref="B22:C22"/>
    <mergeCell ref="F22:H22"/>
    <mergeCell ref="B23:C23"/>
    <mergeCell ref="F23:H23"/>
    <mergeCell ref="B20:C20"/>
    <mergeCell ref="F20:H20"/>
    <mergeCell ref="B15:C15"/>
    <mergeCell ref="F15:H15"/>
    <mergeCell ref="B16:C16"/>
    <mergeCell ref="F16:H16"/>
    <mergeCell ref="B17:C17"/>
    <mergeCell ref="F17:H17"/>
    <mergeCell ref="A24:G24"/>
    <mergeCell ref="B13:C13"/>
    <mergeCell ref="D13:H13"/>
    <mergeCell ref="A14:C14"/>
    <mergeCell ref="D14:H14"/>
    <mergeCell ref="A7:C7"/>
    <mergeCell ref="A8:H8"/>
    <mergeCell ref="B18:C18"/>
    <mergeCell ref="F18:H18"/>
    <mergeCell ref="B19:C19"/>
    <mergeCell ref="F19:H19"/>
    <mergeCell ref="A1:H1"/>
    <mergeCell ref="A2:C2"/>
    <mergeCell ref="D2:E2"/>
    <mergeCell ref="D3:E3"/>
    <mergeCell ref="F3:H3"/>
    <mergeCell ref="A10:H10"/>
    <mergeCell ref="A11:G11"/>
    <mergeCell ref="A12:G12"/>
    <mergeCell ref="A9:H9"/>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1" fitToHeight="4" orientation="portrait" r:id="rId1"/>
  <rowBreaks count="1" manualBreakCount="1">
    <brk id="92" max="7"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298" hidden="1" customWidth="1"/>
    <col min="10" max="10" width="38.5703125" style="298" hidden="1" customWidth="1"/>
    <col min="11" max="11" width="64.42578125" style="81" hidden="1" customWidth="1"/>
    <col min="12" max="12" width="87.7109375" style="88" hidden="1" customWidth="1"/>
    <col min="13" max="13" width="37.28515625" style="88" hidden="1" customWidth="1"/>
    <col min="14" max="14" width="75.28515625" style="88" hidden="1" customWidth="1"/>
    <col min="15" max="15" width="81.7109375" style="88" hidden="1" customWidth="1"/>
    <col min="16" max="16" width="69.42578125" style="88" hidden="1" customWidth="1"/>
    <col min="17" max="17" width="57" style="88" hidden="1" customWidth="1"/>
    <col min="18" max="18" width="87.7109375" style="88" hidden="1" customWidth="1"/>
    <col min="19" max="19" width="25.42578125" style="303" hidden="1" customWidth="1"/>
    <col min="20" max="20" width="43.7109375" style="304" hidden="1" customWidth="1"/>
    <col min="21" max="21" width="37.28515625" style="304" hidden="1" customWidth="1"/>
    <col min="22" max="22" width="56.28515625" style="304" hidden="1" customWidth="1"/>
    <col min="23" max="23" width="11.7109375" style="305" hidden="1" customWidth="1"/>
    <col min="24" max="24" width="146.85546875" style="305" hidden="1" customWidth="1"/>
    <col min="25" max="25" width="107.42578125" style="306" hidden="1" customWidth="1"/>
    <col min="26" max="26" width="1.28515625" style="307" customWidth="1"/>
    <col min="27" max="27" width="13.42578125" style="7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K6" s="397"/>
      <c r="L6" s="396"/>
      <c r="M6" s="396"/>
      <c r="N6" s="397"/>
      <c r="O6" s="396"/>
      <c r="P6" s="396"/>
      <c r="Q6" s="19" t="s">
        <v>204</v>
      </c>
      <c r="R6" s="7" t="s">
        <v>205</v>
      </c>
      <c r="S6" s="412"/>
      <c r="T6" s="417"/>
      <c r="U6" s="413"/>
      <c r="V6" s="413"/>
      <c r="W6" s="414"/>
      <c r="X6" s="489" t="str">
        <f>A6</f>
        <v>Contraceptive Security (CS) Indicators Data, 2014</v>
      </c>
      <c r="Y6" s="912" t="s">
        <v>92</v>
      </c>
      <c r="Z6" s="416"/>
      <c r="AA6" s="409"/>
    </row>
    <row r="7" spans="1:134" s="915" customFormat="1" ht="37.5" customHeight="1">
      <c r="A7" s="1655" t="s">
        <v>1449</v>
      </c>
      <c r="B7" s="1655"/>
      <c r="C7" s="1655"/>
      <c r="D7" s="916"/>
      <c r="E7" s="916"/>
      <c r="F7" s="916"/>
      <c r="G7" s="917"/>
      <c r="H7" s="918"/>
      <c r="I7" s="906"/>
      <c r="J7" s="907"/>
      <c r="K7" s="908" t="str">
        <f>A7</f>
        <v>Country: Zimbabwe</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300"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K10" s="397"/>
      <c r="L10" s="396"/>
      <c r="M10" s="396"/>
      <c r="N10" s="396"/>
      <c r="O10" s="397" t="s">
        <v>51</v>
      </c>
      <c r="P10" s="396"/>
      <c r="Q10" s="109"/>
      <c r="R10" s="396"/>
      <c r="S10" s="412"/>
      <c r="T10" s="413"/>
      <c r="U10" s="413"/>
      <c r="V10" s="413"/>
      <c r="W10" s="414"/>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85" t="s">
        <v>96</v>
      </c>
      <c r="Z10" s="416"/>
      <c r="AA10" s="409"/>
    </row>
    <row r="11" spans="1:134" s="102" customFormat="1" ht="16.5" customHeight="1" thickBot="1">
      <c r="A11" s="1468" t="s">
        <v>5</v>
      </c>
      <c r="B11" s="1469"/>
      <c r="C11" s="1469"/>
      <c r="D11" s="1469"/>
      <c r="E11" s="1469"/>
      <c r="F11" s="1469"/>
      <c r="G11" s="1469"/>
      <c r="H11" s="148"/>
      <c r="I11" s="302"/>
      <c r="J11" s="298"/>
      <c r="K11" s="81"/>
      <c r="L11" s="88"/>
      <c r="M11" s="88"/>
      <c r="N11" s="88"/>
      <c r="O11" s="88"/>
      <c r="P11" s="88"/>
      <c r="Q11" s="309" t="s">
        <v>79</v>
      </c>
      <c r="R11" s="88"/>
      <c r="S11" s="88"/>
      <c r="T11" s="82"/>
      <c r="U11" s="82"/>
      <c r="V11" s="82"/>
      <c r="W11" s="84"/>
      <c r="X11" s="84"/>
      <c r="Y11" s="85" t="s">
        <v>66</v>
      </c>
      <c r="Z11" s="296"/>
      <c r="AA11" s="79"/>
    </row>
    <row r="12" spans="1:134" s="111" customFormat="1" ht="45">
      <c r="A12" s="1470" t="s">
        <v>117</v>
      </c>
      <c r="B12" s="1471"/>
      <c r="C12" s="1471"/>
      <c r="D12" s="1471"/>
      <c r="E12" s="1471"/>
      <c r="F12" s="1471"/>
      <c r="G12" s="1472"/>
      <c r="H12" s="110" t="s">
        <v>61</v>
      </c>
      <c r="I12" s="311"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8"/>
      <c r="K12" s="81"/>
      <c r="L12" s="88"/>
      <c r="M12" s="88"/>
      <c r="N12" s="88"/>
      <c r="O12" s="88"/>
      <c r="P12" s="88"/>
      <c r="Q12" s="88"/>
      <c r="R12" s="88"/>
      <c r="S12" s="88"/>
      <c r="T12" s="82"/>
      <c r="U12" s="82"/>
      <c r="V12" s="82"/>
      <c r="W12" s="84"/>
      <c r="X12" s="84"/>
      <c r="Z12" s="87"/>
      <c r="AA12" s="79"/>
      <c r="DS12" s="112"/>
      <c r="DT12" s="112"/>
      <c r="DU12" s="112"/>
      <c r="DV12" s="112"/>
      <c r="DW12" s="112"/>
      <c r="DX12" s="112"/>
      <c r="DY12" s="112"/>
      <c r="DZ12" s="112"/>
      <c r="EA12" s="112"/>
      <c r="EB12" s="112"/>
      <c r="EC12" s="113"/>
      <c r="ED12" s="113"/>
    </row>
    <row r="13" spans="1:134" s="111" customFormat="1">
      <c r="A13" s="149"/>
      <c r="B13" s="1473" t="s">
        <v>13</v>
      </c>
      <c r="C13" s="1474"/>
      <c r="D13" s="1579" t="s">
        <v>343</v>
      </c>
      <c r="E13" s="1647"/>
      <c r="F13" s="1647"/>
      <c r="G13" s="1647"/>
      <c r="H13" s="1661"/>
      <c r="I13" s="308"/>
      <c r="J13" s="298"/>
      <c r="K13" s="81" t="str">
        <f>B13</f>
        <v>a. What is the name of the committee?</v>
      </c>
      <c r="L13" s="312" t="str">
        <f>D13</f>
        <v>Reproductive Health Commodity Security Committee</v>
      </c>
      <c r="M13" s="88"/>
      <c r="N13" s="88"/>
      <c r="O13" s="295" t="str">
        <f>D13</f>
        <v>Reproductive Health Commodity Security Committee</v>
      </c>
      <c r="P13" s="88"/>
      <c r="Q13" s="88"/>
      <c r="R13" s="88"/>
      <c r="S13" s="88"/>
      <c r="T13" s="82"/>
      <c r="U13" s="82"/>
      <c r="V13" s="82"/>
      <c r="W13" s="84"/>
      <c r="X13" s="84"/>
      <c r="Z13" s="87"/>
      <c r="AA13" s="7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311"/>
      <c r="J14" s="298"/>
      <c r="K14" s="81" t="str">
        <f>A14</f>
        <v>A2. Are the following organizations represented on the committee?</v>
      </c>
      <c r="L14" s="88"/>
      <c r="M14" s="88"/>
      <c r="N14" s="88"/>
      <c r="O14" s="81"/>
      <c r="P14" s="88"/>
      <c r="Q14" s="88"/>
      <c r="R14" s="88"/>
      <c r="S14" s="88"/>
      <c r="T14" s="82"/>
      <c r="U14" s="82"/>
      <c r="V14" s="82"/>
      <c r="W14" s="84"/>
      <c r="X14" s="84"/>
      <c r="Z14" s="87"/>
      <c r="AA14" s="79"/>
      <c r="DS14" s="112"/>
      <c r="DT14" s="112"/>
      <c r="DU14" s="112"/>
      <c r="DV14" s="113"/>
      <c r="DW14" s="113"/>
      <c r="DX14" s="113"/>
      <c r="DY14" s="113"/>
      <c r="DZ14" s="113"/>
      <c r="EA14" s="113"/>
      <c r="EB14" s="113"/>
      <c r="EC14" s="113"/>
      <c r="ED14" s="113"/>
    </row>
    <row r="15" spans="1:134" s="111" customFormat="1" ht="45">
      <c r="A15" s="150"/>
      <c r="B15" s="1491" t="s">
        <v>14</v>
      </c>
      <c r="C15" s="1492"/>
      <c r="D15" s="680" t="s">
        <v>61</v>
      </c>
      <c r="E15" s="151" t="s">
        <v>55</v>
      </c>
      <c r="F15" s="1658" t="s">
        <v>359</v>
      </c>
      <c r="G15" s="1659"/>
      <c r="H15" s="1660"/>
      <c r="I15" s="308"/>
      <c r="J15" s="298"/>
      <c r="K15" s="81" t="str">
        <f t="shared" ref="K15:K23" si="0">B15</f>
        <v>a. Social marketing</v>
      </c>
      <c r="L15" s="88"/>
      <c r="M15" s="88"/>
      <c r="N15" s="88"/>
      <c r="O15" s="81"/>
      <c r="P15" s="88"/>
      <c r="Q15" s="81" t="str">
        <f t="shared" ref="Q15:Q23" si="1">F15</f>
        <v>Population Services International (PSI)</v>
      </c>
      <c r="R15" s="88"/>
      <c r="S15" s="88"/>
      <c r="T15" s="82"/>
      <c r="U15" s="82"/>
      <c r="V15" s="82"/>
      <c r="W15" s="84"/>
      <c r="X15" s="84"/>
      <c r="Y15" s="85"/>
      <c r="Z15" s="87"/>
      <c r="AA15" s="79"/>
      <c r="DS15" s="112"/>
      <c r="DT15" s="112"/>
      <c r="DU15" s="112"/>
      <c r="DV15" s="112"/>
      <c r="DW15" s="112"/>
      <c r="DX15" s="112"/>
      <c r="DY15" s="112"/>
      <c r="DZ15" s="112"/>
      <c r="EA15" s="112"/>
      <c r="EB15" s="112"/>
      <c r="EC15" s="113"/>
      <c r="ED15" s="113"/>
    </row>
    <row r="16" spans="1:134" s="111" customFormat="1" ht="45">
      <c r="A16" s="152"/>
      <c r="B16" s="1473" t="s">
        <v>118</v>
      </c>
      <c r="C16" s="1474"/>
      <c r="D16" s="680" t="s">
        <v>61</v>
      </c>
      <c r="E16" s="153" t="s">
        <v>55</v>
      </c>
      <c r="F16" s="1658" t="s">
        <v>1433</v>
      </c>
      <c r="G16" s="1659"/>
      <c r="H16" s="1660"/>
      <c r="I16" s="308"/>
      <c r="J16" s="298"/>
      <c r="K16" s="81" t="str">
        <f t="shared" si="0"/>
        <v>b. NGO (for example: service delivery, advocacy, Planned Parenthood affiliate, Marie Stopes affiliate, faith-based organizations, etc.)</v>
      </c>
      <c r="L16" s="88"/>
      <c r="M16" s="88"/>
      <c r="N16" s="88"/>
      <c r="O16" s="81"/>
      <c r="P16" s="88"/>
      <c r="Q16" s="81" t="str">
        <f t="shared" si="1"/>
        <v>Population Services Zimbabwe (Marie Stopes affiliate), Elizabeth Glaser Pediatric AIDS Foundation</v>
      </c>
      <c r="R16" s="88"/>
      <c r="S16" s="88"/>
      <c r="T16" s="82"/>
      <c r="U16" s="82"/>
      <c r="V16" s="82"/>
      <c r="W16" s="84"/>
      <c r="X16" s="84"/>
      <c r="Y16" s="85"/>
      <c r="Z16" s="87"/>
      <c r="AA16" s="79"/>
      <c r="DS16" s="112"/>
      <c r="DT16" s="112"/>
      <c r="DU16" s="112"/>
      <c r="DV16" s="112"/>
      <c r="DW16" s="112"/>
      <c r="DX16" s="112"/>
      <c r="DY16" s="112"/>
      <c r="DZ16" s="112"/>
      <c r="EA16" s="112"/>
      <c r="EB16" s="112"/>
      <c r="EC16" s="113"/>
      <c r="ED16" s="113"/>
    </row>
    <row r="17" spans="1:134" s="111" customFormat="1" ht="45">
      <c r="A17" s="152"/>
      <c r="B17" s="1473" t="s">
        <v>119</v>
      </c>
      <c r="C17" s="1474"/>
      <c r="D17" s="680" t="s">
        <v>61</v>
      </c>
      <c r="E17" s="153" t="s">
        <v>55</v>
      </c>
      <c r="F17" s="1658" t="s">
        <v>360</v>
      </c>
      <c r="G17" s="1659"/>
      <c r="H17" s="1660"/>
      <c r="I17" s="308"/>
      <c r="J17" s="298"/>
      <c r="K17" s="81" t="str">
        <f t="shared" si="0"/>
        <v>c. Commercial sector (for example: pharmacy associations, manufacturers, etc.)</v>
      </c>
      <c r="L17" s="88"/>
      <c r="M17" s="88"/>
      <c r="N17" s="88"/>
      <c r="O17" s="81"/>
      <c r="P17" s="88"/>
      <c r="Q17" s="81" t="str">
        <f t="shared" si="1"/>
        <v>CIMAS Healthcare (medical insurance and health services provider)</v>
      </c>
      <c r="R17" s="88"/>
      <c r="S17" s="88"/>
      <c r="T17" s="82"/>
      <c r="U17" s="82"/>
      <c r="V17" s="82"/>
      <c r="W17" s="84"/>
      <c r="X17" s="84"/>
      <c r="Y17" s="85"/>
      <c r="Z17" s="87"/>
      <c r="AA17" s="79"/>
      <c r="DS17" s="112"/>
      <c r="DT17" s="112"/>
      <c r="DU17" s="112"/>
      <c r="DV17" s="112"/>
      <c r="DW17" s="112"/>
      <c r="DX17" s="112"/>
      <c r="DY17" s="112"/>
      <c r="DZ17" s="112"/>
      <c r="EA17" s="112"/>
      <c r="EB17" s="112"/>
      <c r="EC17" s="112"/>
      <c r="ED17" s="113"/>
    </row>
    <row r="18" spans="1:134" s="111" customFormat="1" ht="45">
      <c r="A18" s="152"/>
      <c r="B18" s="1473" t="s">
        <v>15</v>
      </c>
      <c r="C18" s="1474"/>
      <c r="D18" s="680" t="s">
        <v>61</v>
      </c>
      <c r="E18" s="153" t="s">
        <v>56</v>
      </c>
      <c r="F18" s="1658" t="s">
        <v>361</v>
      </c>
      <c r="G18" s="1659"/>
      <c r="H18" s="1660"/>
      <c r="I18" s="308"/>
      <c r="J18" s="298"/>
      <c r="K18" s="81" t="str">
        <f t="shared" si="0"/>
        <v>d. Donors</v>
      </c>
      <c r="L18" s="88"/>
      <c r="M18" s="88"/>
      <c r="N18" s="88"/>
      <c r="O18" s="81"/>
      <c r="P18" s="88"/>
      <c r="Q18" s="81" t="str">
        <f t="shared" si="1"/>
        <v>USAID, DFID</v>
      </c>
      <c r="R18" s="88"/>
      <c r="S18" s="88"/>
      <c r="T18" s="82"/>
      <c r="U18" s="82"/>
      <c r="V18" s="82"/>
      <c r="W18" s="84"/>
      <c r="X18" s="84"/>
      <c r="Y18" s="85"/>
      <c r="Z18" s="87"/>
      <c r="AA18" s="79"/>
      <c r="DS18" s="112"/>
      <c r="DT18" s="112"/>
      <c r="DU18" s="112"/>
      <c r="DV18" s="112"/>
      <c r="DW18" s="112"/>
      <c r="DX18" s="112"/>
      <c r="DY18" s="112"/>
      <c r="DZ18" s="112"/>
      <c r="EA18" s="112"/>
      <c r="EB18" s="112"/>
      <c r="EC18" s="112"/>
      <c r="ED18" s="113"/>
    </row>
    <row r="19" spans="1:134" s="111" customFormat="1" ht="45">
      <c r="A19" s="152"/>
      <c r="B19" s="1473" t="s">
        <v>16</v>
      </c>
      <c r="C19" s="1474"/>
      <c r="D19" s="680" t="s">
        <v>61</v>
      </c>
      <c r="E19" s="153" t="s">
        <v>57</v>
      </c>
      <c r="F19" s="1658" t="s">
        <v>220</v>
      </c>
      <c r="G19" s="1659"/>
      <c r="H19" s="1660"/>
      <c r="I19" s="308"/>
      <c r="J19" s="298"/>
      <c r="K19" s="81" t="str">
        <f t="shared" si="0"/>
        <v>e. UN agencies</v>
      </c>
      <c r="L19" s="88"/>
      <c r="M19" s="88"/>
      <c r="N19" s="88"/>
      <c r="O19" s="81"/>
      <c r="P19" s="88"/>
      <c r="Q19" s="81" t="str">
        <f t="shared" si="1"/>
        <v>UNFPA</v>
      </c>
      <c r="R19" s="88"/>
      <c r="S19" s="88"/>
      <c r="T19" s="82"/>
      <c r="U19" s="82"/>
      <c r="V19" s="82"/>
      <c r="W19" s="84"/>
      <c r="X19" s="84"/>
      <c r="Y19" s="85"/>
      <c r="Z19" s="87"/>
      <c r="AA19" s="79"/>
      <c r="DS19" s="112"/>
      <c r="DT19" s="112"/>
      <c r="DU19" s="112"/>
      <c r="DV19" s="113"/>
      <c r="DW19" s="113"/>
      <c r="DX19" s="113"/>
      <c r="DY19" s="113"/>
      <c r="DZ19" s="113"/>
      <c r="EA19" s="113"/>
      <c r="EB19" s="113"/>
      <c r="EC19" s="113"/>
      <c r="ED19" s="113"/>
    </row>
    <row r="20" spans="1:134" s="111" customFormat="1" ht="45">
      <c r="A20" s="152"/>
      <c r="B20" s="1473" t="s">
        <v>120</v>
      </c>
      <c r="C20" s="1474"/>
      <c r="D20" s="680" t="s">
        <v>61</v>
      </c>
      <c r="E20" s="153" t="s">
        <v>58</v>
      </c>
      <c r="F20" s="1658" t="s">
        <v>362</v>
      </c>
      <c r="G20" s="1659"/>
      <c r="H20" s="1660"/>
      <c r="I20" s="308"/>
      <c r="J20" s="298"/>
      <c r="K20" s="81" t="str">
        <f t="shared" si="0"/>
        <v>f. Ministry of Health (for example: logistics, reproductive health, family planning, maternal and child health, HIV/AIDS, pharmacy units, etc.)</v>
      </c>
      <c r="L20" s="88"/>
      <c r="M20" s="88"/>
      <c r="N20" s="88"/>
      <c r="O20" s="81"/>
      <c r="P20" s="88"/>
      <c r="Q20" s="313" t="str">
        <f t="shared" si="1"/>
        <v>MoHCW Reproductive Health Unit, Logistics Unit of the Directorate of Pharmacy Services, Zimbabwe National Family Planning Council (ZNFPC)</v>
      </c>
      <c r="R20" s="88"/>
      <c r="S20" s="88"/>
      <c r="T20" s="82"/>
      <c r="U20" s="82"/>
      <c r="V20" s="82"/>
      <c r="W20" s="84"/>
      <c r="X20" s="84"/>
      <c r="Y20" s="85"/>
      <c r="Z20" s="87"/>
      <c r="AA20" s="79"/>
      <c r="DS20" s="112"/>
      <c r="DT20" s="112"/>
      <c r="DU20" s="112"/>
      <c r="DV20" s="113"/>
      <c r="DW20" s="113"/>
      <c r="DX20" s="113"/>
      <c r="DY20" s="113"/>
      <c r="DZ20" s="113"/>
      <c r="EA20" s="113"/>
      <c r="ED20" s="113"/>
    </row>
    <row r="21" spans="1:134" s="111" customFormat="1">
      <c r="A21" s="152"/>
      <c r="B21" s="1491" t="s">
        <v>17</v>
      </c>
      <c r="C21" s="1491"/>
      <c r="D21" s="680" t="s">
        <v>61</v>
      </c>
      <c r="E21" s="153" t="s">
        <v>59</v>
      </c>
      <c r="F21" s="1658" t="s">
        <v>363</v>
      </c>
      <c r="G21" s="1659"/>
      <c r="H21" s="1660"/>
      <c r="I21" s="308"/>
      <c r="J21" s="298"/>
      <c r="K21" s="81" t="str">
        <f t="shared" si="0"/>
        <v>g. Central Medical Store or Central Warehouse</v>
      </c>
      <c r="L21" s="88"/>
      <c r="M21" s="88"/>
      <c r="N21" s="88"/>
      <c r="O21" s="81"/>
      <c r="P21" s="88"/>
      <c r="Q21" s="81" t="str">
        <f t="shared" si="1"/>
        <v>NatPharm</v>
      </c>
      <c r="R21" s="88"/>
      <c r="S21" s="88"/>
      <c r="T21" s="82"/>
      <c r="U21" s="82"/>
      <c r="V21" s="82"/>
      <c r="W21" s="84"/>
      <c r="X21" s="84"/>
      <c r="Y21" s="85"/>
      <c r="Z21" s="87"/>
      <c r="AA21" s="79"/>
    </row>
    <row r="22" spans="1:134" s="111" customFormat="1">
      <c r="A22" s="152"/>
      <c r="B22" s="1491" t="s">
        <v>39</v>
      </c>
      <c r="C22" s="1491"/>
      <c r="D22" s="680" t="s">
        <v>62</v>
      </c>
      <c r="E22" s="153" t="s">
        <v>59</v>
      </c>
      <c r="F22" s="1658"/>
      <c r="G22" s="1659"/>
      <c r="H22" s="1660"/>
      <c r="I22" s="308"/>
      <c r="J22" s="298"/>
      <c r="K22" s="81" t="str">
        <f t="shared" si="0"/>
        <v xml:space="preserve">h. Ministry of Finance or Ministry of Planning </v>
      </c>
      <c r="L22" s="88"/>
      <c r="M22" s="88"/>
      <c r="N22" s="88"/>
      <c r="O22" s="81"/>
      <c r="P22" s="88"/>
      <c r="Q22" s="81">
        <f t="shared" si="1"/>
        <v>0</v>
      </c>
      <c r="R22" s="88"/>
      <c r="S22" s="88"/>
      <c r="T22" s="82"/>
      <c r="U22" s="82"/>
      <c r="V22" s="82"/>
      <c r="W22" s="84"/>
      <c r="X22" s="84"/>
      <c r="Y22" s="85"/>
      <c r="Z22" s="87"/>
      <c r="AA22" s="79"/>
    </row>
    <row r="23" spans="1:134" s="114" customFormat="1" ht="30">
      <c r="A23" s="152"/>
      <c r="B23" s="1491" t="s">
        <v>121</v>
      </c>
      <c r="C23" s="1491"/>
      <c r="D23" s="680" t="s">
        <v>61</v>
      </c>
      <c r="E23" s="153" t="s">
        <v>59</v>
      </c>
      <c r="F23" s="1658" t="s">
        <v>364</v>
      </c>
      <c r="G23" s="1659"/>
      <c r="H23" s="1660"/>
      <c r="I23" s="308"/>
      <c r="J23" s="298"/>
      <c r="K23" s="297" t="str">
        <f t="shared" si="0"/>
        <v>i. Other (for example: partners)</v>
      </c>
      <c r="L23" s="298"/>
      <c r="M23" s="298"/>
      <c r="N23" s="298"/>
      <c r="O23" s="297"/>
      <c r="P23" s="298"/>
      <c r="Q23" s="297" t="str">
        <f t="shared" si="1"/>
        <v>Medicines Control Authority of Zimbabwe, Crown Agents Zimbabwe, USAID | DELIVER PROJECT</v>
      </c>
      <c r="R23" s="298"/>
      <c r="S23" s="298"/>
      <c r="T23" s="298"/>
      <c r="U23" s="298"/>
      <c r="V23" s="298"/>
      <c r="W23" s="314"/>
      <c r="X23" s="314"/>
      <c r="Y23" s="315"/>
      <c r="Z23" s="315"/>
      <c r="AA23" s="79"/>
    </row>
    <row r="24" spans="1:134" s="111" customFormat="1">
      <c r="A24" s="1493" t="s">
        <v>122</v>
      </c>
      <c r="B24" s="1473"/>
      <c r="C24" s="1473"/>
      <c r="D24" s="1473"/>
      <c r="E24" s="1473"/>
      <c r="F24" s="1473"/>
      <c r="G24" s="1473"/>
      <c r="H24" s="163" t="s">
        <v>60</v>
      </c>
      <c r="I24" s="316" t="str">
        <f>A24</f>
        <v>A3. How many times did the committee meet during the last year? (0, 1-2, 3-5, or 6+)  (Please select from the dropdown.)</v>
      </c>
      <c r="J24" s="298"/>
      <c r="K24" s="81"/>
      <c r="L24" s="88"/>
      <c r="M24" s="88"/>
      <c r="N24" s="88"/>
      <c r="O24" s="81"/>
      <c r="P24" s="88"/>
      <c r="Q24" s="88"/>
      <c r="R24" s="88"/>
      <c r="S24" s="88"/>
      <c r="T24" s="82"/>
      <c r="U24" s="82"/>
      <c r="V24" s="82"/>
      <c r="W24" s="84"/>
      <c r="X24" s="84"/>
      <c r="Y24" s="85"/>
      <c r="Z24" s="87"/>
      <c r="AA24" s="79"/>
    </row>
    <row r="25" spans="1:134" s="111" customFormat="1">
      <c r="A25" s="1494" t="s">
        <v>123</v>
      </c>
      <c r="B25" s="1495"/>
      <c r="C25" s="1495"/>
      <c r="D25" s="1491"/>
      <c r="E25" s="1491"/>
      <c r="F25" s="1491"/>
      <c r="G25" s="1496"/>
      <c r="H25" s="163" t="s">
        <v>61</v>
      </c>
      <c r="I25" s="316" t="str">
        <f>A25</f>
        <v xml:space="preserve">A4. Does the committee have legal status?  (Please select from the dropdown.)                                  </v>
      </c>
      <c r="J25" s="298"/>
      <c r="K25" s="81"/>
      <c r="L25" s="88"/>
      <c r="M25" s="88"/>
      <c r="N25" s="88"/>
      <c r="O25" s="81"/>
      <c r="P25" s="88"/>
      <c r="Q25" s="88"/>
      <c r="R25" s="88"/>
      <c r="S25" s="88"/>
      <c r="T25" s="82"/>
      <c r="U25" s="82"/>
      <c r="V25" s="82"/>
      <c r="W25" s="84"/>
      <c r="X25" s="84"/>
      <c r="Y25" s="85"/>
      <c r="Z25" s="87"/>
      <c r="AA25" s="79"/>
    </row>
    <row r="26" spans="1:134" s="111" customFormat="1" ht="45.75" thickBot="1">
      <c r="A26" s="1497" t="s">
        <v>124</v>
      </c>
      <c r="B26" s="1498"/>
      <c r="C26" s="1499"/>
      <c r="D26" s="154" t="s">
        <v>61</v>
      </c>
      <c r="E26" s="155" t="s">
        <v>53</v>
      </c>
      <c r="F26" s="156" t="s">
        <v>365</v>
      </c>
      <c r="G26" s="157" t="s">
        <v>34</v>
      </c>
      <c r="H26" s="228" t="s">
        <v>366</v>
      </c>
      <c r="I26" s="316"/>
      <c r="J26" s="298"/>
      <c r="K26" s="81" t="str">
        <f>A26</f>
        <v>A5. Is there a Contraceptive Security "champion"? (someone who consistently brings up and advocates for contraceptive supplies)</v>
      </c>
      <c r="L26" s="88"/>
      <c r="M26" s="88"/>
      <c r="N26" s="88"/>
      <c r="O26" s="81"/>
      <c r="P26" s="88"/>
      <c r="Q26" s="88"/>
      <c r="R26" s="88"/>
      <c r="S26" s="88"/>
      <c r="T26" s="82"/>
      <c r="U26" s="82"/>
      <c r="V26" s="82"/>
      <c r="W26" s="84"/>
      <c r="X26" s="84"/>
      <c r="Y26" s="85"/>
      <c r="Z26" s="87"/>
      <c r="AA26" s="79"/>
    </row>
    <row r="27" spans="1:134" s="118" customFormat="1" ht="16.5" customHeight="1" thickBot="1">
      <c r="A27" s="1468" t="s">
        <v>6</v>
      </c>
      <c r="B27" s="1469"/>
      <c r="C27" s="1469"/>
      <c r="D27" s="1469"/>
      <c r="E27" s="1469"/>
      <c r="F27" s="1469"/>
      <c r="G27" s="1469"/>
      <c r="H27" s="148"/>
      <c r="I27" s="302"/>
      <c r="J27" s="317"/>
      <c r="K27" s="318"/>
      <c r="L27" s="309"/>
      <c r="M27" s="309"/>
      <c r="N27" s="309"/>
      <c r="O27" s="309"/>
      <c r="P27" s="309"/>
      <c r="Q27" s="309"/>
      <c r="R27" s="309"/>
      <c r="S27" s="309"/>
      <c r="T27" s="317"/>
      <c r="U27" s="317"/>
      <c r="V27" s="317"/>
      <c r="W27" s="319"/>
      <c r="X27" s="319"/>
      <c r="Y27" s="320"/>
      <c r="Z27" s="321"/>
      <c r="AA27" s="79"/>
    </row>
    <row r="28" spans="1:134" s="111" customFormat="1">
      <c r="A28" s="1504" t="s">
        <v>116</v>
      </c>
      <c r="B28" s="1491"/>
      <c r="C28" s="1496"/>
      <c r="D28" s="1505" t="s">
        <v>97</v>
      </c>
      <c r="E28" s="1506"/>
      <c r="F28" s="158" t="s">
        <v>85</v>
      </c>
      <c r="G28" s="159" t="s">
        <v>98</v>
      </c>
      <c r="H28" s="160" t="s">
        <v>96</v>
      </c>
      <c r="I28" s="322"/>
      <c r="J28" s="83"/>
      <c r="K28" s="81">
        <f>B28</f>
        <v>0</v>
      </c>
      <c r="L28" s="88"/>
      <c r="M28" s="88"/>
      <c r="N28" s="88"/>
      <c r="O28" s="88"/>
      <c r="P28" s="88"/>
      <c r="Q28" s="88"/>
      <c r="R28" s="88"/>
      <c r="S28" s="88"/>
      <c r="T28" s="82"/>
      <c r="U28" s="82"/>
      <c r="V28" s="82"/>
      <c r="W28" s="84"/>
      <c r="X28" s="84"/>
      <c r="Y28" s="85"/>
      <c r="Z28" s="87"/>
      <c r="AA28" s="79"/>
    </row>
    <row r="29" spans="1:134" s="111" customFormat="1" ht="75">
      <c r="A29" s="1493" t="s">
        <v>675</v>
      </c>
      <c r="B29" s="1473"/>
      <c r="C29" s="1473"/>
      <c r="D29" s="1473"/>
      <c r="E29" s="1473"/>
      <c r="F29" s="1474"/>
      <c r="G29" s="1507">
        <v>10000000</v>
      </c>
      <c r="H29" s="1508"/>
      <c r="I29" s="323"/>
      <c r="J29" s="297">
        <f>G29</f>
        <v>10000000</v>
      </c>
      <c r="K29" s="81"/>
      <c r="L29" s="88"/>
      <c r="M29" s="324">
        <f>E29</f>
        <v>0</v>
      </c>
      <c r="N29" s="88"/>
      <c r="O29" s="88"/>
      <c r="P29" s="88"/>
      <c r="Q29" s="88"/>
      <c r="R29" s="88"/>
      <c r="S29" s="88"/>
      <c r="T29" s="82"/>
      <c r="U29" s="82"/>
      <c r="V29" s="82"/>
      <c r="W29" s="84"/>
      <c r="X29" s="84"/>
      <c r="Y29" s="86"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87"/>
      <c r="AA29" s="79"/>
    </row>
    <row r="30" spans="1:134" s="111" customFormat="1" ht="73.5">
      <c r="A30" s="1493" t="s">
        <v>676</v>
      </c>
      <c r="B30" s="1473"/>
      <c r="C30" s="1473"/>
      <c r="D30" s="1473"/>
      <c r="E30" s="161" t="s">
        <v>538</v>
      </c>
      <c r="F30" s="162" t="s">
        <v>127</v>
      </c>
      <c r="G30" s="1509" t="s">
        <v>980</v>
      </c>
      <c r="H30" s="1510"/>
      <c r="I30" s="323"/>
      <c r="J30" s="297" t="str">
        <f>G30</f>
        <v>ZNFPC, NatPharm, Crown Agents Zimbabwe, UNFPA, PSI, PSZ, USAID|DELIVER Project</v>
      </c>
      <c r="K30" s="81"/>
      <c r="L30" s="88"/>
      <c r="M30" s="324" t="str">
        <f>E30</f>
        <v>01/13-12/13</v>
      </c>
      <c r="N30" s="88"/>
      <c r="O30" s="88"/>
      <c r="P30" s="88"/>
      <c r="Q30" s="88"/>
      <c r="R30" s="88"/>
      <c r="S30" s="88"/>
      <c r="T30" s="82"/>
      <c r="U30" s="82"/>
      <c r="V30" s="82"/>
      <c r="W30" s="84"/>
      <c r="X30" s="84"/>
      <c r="Y30" s="86" t="str">
        <f>A30</f>
        <v>B3. One-year time period covered by the forecast/quantification amount noted in B2 (mm/yy-mm/yy)
(should ideally be FY '12-'13)</v>
      </c>
      <c r="Z30" s="87"/>
      <c r="AA30" s="79"/>
    </row>
    <row r="31" spans="1:134" s="111" customFormat="1" ht="30">
      <c r="A31" s="1493" t="s">
        <v>128</v>
      </c>
      <c r="B31" s="1473"/>
      <c r="C31" s="1473"/>
      <c r="D31" s="1473"/>
      <c r="E31" s="1473"/>
      <c r="F31" s="1473"/>
      <c r="G31" s="1474"/>
      <c r="H31" s="163" t="s">
        <v>66</v>
      </c>
      <c r="I31" s="316" t="str">
        <f>A31</f>
        <v>B4. Is there a government budget line item specifically for the procurement of contraceptives?  (Please select from the dropdown list.)</v>
      </c>
      <c r="J31" s="83"/>
      <c r="K31" s="81"/>
      <c r="L31" s="88"/>
      <c r="M31" s="88"/>
      <c r="N31" s="88"/>
      <c r="O31" s="88"/>
      <c r="P31" s="88"/>
      <c r="Q31" s="88"/>
      <c r="R31" s="88"/>
      <c r="S31" s="88"/>
      <c r="T31" s="82"/>
      <c r="U31" s="82"/>
      <c r="V31" s="82"/>
      <c r="W31" s="84"/>
      <c r="X31" s="84"/>
      <c r="Y31" s="85"/>
      <c r="Z31" s="87"/>
      <c r="AA31" s="79"/>
    </row>
    <row r="32" spans="1:134" s="111" customFormat="1" ht="90" customHeight="1">
      <c r="A32" s="1500" t="s">
        <v>734</v>
      </c>
      <c r="B32" s="1501"/>
      <c r="C32" s="1501"/>
      <c r="D32" s="1501"/>
      <c r="E32" s="1501"/>
      <c r="F32" s="1501"/>
      <c r="G32" s="1502"/>
      <c r="H32" s="163" t="s">
        <v>66</v>
      </c>
      <c r="I32" s="316"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83"/>
      <c r="K32" s="81"/>
      <c r="L32" s="88"/>
      <c r="M32" s="88"/>
      <c r="N32" s="88"/>
      <c r="O32" s="88"/>
      <c r="P32" s="88"/>
      <c r="Q32" s="88"/>
      <c r="R32" s="88"/>
      <c r="S32" s="88"/>
      <c r="T32" s="82"/>
      <c r="U32" s="82"/>
      <c r="V32" s="82"/>
      <c r="W32" s="84"/>
      <c r="X32" s="84"/>
      <c r="Y32" s="85"/>
      <c r="Z32" s="87"/>
      <c r="AA32" s="79"/>
    </row>
    <row r="33" spans="1:27" s="111" customFormat="1" ht="15.75" customHeight="1">
      <c r="A33" s="1493" t="s">
        <v>129</v>
      </c>
      <c r="B33" s="1473"/>
      <c r="C33" s="1473"/>
      <c r="D33" s="1473"/>
      <c r="E33" s="1473"/>
      <c r="F33" s="1473"/>
      <c r="G33" s="1473"/>
      <c r="H33" s="1511"/>
      <c r="I33" s="316"/>
      <c r="J33" s="298"/>
      <c r="K33" s="81"/>
      <c r="L33" s="88"/>
      <c r="M33" s="88"/>
      <c r="N33" s="88"/>
      <c r="O33" s="88"/>
      <c r="P33" s="88"/>
      <c r="Q33" s="88"/>
      <c r="R33" s="88"/>
      <c r="S33" s="88"/>
      <c r="T33" s="82"/>
      <c r="U33" s="82"/>
      <c r="V33" s="82"/>
      <c r="W33" s="84"/>
      <c r="X33" s="86" t="str">
        <f>A33</f>
        <v>B6. Please complete the table below regarding government allocations for contraceptive procurement.</v>
      </c>
      <c r="Y33" s="85"/>
      <c r="Z33" s="87"/>
      <c r="AA33" s="79"/>
    </row>
    <row r="34" spans="1:27" s="111" customFormat="1" ht="147">
      <c r="A34" s="164"/>
      <c r="B34" s="1501" t="s">
        <v>207</v>
      </c>
      <c r="C34" s="1501"/>
      <c r="D34" s="1502"/>
      <c r="E34" s="165" t="s">
        <v>130</v>
      </c>
      <c r="F34" s="165" t="s">
        <v>131</v>
      </c>
      <c r="G34" s="166" t="s">
        <v>132</v>
      </c>
      <c r="H34" s="167" t="s">
        <v>54</v>
      </c>
      <c r="I34" s="325"/>
      <c r="J34" s="83"/>
      <c r="K34" s="81" t="str">
        <f>B34</f>
        <v>Source of government funds allocated for contraceptive procurement
(funds originally designated for contraceptives, whether or not they ended up being spent on them)</v>
      </c>
      <c r="L34" s="88"/>
      <c r="M34" s="88"/>
      <c r="N34" s="88"/>
      <c r="O34" s="88"/>
      <c r="P34" s="88"/>
      <c r="Q34" s="88"/>
      <c r="R34" s="88"/>
      <c r="S34" s="88"/>
      <c r="T34" s="82"/>
      <c r="U34" s="82"/>
      <c r="V34" s="82"/>
      <c r="W34" s="84"/>
      <c r="X34" s="84"/>
      <c r="Y34" s="85"/>
      <c r="Z34" s="87"/>
      <c r="AA34" s="79"/>
    </row>
    <row r="35" spans="1:27" s="111" customFormat="1" ht="255">
      <c r="A35" s="152"/>
      <c r="B35" s="1501" t="s">
        <v>208</v>
      </c>
      <c r="C35" s="1501"/>
      <c r="D35" s="1502"/>
      <c r="E35" s="168" t="s">
        <v>705</v>
      </c>
      <c r="F35" s="169" t="s">
        <v>538</v>
      </c>
      <c r="G35" s="170"/>
      <c r="H35" s="122" t="s">
        <v>981</v>
      </c>
      <c r="I35" s="322"/>
      <c r="J35" s="83"/>
      <c r="K35" s="81" t="str">
        <f>B35</f>
        <v>a. Internally generated funds allocated for contraceptive procurement</v>
      </c>
      <c r="L35" s="88"/>
      <c r="M35" s="88"/>
      <c r="N35" s="88"/>
      <c r="O35" s="88"/>
      <c r="P35" s="88"/>
      <c r="Q35" s="88"/>
      <c r="R35" s="88"/>
      <c r="S35" s="88"/>
      <c r="T35" s="82"/>
      <c r="U35" s="82"/>
      <c r="V35" s="82"/>
      <c r="W35" s="84"/>
      <c r="X35" s="84"/>
      <c r="Y35" s="85"/>
      <c r="Z35" s="87"/>
      <c r="AA35" s="79"/>
    </row>
    <row r="36" spans="1:27" s="111" customFormat="1" ht="135">
      <c r="A36" s="152"/>
      <c r="B36" s="1501" t="s">
        <v>209</v>
      </c>
      <c r="C36" s="1501"/>
      <c r="D36" s="1502"/>
      <c r="E36" s="168" t="s">
        <v>705</v>
      </c>
      <c r="F36" s="169" t="s">
        <v>538</v>
      </c>
      <c r="G36" s="170"/>
      <c r="H36" s="122" t="s">
        <v>982</v>
      </c>
      <c r="I36" s="322"/>
      <c r="J36" s="83"/>
      <c r="K36" s="81" t="str">
        <f>B36</f>
        <v>b. Total of all other government funds allocated for contraceptive procurement. (For example, these other government funds could include basket funds, World Bank credits or loans, and other funds donors give to the government [e.g., direct budget support])</v>
      </c>
      <c r="L36" s="88"/>
      <c r="M36" s="88"/>
      <c r="N36" s="88"/>
      <c r="O36" s="88"/>
      <c r="P36" s="88"/>
      <c r="Q36" s="88"/>
      <c r="R36" s="88"/>
      <c r="S36" s="88"/>
      <c r="T36" s="82"/>
      <c r="U36" s="82"/>
      <c r="V36" s="82"/>
      <c r="W36" s="84"/>
      <c r="X36" s="84"/>
      <c r="Y36" s="85"/>
      <c r="Z36" s="87"/>
      <c r="AA36" s="79"/>
    </row>
    <row r="37" spans="1:27" s="111" customFormat="1" ht="45" customHeight="1">
      <c r="A37" s="172"/>
      <c r="B37" s="1498" t="s">
        <v>180</v>
      </c>
      <c r="C37" s="1498"/>
      <c r="D37" s="1499"/>
      <c r="E37" s="722" t="s">
        <v>66</v>
      </c>
      <c r="F37" s="174"/>
      <c r="G37" s="174"/>
      <c r="H37" s="175"/>
      <c r="I37" s="322"/>
      <c r="J37" s="83"/>
      <c r="K37" s="81" t="str">
        <f>B37</f>
        <v>c. TOTAL government funds allocated for contraceptive procurement
This will auto-calculate.  (It will sum a &amp; b above.)</v>
      </c>
      <c r="L37" s="88"/>
      <c r="M37" s="88"/>
      <c r="N37" s="88"/>
      <c r="O37" s="295"/>
      <c r="P37" s="88"/>
      <c r="Q37" s="88"/>
      <c r="R37" s="88"/>
      <c r="S37" s="88"/>
      <c r="T37" s="82"/>
      <c r="U37" s="82"/>
      <c r="V37" s="82"/>
      <c r="W37" s="84"/>
      <c r="X37" s="84"/>
      <c r="Y37" s="85"/>
      <c r="Z37" s="87"/>
      <c r="AA37" s="79"/>
    </row>
    <row r="38" spans="1:27" s="111" customFormat="1" ht="82.5" customHeight="1">
      <c r="A38" s="1493" t="s">
        <v>179</v>
      </c>
      <c r="B38" s="1473"/>
      <c r="C38" s="1473"/>
      <c r="D38" s="1473"/>
      <c r="E38" s="1473"/>
      <c r="F38" s="1473"/>
      <c r="G38" s="1474"/>
      <c r="H38" s="163" t="s">
        <v>66</v>
      </c>
      <c r="I38" s="316"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83"/>
      <c r="K38" s="81"/>
      <c r="L38" s="88"/>
      <c r="M38" s="88"/>
      <c r="N38" s="88"/>
      <c r="O38" s="88"/>
      <c r="P38" s="88"/>
      <c r="Q38" s="88"/>
      <c r="R38" s="88"/>
      <c r="S38" s="88"/>
      <c r="T38" s="82"/>
      <c r="U38" s="82"/>
      <c r="V38" s="82"/>
      <c r="W38" s="84"/>
      <c r="X38" s="84"/>
      <c r="Y38" s="85"/>
      <c r="Z38" s="87"/>
      <c r="AA38" s="79"/>
    </row>
    <row r="39" spans="1:27" s="111" customFormat="1" ht="74.25" customHeight="1" thickBot="1">
      <c r="A39" s="1493" t="s">
        <v>678</v>
      </c>
      <c r="B39" s="1473"/>
      <c r="C39" s="1473"/>
      <c r="D39" s="1473"/>
      <c r="E39" s="1473"/>
      <c r="F39" s="1473"/>
      <c r="G39" s="1473"/>
      <c r="H39" s="1511"/>
      <c r="I39" s="316"/>
      <c r="J39" s="83"/>
      <c r="K39" s="81"/>
      <c r="L39" s="88"/>
      <c r="M39" s="88"/>
      <c r="N39" s="88"/>
      <c r="O39" s="88"/>
      <c r="P39" s="88"/>
      <c r="Q39" s="88"/>
      <c r="R39" s="88"/>
      <c r="S39" s="88"/>
      <c r="T39" s="82"/>
      <c r="U39" s="82"/>
      <c r="V39" s="82"/>
      <c r="W39" s="84"/>
      <c r="X39" s="86"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85"/>
      <c r="Z39" s="87"/>
      <c r="AA39" s="79"/>
    </row>
    <row r="40" spans="1:27" s="111" customFormat="1" ht="129.75">
      <c r="A40" s="164"/>
      <c r="B40" s="1512" t="s">
        <v>133</v>
      </c>
      <c r="C40" s="1513"/>
      <c r="D40" s="176" t="s">
        <v>134</v>
      </c>
      <c r="E40" s="165" t="s">
        <v>135</v>
      </c>
      <c r="F40" s="165" t="s">
        <v>136</v>
      </c>
      <c r="G40" s="166" t="s">
        <v>137</v>
      </c>
      <c r="H40" s="167" t="s">
        <v>54</v>
      </c>
      <c r="I40" s="326"/>
      <c r="J40" s="327"/>
      <c r="K40" s="81">
        <f>A40</f>
        <v>0</v>
      </c>
      <c r="L40" s="88"/>
      <c r="M40" s="88"/>
      <c r="N40" s="88"/>
      <c r="O40" s="88"/>
      <c r="P40" s="88"/>
      <c r="Q40" s="88"/>
      <c r="R40" s="88"/>
      <c r="S40" s="88"/>
      <c r="T40" s="82"/>
      <c r="U40" s="82"/>
      <c r="V40" s="82"/>
      <c r="W40" s="84"/>
      <c r="X40" s="84"/>
      <c r="Y40" s="85"/>
      <c r="Z40" s="87"/>
      <c r="AA40" s="79"/>
    </row>
    <row r="41" spans="1:27" s="111" customFormat="1" ht="255">
      <c r="A41" s="164"/>
      <c r="B41" s="1473" t="s">
        <v>138</v>
      </c>
      <c r="C41" s="1474"/>
      <c r="D41" s="702" t="s">
        <v>66</v>
      </c>
      <c r="E41" s="168">
        <v>0</v>
      </c>
      <c r="F41" s="169" t="s">
        <v>538</v>
      </c>
      <c r="G41" s="178"/>
      <c r="H41" s="122" t="s">
        <v>367</v>
      </c>
      <c r="I41" s="322"/>
      <c r="J41" s="83"/>
      <c r="K41" s="81" t="str">
        <f>B41</f>
        <v>a. Internally generated funds spent on contraceptive procurement</v>
      </c>
      <c r="L41" s="88"/>
      <c r="M41" s="88"/>
      <c r="N41" s="88"/>
      <c r="O41" s="88"/>
      <c r="P41" s="88"/>
      <c r="Q41" s="88"/>
      <c r="R41" s="88"/>
      <c r="S41" s="88"/>
      <c r="T41" s="82"/>
      <c r="U41" s="82"/>
      <c r="V41" s="82"/>
      <c r="W41" s="84"/>
      <c r="X41" s="84"/>
      <c r="Y41" s="85"/>
      <c r="Z41" s="87"/>
      <c r="AA41" s="79"/>
    </row>
    <row r="42" spans="1:27" s="111" customFormat="1" ht="30">
      <c r="A42" s="164"/>
      <c r="B42" s="179"/>
      <c r="C42" s="180" t="s">
        <v>139</v>
      </c>
      <c r="D42" s="1475"/>
      <c r="E42" s="1476"/>
      <c r="F42" s="1476"/>
      <c r="G42" s="1476"/>
      <c r="H42" s="1477"/>
      <c r="I42" s="328"/>
      <c r="J42" s="83"/>
      <c r="K42" s="81" t="str">
        <f>C42</f>
        <v>i. Specify source(s) of internally generated funds spent (for example, from taxes)</v>
      </c>
      <c r="L42" s="88"/>
      <c r="M42" s="88"/>
      <c r="N42" s="88"/>
      <c r="O42" s="295">
        <f>D42</f>
        <v>0</v>
      </c>
      <c r="P42" s="88"/>
      <c r="Q42" s="88"/>
      <c r="R42" s="88"/>
      <c r="S42" s="88"/>
      <c r="T42" s="82"/>
      <c r="U42" s="82"/>
      <c r="V42" s="82"/>
      <c r="W42" s="84"/>
      <c r="X42" s="84"/>
      <c r="Y42" s="85"/>
      <c r="Z42" s="87"/>
      <c r="AA42" s="79"/>
    </row>
    <row r="43" spans="1:27" s="111" customFormat="1" ht="255">
      <c r="A43" s="164"/>
      <c r="B43" s="1473" t="s">
        <v>140</v>
      </c>
      <c r="C43" s="1474"/>
      <c r="D43" s="702" t="s">
        <v>66</v>
      </c>
      <c r="E43" s="168">
        <v>0</v>
      </c>
      <c r="F43" s="169" t="s">
        <v>538</v>
      </c>
      <c r="G43" s="170"/>
      <c r="H43" s="122" t="s">
        <v>367</v>
      </c>
      <c r="I43" s="322"/>
      <c r="J43" s="83"/>
      <c r="K43" s="81" t="str">
        <f>B43</f>
        <v>b. Total of all other government funds spent on contraceptive procurement. (For example, these other government funds could include basket funds, World Bank credits or loans, and other funds donors gave to the government [e.g., direct budget support])</v>
      </c>
      <c r="L43" s="88"/>
      <c r="M43" s="88"/>
      <c r="N43" s="88"/>
      <c r="O43" s="88"/>
      <c r="P43" s="88"/>
      <c r="Q43" s="88"/>
      <c r="R43" s="88"/>
      <c r="S43" s="88"/>
      <c r="T43" s="82"/>
      <c r="U43" s="82"/>
      <c r="V43" s="82"/>
      <c r="W43" s="84"/>
      <c r="X43" s="84"/>
      <c r="Y43" s="85"/>
      <c r="Z43" s="87"/>
      <c r="AA43" s="79"/>
    </row>
    <row r="44" spans="1:27" s="111" customFormat="1" ht="30">
      <c r="A44" s="164"/>
      <c r="B44" s="179"/>
      <c r="C44" s="180" t="s">
        <v>141</v>
      </c>
      <c r="D44" s="1475"/>
      <c r="E44" s="1476"/>
      <c r="F44" s="1476"/>
      <c r="G44" s="1476"/>
      <c r="H44" s="1477"/>
      <c r="I44" s="328"/>
      <c r="J44" s="83"/>
      <c r="K44" s="81" t="str">
        <f>C44</f>
        <v>i. Specify source(s) of other government funds spent (for example: basket funding or specific donor)</v>
      </c>
      <c r="L44" s="88"/>
      <c r="M44" s="88"/>
      <c r="N44" s="88"/>
      <c r="O44" s="295">
        <f>D44</f>
        <v>0</v>
      </c>
      <c r="P44" s="88"/>
      <c r="Q44" s="88"/>
      <c r="R44" s="88"/>
      <c r="S44" s="88"/>
      <c r="T44" s="82"/>
      <c r="U44" s="82"/>
      <c r="V44" s="82"/>
      <c r="W44" s="84"/>
      <c r="X44" s="84"/>
      <c r="Y44" s="85"/>
      <c r="Z44" s="87"/>
      <c r="AA44" s="79"/>
    </row>
    <row r="45" spans="1:27" s="111" customFormat="1" ht="45">
      <c r="A45" s="164"/>
      <c r="B45" s="1473" t="s">
        <v>142</v>
      </c>
      <c r="C45" s="1474"/>
      <c r="D45" s="181"/>
      <c r="E45" s="723">
        <f>E41+E43</f>
        <v>0</v>
      </c>
      <c r="F45" s="183"/>
      <c r="G45" s="183"/>
      <c r="H45" s="171"/>
      <c r="I45" s="322"/>
      <c r="J45" s="83"/>
      <c r="K45" s="81" t="str">
        <f>B45</f>
        <v>c. TOTAL government funds spent on contraceptive procurement
This will auto-calculate.  (It will sum a &amp; b above.)</v>
      </c>
      <c r="L45" s="88"/>
      <c r="M45" s="88"/>
      <c r="N45" s="88"/>
      <c r="O45" s="295"/>
      <c r="P45" s="88"/>
      <c r="Q45" s="88"/>
      <c r="R45" s="88"/>
      <c r="S45" s="88"/>
      <c r="T45" s="82"/>
      <c r="U45" s="82"/>
      <c r="V45" s="82"/>
      <c r="W45" s="84"/>
      <c r="X45" s="84"/>
      <c r="Y45" s="85"/>
      <c r="Z45" s="87"/>
      <c r="AA45" s="79"/>
    </row>
    <row r="46" spans="1:27" s="102" customFormat="1">
      <c r="A46" s="184"/>
      <c r="B46" s="185"/>
      <c r="C46" s="185"/>
      <c r="D46" s="186"/>
      <c r="E46" s="187"/>
      <c r="F46" s="187"/>
      <c r="G46" s="188"/>
      <c r="H46" s="189"/>
      <c r="I46" s="329"/>
      <c r="J46" s="83"/>
      <c r="K46" s="81">
        <f>A46</f>
        <v>0</v>
      </c>
      <c r="L46" s="88"/>
      <c r="M46" s="88"/>
      <c r="N46" s="88"/>
      <c r="O46" s="295"/>
      <c r="P46" s="88"/>
      <c r="Q46" s="88"/>
      <c r="R46" s="88"/>
      <c r="S46" s="88"/>
      <c r="T46" s="82"/>
      <c r="U46" s="82"/>
      <c r="V46" s="82"/>
      <c r="W46" s="84"/>
      <c r="X46" s="84"/>
      <c r="Y46" s="300"/>
      <c r="Z46" s="296"/>
      <c r="AA46" s="79"/>
    </row>
    <row r="47" spans="1:27" s="111" customFormat="1" ht="30" customHeight="1">
      <c r="A47" s="1493" t="s">
        <v>143</v>
      </c>
      <c r="B47" s="1473"/>
      <c r="C47" s="1473"/>
      <c r="D47" s="1473"/>
      <c r="E47" s="1473"/>
      <c r="F47" s="1473"/>
      <c r="G47" s="1473"/>
      <c r="H47" s="1511"/>
      <c r="I47" s="316"/>
      <c r="J47" s="83"/>
      <c r="K47" s="81"/>
      <c r="L47" s="88"/>
      <c r="M47" s="88"/>
      <c r="N47" s="88"/>
      <c r="O47" s="88"/>
      <c r="P47" s="88"/>
      <c r="Q47" s="88"/>
      <c r="R47" s="88"/>
      <c r="S47" s="88"/>
      <c r="T47" s="82"/>
      <c r="U47" s="82"/>
      <c r="V47" s="82"/>
      <c r="W47" s="84"/>
      <c r="X47" s="86" t="str">
        <f>A47</f>
        <v xml:space="preserve">B9. Please complete the table below to indicate in-kind donations and Global Fund expenditures on contraceptive procurement in the most recent complete fiscal year (FY '11-'12).
</v>
      </c>
      <c r="Y47" s="85"/>
      <c r="Z47" s="87"/>
      <c r="AA47" s="79"/>
    </row>
    <row r="48" spans="1:27" s="111" customFormat="1" ht="129.75">
      <c r="A48" s="164" t="s">
        <v>69</v>
      </c>
      <c r="B48" s="1512" t="s">
        <v>144</v>
      </c>
      <c r="C48" s="1474"/>
      <c r="D48" s="176" t="s">
        <v>145</v>
      </c>
      <c r="E48" s="165" t="s">
        <v>146</v>
      </c>
      <c r="F48" s="165" t="s">
        <v>147</v>
      </c>
      <c r="G48" s="166" t="s">
        <v>148</v>
      </c>
      <c r="H48" s="167" t="s">
        <v>54</v>
      </c>
      <c r="I48" s="325"/>
      <c r="J48" s="83"/>
      <c r="K48" s="81" t="str">
        <f>A48</f>
        <v xml:space="preserve">
</v>
      </c>
      <c r="L48" s="88"/>
      <c r="M48" s="88"/>
      <c r="N48" s="88"/>
      <c r="O48" s="295"/>
      <c r="P48" s="88"/>
      <c r="Q48" s="88"/>
      <c r="R48" s="88"/>
      <c r="S48" s="88"/>
      <c r="T48" s="82"/>
      <c r="U48" s="82"/>
      <c r="V48" s="82"/>
      <c r="W48" s="84"/>
      <c r="X48" s="84"/>
      <c r="Y48" s="85"/>
      <c r="Z48" s="87"/>
      <c r="AA48" s="79"/>
    </row>
    <row r="49" spans="1:27" s="111" customFormat="1" ht="225">
      <c r="A49" s="164"/>
      <c r="B49" s="1473" t="s">
        <v>99</v>
      </c>
      <c r="C49" s="1474"/>
      <c r="D49" s="702" t="s">
        <v>61</v>
      </c>
      <c r="E49" s="168">
        <v>12107556</v>
      </c>
      <c r="F49" s="169" t="s">
        <v>538</v>
      </c>
      <c r="G49" s="190" t="s">
        <v>368</v>
      </c>
      <c r="H49" s="369" t="s">
        <v>369</v>
      </c>
      <c r="I49" s="323"/>
      <c r="J49" s="83"/>
      <c r="K49" s="81" t="str">
        <f>B49</f>
        <v>a. In-kind donations of contraceptives</v>
      </c>
      <c r="L49" s="88"/>
      <c r="M49" s="88"/>
      <c r="N49" s="88"/>
      <c r="O49" s="295"/>
      <c r="P49" s="88"/>
      <c r="Q49" s="88"/>
      <c r="R49" s="88"/>
      <c r="S49" s="88"/>
      <c r="T49" s="82"/>
      <c r="U49" s="82"/>
      <c r="V49" s="82"/>
      <c r="W49" s="84"/>
      <c r="X49" s="84"/>
      <c r="Y49" s="85"/>
      <c r="Z49" s="87"/>
      <c r="AA49" s="79"/>
    </row>
    <row r="50" spans="1:27" s="111" customFormat="1" ht="30">
      <c r="A50" s="164"/>
      <c r="B50" s="179"/>
      <c r="C50" s="180" t="s">
        <v>100</v>
      </c>
      <c r="D50" s="1525" t="s">
        <v>370</v>
      </c>
      <c r="E50" s="1526"/>
      <c r="F50" s="1526"/>
      <c r="G50" s="1526"/>
      <c r="H50" s="1527"/>
      <c r="I50" s="127"/>
      <c r="J50" s="83"/>
      <c r="K50" s="81" t="str">
        <f>C50</f>
        <v xml:space="preserve">i. Specify source(s) of in-kind donations </v>
      </c>
      <c r="L50" s="88"/>
      <c r="M50" s="88"/>
      <c r="N50" s="88"/>
      <c r="O50" s="295" t="str">
        <f>D50</f>
        <v>Contraceptives donated by DFID, male and female condoms donated by USAID</v>
      </c>
      <c r="P50" s="88"/>
      <c r="Q50" s="88"/>
      <c r="R50" s="88"/>
      <c r="S50" s="88"/>
      <c r="T50" s="82"/>
      <c r="U50" s="82"/>
      <c r="V50" s="82"/>
      <c r="W50" s="84"/>
      <c r="X50" s="84"/>
      <c r="Y50" s="85"/>
      <c r="Z50" s="87"/>
      <c r="AA50" s="79"/>
    </row>
    <row r="51" spans="1:27" s="111" customFormat="1">
      <c r="A51" s="164"/>
      <c r="B51" s="1473" t="s">
        <v>149</v>
      </c>
      <c r="C51" s="1474"/>
      <c r="D51" s="702" t="s">
        <v>62</v>
      </c>
      <c r="E51" s="168"/>
      <c r="F51" s="177"/>
      <c r="G51" s="190"/>
      <c r="H51" s="191"/>
      <c r="I51" s="323"/>
      <c r="J51" s="83"/>
      <c r="K51" s="81" t="str">
        <f>B51</f>
        <v>b. Global Fund grants used to procure condoms</v>
      </c>
      <c r="L51" s="88"/>
      <c r="M51" s="88"/>
      <c r="N51" s="88"/>
      <c r="O51" s="295"/>
      <c r="P51" s="88"/>
      <c r="Q51" s="88"/>
      <c r="R51" s="88"/>
      <c r="S51" s="88"/>
      <c r="T51" s="82"/>
      <c r="U51" s="82"/>
      <c r="V51" s="82"/>
      <c r="W51" s="84"/>
      <c r="X51" s="84"/>
      <c r="Y51" s="85"/>
      <c r="Z51" s="87"/>
      <c r="AA51" s="79"/>
    </row>
    <row r="52" spans="1:27" s="111" customFormat="1" ht="30">
      <c r="A52" s="164"/>
      <c r="B52" s="1473" t="s">
        <v>150</v>
      </c>
      <c r="C52" s="1474"/>
      <c r="D52" s="702" t="s">
        <v>62</v>
      </c>
      <c r="E52" s="168"/>
      <c r="F52" s="481"/>
      <c r="G52" s="190"/>
      <c r="H52" s="191"/>
      <c r="I52" s="323"/>
      <c r="J52" s="83"/>
      <c r="K52" s="81" t="str">
        <f>B52</f>
        <v>c. Global Fund grants used to procure contraceptives besides condoms</v>
      </c>
      <c r="L52" s="88"/>
      <c r="M52" s="88"/>
      <c r="N52" s="88"/>
      <c r="O52" s="295"/>
      <c r="P52" s="88"/>
      <c r="Q52" s="88"/>
      <c r="R52" s="88"/>
      <c r="S52" s="88"/>
      <c r="T52" s="82"/>
      <c r="U52" s="82"/>
      <c r="V52" s="82"/>
      <c r="W52" s="84"/>
      <c r="X52" s="84"/>
      <c r="Y52" s="85"/>
      <c r="Z52" s="87"/>
      <c r="AA52" s="79"/>
    </row>
    <row r="53" spans="1:27" s="111" customFormat="1" ht="45">
      <c r="A53" s="164"/>
      <c r="B53" s="1473" t="s">
        <v>151</v>
      </c>
      <c r="C53" s="1474"/>
      <c r="D53" s="181"/>
      <c r="E53" s="182">
        <f>E49+E51+E52</f>
        <v>12107556</v>
      </c>
      <c r="F53" s="183"/>
      <c r="G53" s="183"/>
      <c r="H53" s="192"/>
      <c r="I53" s="322"/>
      <c r="J53" s="83"/>
      <c r="K53" s="81" t="str">
        <f>B53</f>
        <v>d. TOTAL value of in-kind donations and Global Fund grants spent on contraceptive procurement
This will auto-calculate.  (It will sum a-c above.)</v>
      </c>
      <c r="L53" s="88"/>
      <c r="M53" s="88"/>
      <c r="N53" s="88"/>
      <c r="O53" s="295"/>
      <c r="P53" s="88"/>
      <c r="Q53" s="88"/>
      <c r="R53" s="88"/>
      <c r="S53" s="88"/>
      <c r="T53" s="82"/>
      <c r="U53" s="82"/>
      <c r="V53" s="82"/>
      <c r="W53" s="84"/>
      <c r="X53" s="84"/>
      <c r="Y53" s="85"/>
      <c r="Z53" s="87"/>
      <c r="AA53" s="79"/>
    </row>
    <row r="54" spans="1:27" s="102" customFormat="1">
      <c r="A54" s="184"/>
      <c r="B54" s="185"/>
      <c r="C54" s="185"/>
      <c r="D54" s="186"/>
      <c r="E54" s="187"/>
      <c r="F54" s="187"/>
      <c r="G54" s="188"/>
      <c r="H54" s="189"/>
      <c r="I54" s="329"/>
      <c r="J54" s="83"/>
      <c r="K54" s="81">
        <f>A54</f>
        <v>0</v>
      </c>
      <c r="L54" s="88"/>
      <c r="M54" s="88"/>
      <c r="N54" s="88"/>
      <c r="O54" s="295"/>
      <c r="P54" s="88"/>
      <c r="Q54" s="88"/>
      <c r="R54" s="88"/>
      <c r="S54" s="88"/>
      <c r="T54" s="82"/>
      <c r="U54" s="82"/>
      <c r="V54" s="82"/>
      <c r="W54" s="84"/>
      <c r="X54" s="84"/>
      <c r="Y54" s="300"/>
      <c r="Z54" s="296"/>
      <c r="AA54" s="79"/>
    </row>
    <row r="55" spans="1:27" s="111" customFormat="1" ht="75" customHeight="1">
      <c r="A55" s="1493" t="s">
        <v>215</v>
      </c>
      <c r="B55" s="1473"/>
      <c r="C55" s="1473"/>
      <c r="D55" s="1473"/>
      <c r="E55" s="1473"/>
      <c r="F55" s="1473"/>
      <c r="G55" s="1473"/>
      <c r="H55" s="1511"/>
      <c r="I55" s="316"/>
      <c r="J55" s="83"/>
      <c r="K55" s="81"/>
      <c r="L55" s="88"/>
      <c r="M55" s="88"/>
      <c r="N55" s="88"/>
      <c r="O55" s="88"/>
      <c r="P55" s="88"/>
      <c r="Q55" s="88"/>
      <c r="R55" s="88"/>
      <c r="S55" s="88"/>
      <c r="T55" s="82"/>
      <c r="U55" s="82"/>
      <c r="V55" s="82"/>
      <c r="W55" s="84"/>
      <c r="X55" s="86"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85"/>
      <c r="Z55" s="87"/>
      <c r="AA55" s="79"/>
    </row>
    <row r="56" spans="1:27" s="111" customFormat="1" ht="150">
      <c r="A56" s="1519" t="s">
        <v>152</v>
      </c>
      <c r="B56" s="1528"/>
      <c r="C56" s="1528"/>
      <c r="D56" s="1528"/>
      <c r="E56" s="1529"/>
      <c r="F56" s="566">
        <f>E45/(E45+E53)</f>
        <v>0</v>
      </c>
      <c r="G56" s="1517" t="s">
        <v>101</v>
      </c>
      <c r="H56" s="1518"/>
      <c r="I56" s="323"/>
      <c r="J56" s="330" t="str">
        <f>G56</f>
        <v xml:space="preserve">Comments:
</v>
      </c>
      <c r="K56" s="81"/>
      <c r="L56" s="88"/>
      <c r="M56" s="88"/>
      <c r="N56" s="88"/>
      <c r="O56" s="295"/>
      <c r="P56" s="88"/>
      <c r="Q56" s="88"/>
      <c r="R56" s="312"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88"/>
      <c r="T56" s="82"/>
      <c r="U56" s="82"/>
      <c r="V56" s="82"/>
      <c r="W56" s="84"/>
      <c r="X56" s="84"/>
      <c r="Y56" s="85"/>
      <c r="Z56" s="87"/>
      <c r="AA56" s="79"/>
    </row>
    <row r="57" spans="1:27" s="111" customFormat="1" ht="140.25" customHeight="1">
      <c r="A57" s="1514" t="s">
        <v>210</v>
      </c>
      <c r="B57" s="1515"/>
      <c r="C57" s="1515"/>
      <c r="D57" s="1515"/>
      <c r="E57" s="1516"/>
      <c r="F57" s="566" t="s">
        <v>66</v>
      </c>
      <c r="G57" s="690" t="s">
        <v>101</v>
      </c>
      <c r="H57" s="691"/>
      <c r="I57" s="323"/>
      <c r="J57" s="330" t="str">
        <f>G57</f>
        <v xml:space="preserve">Comments:
</v>
      </c>
      <c r="K57" s="81"/>
      <c r="L57" s="88"/>
      <c r="M57" s="88"/>
      <c r="N57" s="88"/>
      <c r="O57" s="295"/>
      <c r="P57" s="88"/>
      <c r="Q57" s="88"/>
      <c r="R57" s="312"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88"/>
      <c r="T57" s="82"/>
      <c r="U57" s="82"/>
      <c r="V57" s="82"/>
      <c r="W57" s="84"/>
      <c r="X57" s="84"/>
      <c r="Y57" s="85"/>
      <c r="Z57" s="87"/>
      <c r="AA57" s="79"/>
    </row>
    <row r="58" spans="1:27" s="111" customFormat="1" ht="135" customHeight="1">
      <c r="A58" s="1519" t="s">
        <v>153</v>
      </c>
      <c r="B58" s="1520"/>
      <c r="C58" s="1520"/>
      <c r="D58" s="1520"/>
      <c r="E58" s="1521"/>
      <c r="F58" s="566">
        <f>(E45+E53)/G29</f>
        <v>1.2107555999999999</v>
      </c>
      <c r="G58" s="690" t="s">
        <v>101</v>
      </c>
      <c r="H58" s="691"/>
      <c r="I58" s="323"/>
      <c r="J58" s="330" t="str">
        <f>G58</f>
        <v xml:space="preserve">Comments:
</v>
      </c>
      <c r="K58" s="81"/>
      <c r="L58" s="88"/>
      <c r="M58" s="88"/>
      <c r="N58" s="88"/>
      <c r="O58" s="295"/>
      <c r="P58" s="88"/>
      <c r="Q58" s="88"/>
      <c r="R58" s="312"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88"/>
      <c r="T58" s="82"/>
      <c r="U58" s="82"/>
      <c r="V58" s="82"/>
      <c r="W58" s="84"/>
      <c r="X58" s="84"/>
      <c r="Y58" s="85"/>
      <c r="Z58" s="87"/>
      <c r="AA58" s="79"/>
    </row>
    <row r="59" spans="1:27" s="111" customFormat="1" ht="60">
      <c r="A59" s="1522" t="s">
        <v>211</v>
      </c>
      <c r="B59" s="1523"/>
      <c r="C59" s="1523"/>
      <c r="D59" s="1523"/>
      <c r="E59" s="1524"/>
      <c r="F59" s="701"/>
      <c r="G59" s="1517" t="s">
        <v>114</v>
      </c>
      <c r="H59" s="1518"/>
      <c r="I59" s="323"/>
      <c r="J59" s="330" t="str">
        <f>G59</f>
        <v xml:space="preserve">Comments: </v>
      </c>
      <c r="K59" s="81"/>
      <c r="L59" s="88"/>
      <c r="M59" s="88"/>
      <c r="N59" s="88"/>
      <c r="O59" s="295"/>
      <c r="P59" s="88"/>
      <c r="Q59" s="88"/>
      <c r="R59" s="312" t="str">
        <f>A59</f>
        <v>B13. If B12 did not calculate automatically, please answer the following question:
Was there a funding gap for public sector contraceptives in the last complete fiscal year?
(Please select from the dropdown list.)</v>
      </c>
      <c r="S59" s="88"/>
      <c r="T59" s="82"/>
      <c r="U59" s="82"/>
      <c r="V59" s="82"/>
      <c r="W59" s="84"/>
      <c r="X59" s="84"/>
      <c r="Y59" s="85"/>
      <c r="Z59" s="87"/>
      <c r="AA59" s="79"/>
    </row>
    <row r="60" spans="1:27" s="102" customFormat="1">
      <c r="A60" s="194"/>
      <c r="B60" s="195"/>
      <c r="C60" s="195"/>
      <c r="D60" s="196"/>
      <c r="E60" s="197"/>
      <c r="F60" s="197"/>
      <c r="G60" s="198"/>
      <c r="H60" s="199"/>
      <c r="I60" s="329"/>
      <c r="J60" s="83"/>
      <c r="K60" s="81">
        <f>A60</f>
        <v>0</v>
      </c>
      <c r="L60" s="88"/>
      <c r="M60" s="88"/>
      <c r="N60" s="88"/>
      <c r="O60" s="295"/>
      <c r="P60" s="88"/>
      <c r="Q60" s="88"/>
      <c r="R60" s="88"/>
      <c r="S60" s="88"/>
      <c r="T60" s="82"/>
      <c r="U60" s="82"/>
      <c r="V60" s="82"/>
      <c r="W60" s="84"/>
      <c r="X60" s="84"/>
      <c r="Y60" s="300"/>
      <c r="Z60" s="296"/>
      <c r="AA60" s="79"/>
    </row>
    <row r="61" spans="1:27" s="111" customFormat="1" ht="45">
      <c r="A61" s="1493" t="s">
        <v>154</v>
      </c>
      <c r="B61" s="1473"/>
      <c r="C61" s="1473"/>
      <c r="D61" s="1473"/>
      <c r="E61" s="1474"/>
      <c r="F61" s="1540" t="s">
        <v>66</v>
      </c>
      <c r="G61" s="1541"/>
      <c r="H61" s="1542"/>
      <c r="I61" s="331"/>
      <c r="J61" s="83"/>
      <c r="K61" s="81"/>
      <c r="L61" s="88"/>
      <c r="M61" s="88"/>
      <c r="N61" s="88"/>
      <c r="O61" s="88"/>
      <c r="P61" s="88"/>
      <c r="Q61" s="81" t="str">
        <f>F61</f>
        <v>Don't know</v>
      </c>
      <c r="R61" s="312" t="str">
        <f>A61</f>
        <v>B14. If the government financed any contraceptive procurement in the most recent complete fiscal year, which entity conducted the procurement(s)? (Please select from the dropdown.)</v>
      </c>
      <c r="S61" s="88"/>
      <c r="T61" s="82"/>
      <c r="U61" s="82"/>
      <c r="V61" s="82"/>
      <c r="W61" s="84"/>
      <c r="X61" s="84"/>
      <c r="Y61" s="85"/>
      <c r="Z61" s="87"/>
      <c r="AA61" s="79"/>
    </row>
    <row r="62" spans="1:27" s="111" customFormat="1">
      <c r="A62" s="152"/>
      <c r="B62" s="1473" t="s">
        <v>31</v>
      </c>
      <c r="C62" s="1473"/>
      <c r="D62" s="1473"/>
      <c r="E62" s="1473"/>
      <c r="F62" s="1484"/>
      <c r="G62" s="1485"/>
      <c r="H62" s="1486"/>
      <c r="I62" s="323"/>
      <c r="J62" s="83"/>
      <c r="K62" s="81"/>
      <c r="L62" s="88"/>
      <c r="M62" s="332">
        <f>E62</f>
        <v>0</v>
      </c>
      <c r="N62" s="88"/>
      <c r="O62" s="88"/>
      <c r="P62" s="88"/>
      <c r="Q62" s="81">
        <f>F62</f>
        <v>0</v>
      </c>
      <c r="R62" s="295" t="str">
        <f>B62</f>
        <v>a. Specify entity</v>
      </c>
      <c r="S62" s="88"/>
      <c r="T62" s="82"/>
      <c r="U62" s="82"/>
      <c r="V62" s="82"/>
      <c r="W62" s="84"/>
      <c r="X62" s="84"/>
      <c r="Y62" s="85"/>
      <c r="Z62" s="87"/>
      <c r="AA62" s="79"/>
    </row>
    <row r="63" spans="1:27" s="111" customFormat="1" ht="30.75" customHeight="1">
      <c r="A63" s="684"/>
      <c r="B63" s="683"/>
      <c r="C63" s="1473" t="s">
        <v>178</v>
      </c>
      <c r="D63" s="1473"/>
      <c r="E63" s="1474"/>
      <c r="F63" s="1540" t="s">
        <v>205</v>
      </c>
      <c r="G63" s="1541"/>
      <c r="H63" s="1542"/>
      <c r="I63" s="323"/>
      <c r="J63" s="83"/>
      <c r="K63" s="81"/>
      <c r="L63" s="88"/>
      <c r="M63" s="88"/>
      <c r="N63" s="88"/>
      <c r="O63" s="88"/>
      <c r="P63" s="88"/>
      <c r="Q63" s="81" t="str">
        <f>F63</f>
        <v>Not applicable</v>
      </c>
      <c r="R63" s="295" t="str">
        <f>C63</f>
        <v>i. Is this a parastatal? (i.e., a company established and contracted by the government to undertake commercial activities on behalf of the government)</v>
      </c>
      <c r="S63" s="88"/>
      <c r="T63" s="82"/>
      <c r="U63" s="82"/>
      <c r="V63" s="82"/>
      <c r="W63" s="84"/>
      <c r="X63" s="84"/>
      <c r="Y63" s="85"/>
      <c r="Z63" s="87"/>
      <c r="AA63" s="79"/>
    </row>
    <row r="64" spans="1:27" s="111" customFormat="1" ht="45">
      <c r="A64" s="1493" t="s">
        <v>155</v>
      </c>
      <c r="B64" s="1473"/>
      <c r="C64" s="1474"/>
      <c r="D64" s="1484" t="s">
        <v>983</v>
      </c>
      <c r="E64" s="1485"/>
      <c r="F64" s="1485"/>
      <c r="G64" s="1485"/>
      <c r="H64" s="1486"/>
      <c r="I64" s="308"/>
      <c r="J64" s="83"/>
      <c r="K64" s="81" t="str">
        <f>A64</f>
        <v xml:space="preserve">B15. Please note any additional comments about finance and procurement.
</v>
      </c>
      <c r="L64" s="88"/>
      <c r="M64" s="88"/>
      <c r="N64" s="88"/>
      <c r="O64" s="81" t="str">
        <f>D64</f>
        <v>Crown Agents and UNFPA procure on behalf of DFID while the USAID|DELIVER Project is the contractor for USAID</v>
      </c>
      <c r="P64" s="88"/>
      <c r="Q64" s="88"/>
      <c r="R64" s="81"/>
      <c r="S64" s="88"/>
      <c r="T64" s="82"/>
      <c r="U64" s="82"/>
      <c r="V64" s="82"/>
      <c r="W64" s="84"/>
      <c r="X64" s="84"/>
      <c r="Y64" s="85"/>
      <c r="Z64" s="87"/>
      <c r="AA64" s="79"/>
    </row>
    <row r="65" spans="1:27" s="111" customFormat="1" ht="16.5" customHeight="1" thickBot="1">
      <c r="A65" s="1530" t="s">
        <v>7</v>
      </c>
      <c r="B65" s="1531"/>
      <c r="C65" s="1531"/>
      <c r="D65" s="1531"/>
      <c r="E65" s="1531"/>
      <c r="F65" s="1531"/>
      <c r="G65" s="1531"/>
      <c r="H65" s="200"/>
      <c r="I65" s="302"/>
      <c r="J65" s="83"/>
      <c r="K65" s="81"/>
      <c r="L65" s="88"/>
      <c r="M65" s="88"/>
      <c r="N65" s="88"/>
      <c r="O65" s="88"/>
      <c r="P65" s="88"/>
      <c r="Q65" s="88"/>
      <c r="R65" s="81"/>
      <c r="S65" s="88"/>
      <c r="T65" s="82"/>
      <c r="U65" s="82"/>
      <c r="V65" s="82"/>
      <c r="W65" s="84"/>
      <c r="X65" s="84"/>
      <c r="Y65" s="85"/>
      <c r="Z65" s="87"/>
      <c r="AA65" s="79"/>
    </row>
    <row r="66" spans="1:27" s="111" customFormat="1" ht="45" customHeight="1">
      <c r="A66" s="1532" t="s">
        <v>156</v>
      </c>
      <c r="B66" s="1533"/>
      <c r="C66" s="1533"/>
      <c r="D66" s="1533"/>
      <c r="E66" s="1533"/>
      <c r="F66" s="1533"/>
      <c r="G66" s="1533"/>
      <c r="H66" s="1534"/>
      <c r="I66" s="333"/>
      <c r="J66" s="83"/>
      <c r="K66" s="81"/>
      <c r="L66" s="88"/>
      <c r="M66" s="88"/>
      <c r="N66" s="88"/>
      <c r="O66" s="88"/>
      <c r="P66" s="88"/>
      <c r="Q66" s="88"/>
      <c r="R66" s="81"/>
      <c r="S66" s="88"/>
      <c r="T66" s="82"/>
      <c r="U66" s="82"/>
      <c r="V66" s="82"/>
      <c r="W66" s="84"/>
      <c r="X66" s="86"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85"/>
      <c r="Z66" s="87"/>
      <c r="AA66" s="79"/>
    </row>
    <row r="67" spans="1:27" s="128" customFormat="1" ht="15.75">
      <c r="A67" s="1535" t="s">
        <v>2</v>
      </c>
      <c r="B67" s="1536"/>
      <c r="C67" s="1537"/>
      <c r="D67" s="1538" t="s">
        <v>84</v>
      </c>
      <c r="E67" s="1539"/>
      <c r="F67" s="201" t="s">
        <v>102</v>
      </c>
      <c r="G67" s="202" t="s">
        <v>103</v>
      </c>
      <c r="H67" s="203" t="s">
        <v>104</v>
      </c>
      <c r="I67" s="334"/>
      <c r="J67" s="335"/>
      <c r="K67" s="81" t="str">
        <f>A67</f>
        <v>Contraceptive Method</v>
      </c>
      <c r="L67" s="309"/>
      <c r="M67" s="309"/>
      <c r="N67" s="309"/>
      <c r="O67" s="309"/>
      <c r="P67" s="309"/>
      <c r="Q67" s="309"/>
      <c r="R67" s="318"/>
      <c r="S67" s="309"/>
      <c r="T67" s="336"/>
      <c r="U67" s="336"/>
      <c r="V67" s="336"/>
      <c r="W67" s="337"/>
      <c r="X67" s="337"/>
      <c r="Y67" s="338"/>
      <c r="Z67" s="339"/>
      <c r="AA67" s="79"/>
    </row>
    <row r="68" spans="1:27" s="111" customFormat="1" ht="30">
      <c r="A68" s="204"/>
      <c r="B68" s="1543" t="s">
        <v>157</v>
      </c>
      <c r="C68" s="1544"/>
      <c r="D68" s="1651" t="s">
        <v>61</v>
      </c>
      <c r="E68" s="1651"/>
      <c r="F68" s="694" t="s">
        <v>61</v>
      </c>
      <c r="G68" s="694" t="s">
        <v>61</v>
      </c>
      <c r="H68" s="99" t="s">
        <v>61</v>
      </c>
      <c r="I68" s="308"/>
      <c r="J68" s="83"/>
      <c r="K68" s="81" t="str">
        <f t="shared" ref="K68:K79" si="2">B68</f>
        <v>a. Combined oral contraceptives (estrogen + progestin - for  example, LoFemenol, Microgynon)</v>
      </c>
      <c r="L68" s="88"/>
      <c r="M68" s="88"/>
      <c r="N68" s="88"/>
      <c r="O68" s="88"/>
      <c r="P68" s="88"/>
      <c r="Q68" s="88"/>
      <c r="R68" s="81"/>
      <c r="S68" s="88"/>
      <c r="T68" s="82"/>
      <c r="U68" s="82"/>
      <c r="V68" s="82"/>
      <c r="W68" s="84"/>
      <c r="X68" s="84"/>
      <c r="Y68" s="85"/>
      <c r="Z68" s="87"/>
      <c r="AA68" s="79"/>
    </row>
    <row r="69" spans="1:27" s="111" customFormat="1">
      <c r="A69" s="205"/>
      <c r="B69" s="1543" t="s">
        <v>158</v>
      </c>
      <c r="C69" s="1544"/>
      <c r="D69" s="1651" t="s">
        <v>61</v>
      </c>
      <c r="E69" s="1651"/>
      <c r="F69" s="694" t="s">
        <v>61</v>
      </c>
      <c r="G69" s="694" t="s">
        <v>61</v>
      </c>
      <c r="H69" s="99" t="s">
        <v>61</v>
      </c>
      <c r="I69" s="308"/>
      <c r="J69" s="83"/>
      <c r="K69" s="81" t="str">
        <f t="shared" si="2"/>
        <v>b. Progestin-only pills (for example, Ovrette, Microlut)</v>
      </c>
      <c r="L69" s="88"/>
      <c r="M69" s="88"/>
      <c r="N69" s="88"/>
      <c r="O69" s="88"/>
      <c r="P69" s="88"/>
      <c r="Q69" s="88"/>
      <c r="R69" s="81"/>
      <c r="S69" s="88"/>
      <c r="T69" s="82"/>
      <c r="U69" s="82"/>
      <c r="V69" s="82"/>
      <c r="W69" s="84"/>
      <c r="X69" s="84"/>
      <c r="Y69" s="85"/>
      <c r="Z69" s="87"/>
      <c r="AA69" s="79"/>
    </row>
    <row r="70" spans="1:27" s="111" customFormat="1">
      <c r="A70" s="205"/>
      <c r="B70" s="1543" t="s">
        <v>159</v>
      </c>
      <c r="C70" s="1544"/>
      <c r="D70" s="1651" t="s">
        <v>61</v>
      </c>
      <c r="E70" s="1651"/>
      <c r="F70" s="694" t="s">
        <v>61</v>
      </c>
      <c r="G70" s="694" t="s">
        <v>61</v>
      </c>
      <c r="H70" s="99" t="s">
        <v>61</v>
      </c>
      <c r="I70" s="308"/>
      <c r="J70" s="83"/>
      <c r="K70" s="81" t="str">
        <f t="shared" si="2"/>
        <v>c. Injectables (for example, DepoProvera, Noristerat)</v>
      </c>
      <c r="L70" s="88"/>
      <c r="M70" s="88"/>
      <c r="N70" s="88"/>
      <c r="O70" s="88"/>
      <c r="P70" s="88"/>
      <c r="Q70" s="88"/>
      <c r="R70" s="81"/>
      <c r="S70" s="88"/>
      <c r="T70" s="82"/>
      <c r="U70" s="82"/>
      <c r="V70" s="82"/>
      <c r="W70" s="84"/>
      <c r="X70" s="84"/>
      <c r="Y70" s="85"/>
      <c r="Z70" s="87"/>
      <c r="AA70" s="79"/>
    </row>
    <row r="71" spans="1:27" s="111" customFormat="1">
      <c r="A71" s="205"/>
      <c r="B71" s="1543" t="s">
        <v>160</v>
      </c>
      <c r="C71" s="1544"/>
      <c r="D71" s="1651" t="s">
        <v>61</v>
      </c>
      <c r="E71" s="1651"/>
      <c r="F71" s="694" t="s">
        <v>61</v>
      </c>
      <c r="G71" s="694" t="s">
        <v>61</v>
      </c>
      <c r="H71" s="99" t="s">
        <v>61</v>
      </c>
      <c r="I71" s="308"/>
      <c r="J71" s="83"/>
      <c r="K71" s="81" t="str">
        <f t="shared" si="2"/>
        <v>d. Implants (for example, Jadelle, Implanon)</v>
      </c>
      <c r="L71" s="88"/>
      <c r="M71" s="88"/>
      <c r="N71" s="88"/>
      <c r="O71" s="88"/>
      <c r="P71" s="88"/>
      <c r="Q71" s="88"/>
      <c r="R71" s="81"/>
      <c r="S71" s="88"/>
      <c r="T71" s="82"/>
      <c r="U71" s="82"/>
      <c r="V71" s="82"/>
      <c r="W71" s="84"/>
      <c r="X71" s="84"/>
      <c r="Y71" s="85"/>
      <c r="Z71" s="87"/>
      <c r="AA71" s="79"/>
    </row>
    <row r="72" spans="1:27" s="111" customFormat="1">
      <c r="A72" s="205"/>
      <c r="B72" s="1543" t="s">
        <v>161</v>
      </c>
      <c r="C72" s="1544"/>
      <c r="D72" s="1651" t="s">
        <v>61</v>
      </c>
      <c r="E72" s="1651"/>
      <c r="F72" s="694" t="s">
        <v>61</v>
      </c>
      <c r="G72" s="694" t="s">
        <v>61</v>
      </c>
      <c r="H72" s="99" t="s">
        <v>62</v>
      </c>
      <c r="I72" s="308"/>
      <c r="J72" s="83"/>
      <c r="K72" s="81" t="str">
        <f t="shared" si="2"/>
        <v>e. Intrauterine devices (IUDs) (for example, Optima Copper T)</v>
      </c>
      <c r="L72" s="88"/>
      <c r="M72" s="88"/>
      <c r="N72" s="88"/>
      <c r="O72" s="88"/>
      <c r="P72" s="88"/>
      <c r="Q72" s="88"/>
      <c r="R72" s="81"/>
      <c r="S72" s="88"/>
      <c r="T72" s="82"/>
      <c r="U72" s="82"/>
      <c r="V72" s="82"/>
      <c r="W72" s="84"/>
      <c r="X72" s="84"/>
      <c r="Y72" s="85"/>
      <c r="Z72" s="87"/>
      <c r="AA72" s="79"/>
    </row>
    <row r="73" spans="1:27" s="111" customFormat="1">
      <c r="A73" s="205"/>
      <c r="B73" s="1543" t="s">
        <v>18</v>
      </c>
      <c r="C73" s="1544"/>
      <c r="D73" s="1651" t="s">
        <v>61</v>
      </c>
      <c r="E73" s="1651"/>
      <c r="F73" s="694" t="s">
        <v>61</v>
      </c>
      <c r="G73" s="694" t="s">
        <v>61</v>
      </c>
      <c r="H73" s="99" t="s">
        <v>61</v>
      </c>
      <c r="I73" s="308"/>
      <c r="J73" s="83"/>
      <c r="K73" s="81" t="str">
        <f t="shared" si="2"/>
        <v>f. Male condoms</v>
      </c>
      <c r="L73" s="88"/>
      <c r="M73" s="88"/>
      <c r="N73" s="88"/>
      <c r="O73" s="88"/>
      <c r="P73" s="88"/>
      <c r="Q73" s="88"/>
      <c r="R73" s="81"/>
      <c r="S73" s="88"/>
      <c r="T73" s="82"/>
      <c r="U73" s="82"/>
      <c r="V73" s="82"/>
      <c r="W73" s="84"/>
      <c r="X73" s="84"/>
      <c r="Y73" s="85"/>
      <c r="Z73" s="87"/>
      <c r="AA73" s="79"/>
    </row>
    <row r="74" spans="1:27" s="111" customFormat="1">
      <c r="A74" s="205"/>
      <c r="B74" s="1543" t="s">
        <v>19</v>
      </c>
      <c r="C74" s="1544"/>
      <c r="D74" s="1651" t="s">
        <v>61</v>
      </c>
      <c r="E74" s="1651"/>
      <c r="F74" s="694" t="s">
        <v>61</v>
      </c>
      <c r="G74" s="694" t="s">
        <v>61</v>
      </c>
      <c r="H74" s="99" t="s">
        <v>61</v>
      </c>
      <c r="I74" s="308"/>
      <c r="J74" s="83"/>
      <c r="K74" s="81" t="str">
        <f t="shared" si="2"/>
        <v>g. Female condoms</v>
      </c>
      <c r="L74" s="88"/>
      <c r="M74" s="88"/>
      <c r="N74" s="88"/>
      <c r="O74" s="88"/>
      <c r="P74" s="88"/>
      <c r="Q74" s="88"/>
      <c r="R74" s="81"/>
      <c r="S74" s="88"/>
      <c r="T74" s="82"/>
      <c r="U74" s="82"/>
      <c r="V74" s="82"/>
      <c r="W74" s="84"/>
      <c r="X74" s="84"/>
      <c r="Y74" s="85"/>
      <c r="Z74" s="87"/>
      <c r="AA74" s="79"/>
    </row>
    <row r="75" spans="1:27" s="111" customFormat="1">
      <c r="A75" s="205"/>
      <c r="B75" s="1543" t="s">
        <v>162</v>
      </c>
      <c r="C75" s="1544"/>
      <c r="D75" s="1651" t="s">
        <v>61</v>
      </c>
      <c r="E75" s="1651"/>
      <c r="F75" s="694" t="s">
        <v>61</v>
      </c>
      <c r="G75" s="694" t="s">
        <v>61</v>
      </c>
      <c r="H75" s="99" t="s">
        <v>61</v>
      </c>
      <c r="I75" s="308"/>
      <c r="J75" s="83"/>
      <c r="K75" s="81" t="str">
        <f t="shared" si="2"/>
        <v>h. Emergency contraceptive pills (for example, Postinor)</v>
      </c>
      <c r="L75" s="88"/>
      <c r="M75" s="88"/>
      <c r="N75" s="88"/>
      <c r="O75" s="88"/>
      <c r="P75" s="88"/>
      <c r="Q75" s="88"/>
      <c r="R75" s="81"/>
      <c r="S75" s="88"/>
      <c r="T75" s="82"/>
      <c r="U75" s="82"/>
      <c r="V75" s="82"/>
      <c r="W75" s="84"/>
      <c r="X75" s="84"/>
      <c r="Y75" s="85"/>
      <c r="Z75" s="87"/>
      <c r="AA75" s="79"/>
    </row>
    <row r="76" spans="1:27" s="111" customFormat="1">
      <c r="A76" s="205"/>
      <c r="B76" s="1543" t="s">
        <v>163</v>
      </c>
      <c r="C76" s="1544"/>
      <c r="D76" s="1651" t="s">
        <v>61</v>
      </c>
      <c r="E76" s="1651"/>
      <c r="F76" s="694" t="s">
        <v>61</v>
      </c>
      <c r="G76" s="694" t="s">
        <v>61</v>
      </c>
      <c r="H76" s="99" t="s">
        <v>66</v>
      </c>
      <c r="I76" s="308"/>
      <c r="J76" s="83"/>
      <c r="K76" s="81" t="str">
        <f t="shared" si="2"/>
        <v>i. Long-acting permanent method for males (vasectomy)</v>
      </c>
      <c r="L76" s="88"/>
      <c r="M76" s="88"/>
      <c r="N76" s="88"/>
      <c r="O76" s="88"/>
      <c r="P76" s="88"/>
      <c r="Q76" s="88"/>
      <c r="R76" s="81"/>
      <c r="S76" s="88"/>
      <c r="T76" s="82"/>
      <c r="U76" s="82"/>
      <c r="V76" s="82"/>
      <c r="W76" s="84"/>
      <c r="X76" s="84"/>
      <c r="Y76" s="85"/>
      <c r="Z76" s="87"/>
      <c r="AA76" s="79"/>
    </row>
    <row r="77" spans="1:27" s="111" customFormat="1">
      <c r="A77" s="205"/>
      <c r="B77" s="1543" t="s">
        <v>164</v>
      </c>
      <c r="C77" s="1544"/>
      <c r="D77" s="1651" t="s">
        <v>61</v>
      </c>
      <c r="E77" s="1651"/>
      <c r="F77" s="694" t="s">
        <v>61</v>
      </c>
      <c r="G77" s="694" t="s">
        <v>61</v>
      </c>
      <c r="H77" s="99" t="s">
        <v>66</v>
      </c>
      <c r="I77" s="308"/>
      <c r="J77" s="83"/>
      <c r="K77" s="81" t="str">
        <f t="shared" si="2"/>
        <v>j. Long-acting permanent method for females (tubal ligation)</v>
      </c>
      <c r="L77" s="88"/>
      <c r="M77" s="88"/>
      <c r="N77" s="88"/>
      <c r="O77" s="88"/>
      <c r="P77" s="88"/>
      <c r="Q77" s="88"/>
      <c r="R77" s="81"/>
      <c r="S77" s="88"/>
      <c r="T77" s="82"/>
      <c r="U77" s="82"/>
      <c r="V77" s="82"/>
      <c r="W77" s="84"/>
      <c r="X77" s="84"/>
      <c r="Y77" s="85"/>
      <c r="Z77" s="87"/>
      <c r="AA77" s="79"/>
    </row>
    <row r="78" spans="1:27" s="111" customFormat="1">
      <c r="A78" s="205"/>
      <c r="B78" s="1543" t="s">
        <v>20</v>
      </c>
      <c r="C78" s="1544"/>
      <c r="D78" s="1651" t="s">
        <v>61</v>
      </c>
      <c r="E78" s="1651"/>
      <c r="F78" s="694" t="s">
        <v>61</v>
      </c>
      <c r="G78" s="694" t="s">
        <v>62</v>
      </c>
      <c r="H78" s="99" t="s">
        <v>62</v>
      </c>
      <c r="I78" s="308"/>
      <c r="J78" s="83"/>
      <c r="K78" s="81" t="str">
        <f t="shared" si="2"/>
        <v>k. CycleBeads</v>
      </c>
      <c r="L78" s="88"/>
      <c r="M78" s="88"/>
      <c r="N78" s="88"/>
      <c r="O78" s="88"/>
      <c r="P78" s="88"/>
      <c r="Q78" s="88"/>
      <c r="R78" s="81"/>
      <c r="S78" s="88"/>
      <c r="T78" s="82"/>
      <c r="U78" s="82"/>
      <c r="V78" s="82"/>
      <c r="W78" s="84"/>
      <c r="X78" s="84"/>
      <c r="Y78" s="85"/>
      <c r="Z78" s="87"/>
      <c r="AA78" s="79"/>
    </row>
    <row r="79" spans="1:27" s="111" customFormat="1" ht="45">
      <c r="A79" s="206"/>
      <c r="B79" s="1546" t="s">
        <v>165</v>
      </c>
      <c r="C79" s="1547"/>
      <c r="D79" s="1651" t="s">
        <v>62</v>
      </c>
      <c r="E79" s="1651"/>
      <c r="F79" s="694" t="s">
        <v>62</v>
      </c>
      <c r="G79" s="694" t="s">
        <v>62</v>
      </c>
      <c r="H79" s="99" t="s">
        <v>62</v>
      </c>
      <c r="I79" s="308"/>
      <c r="J79" s="83"/>
      <c r="K79" s="81" t="str">
        <f t="shared" si="2"/>
        <v>l. Other contraceptive methods - specify 
(Please provide the name of the other contraceptive(s) offered, by sector.)</v>
      </c>
      <c r="L79" s="88"/>
      <c r="M79" s="88"/>
      <c r="N79" s="88"/>
      <c r="O79" s="88"/>
      <c r="P79" s="88"/>
      <c r="Q79" s="88"/>
      <c r="R79" s="81"/>
      <c r="S79" s="88"/>
      <c r="T79" s="82"/>
      <c r="U79" s="82"/>
      <c r="V79" s="82"/>
      <c r="W79" s="84"/>
      <c r="X79" s="84"/>
      <c r="Y79" s="85"/>
      <c r="Z79" s="87"/>
      <c r="AA79" s="79"/>
    </row>
    <row r="80" spans="1:27" s="111" customFormat="1" ht="30.75" thickBot="1">
      <c r="A80" s="1493" t="s">
        <v>105</v>
      </c>
      <c r="B80" s="1473"/>
      <c r="C80" s="1474"/>
      <c r="D80" s="1674" t="s">
        <v>984</v>
      </c>
      <c r="E80" s="1675"/>
      <c r="F80" s="1675"/>
      <c r="G80" s="1675"/>
      <c r="H80" s="1676"/>
      <c r="I80" s="308"/>
      <c r="J80" s="83"/>
      <c r="K80" s="81" t="str">
        <f>A80</f>
        <v>C2. Please note any comments about the commodities offered.</v>
      </c>
      <c r="L80" s="88"/>
      <c r="M80" s="88"/>
      <c r="N80" s="88"/>
      <c r="O80" s="81" t="str">
        <f>D80</f>
        <v>PSI provides progestin-only pills, combined oral contraceptives, and implants in its New Start and New Life centers.</v>
      </c>
      <c r="P80" s="88"/>
      <c r="Q80" s="88"/>
      <c r="R80" s="81"/>
      <c r="S80" s="88"/>
      <c r="T80" s="82"/>
      <c r="U80" s="82"/>
      <c r="V80" s="82"/>
      <c r="W80" s="84"/>
      <c r="X80" s="84"/>
      <c r="Y80" s="85"/>
      <c r="Z80" s="87"/>
      <c r="AA80" s="79"/>
    </row>
    <row r="81" spans="1:28" s="129" customFormat="1" ht="16.5" customHeight="1" thickBot="1">
      <c r="A81" s="2122" t="s">
        <v>3</v>
      </c>
      <c r="B81" s="2123"/>
      <c r="C81" s="2123"/>
      <c r="D81" s="2123"/>
      <c r="E81" s="2123"/>
      <c r="F81" s="2123"/>
      <c r="G81" s="2123"/>
      <c r="H81" s="523"/>
      <c r="I81" s="302"/>
      <c r="J81" s="335"/>
      <c r="K81" s="81"/>
      <c r="L81" s="309"/>
      <c r="M81" s="309"/>
      <c r="N81" s="309"/>
      <c r="O81" s="309"/>
      <c r="P81" s="309"/>
      <c r="Q81" s="309"/>
      <c r="R81" s="318"/>
      <c r="S81" s="309"/>
      <c r="T81" s="336"/>
      <c r="U81" s="336"/>
      <c r="V81" s="336"/>
      <c r="W81" s="337"/>
      <c r="X81" s="337"/>
      <c r="Y81" s="340"/>
      <c r="Z81" s="341"/>
      <c r="AA81" s="79"/>
    </row>
    <row r="82" spans="1:28" s="111" customFormat="1" ht="30" customHeight="1">
      <c r="A82" s="1504" t="s">
        <v>166</v>
      </c>
      <c r="B82" s="1491"/>
      <c r="C82" s="1491"/>
      <c r="D82" s="1491"/>
      <c r="E82" s="1491"/>
      <c r="F82" s="1491"/>
      <c r="G82" s="1496"/>
      <c r="H82" s="110" t="s">
        <v>61</v>
      </c>
      <c r="I82" s="342" t="str">
        <f>A82</f>
        <v>D1. Is there a contraceptive security or reproductive health commodity security strategy or is contraceptive security explicitly included in a country strategy? (Please select from the dropdown list.)</v>
      </c>
      <c r="J82" s="83"/>
      <c r="K82" s="81"/>
      <c r="L82" s="88"/>
      <c r="M82" s="88"/>
      <c r="N82" s="88"/>
      <c r="O82" s="88"/>
      <c r="P82" s="88"/>
      <c r="Q82" s="88"/>
      <c r="R82" s="81"/>
      <c r="S82" s="88"/>
      <c r="T82" s="82"/>
      <c r="U82" s="82"/>
      <c r="V82" s="82"/>
      <c r="W82" s="84"/>
      <c r="X82" s="84"/>
      <c r="Y82" s="85"/>
      <c r="Z82" s="87"/>
      <c r="AA82" s="79"/>
    </row>
    <row r="83" spans="1:28" s="111" customFormat="1" ht="15.75" thickBot="1">
      <c r="A83" s="1558" t="s">
        <v>70</v>
      </c>
      <c r="B83" s="1559"/>
      <c r="C83" s="1559"/>
      <c r="D83" s="208"/>
      <c r="E83" s="208"/>
      <c r="F83" s="208"/>
      <c r="G83" s="208"/>
      <c r="H83" s="209"/>
      <c r="I83" s="343"/>
      <c r="J83" s="83"/>
      <c r="K83" s="81"/>
      <c r="L83" s="88"/>
      <c r="M83" s="88"/>
      <c r="N83" s="88"/>
      <c r="O83" s="88"/>
      <c r="P83" s="88"/>
      <c r="Q83" s="88"/>
      <c r="R83" s="81"/>
      <c r="S83" s="88"/>
      <c r="T83" s="82"/>
      <c r="U83" s="82"/>
      <c r="V83" s="82"/>
      <c r="W83" s="84"/>
      <c r="X83" s="84"/>
      <c r="Y83" s="85"/>
      <c r="Z83" s="87"/>
      <c r="AA83" s="79"/>
    </row>
    <row r="84" spans="1:28" s="111" customFormat="1" ht="64.5" customHeight="1">
      <c r="A84" s="1560"/>
      <c r="B84" s="1562" t="s">
        <v>37</v>
      </c>
      <c r="C84" s="1563"/>
      <c r="D84" s="1563" t="s">
        <v>167</v>
      </c>
      <c r="E84" s="1563"/>
      <c r="F84" s="686" t="s">
        <v>35</v>
      </c>
      <c r="G84" s="1563" t="s">
        <v>36</v>
      </c>
      <c r="H84" s="1564"/>
      <c r="I84" s="342"/>
      <c r="J84" s="330" t="str">
        <f>G84</f>
        <v>Is the contraceptive security strategy being implemented?</v>
      </c>
      <c r="K84" s="81" t="str">
        <f>B84</f>
        <v>Strategy name</v>
      </c>
      <c r="L84" s="88"/>
      <c r="M84" s="312">
        <f>E84</f>
        <v>0</v>
      </c>
      <c r="N84" s="88"/>
      <c r="O84" s="88"/>
      <c r="P84" s="88"/>
      <c r="Q84" s="88"/>
      <c r="R84" s="81"/>
      <c r="S84" s="81" t="str">
        <f>D84</f>
        <v>Years Covered (including strategy updates)</v>
      </c>
      <c r="T84" s="82"/>
      <c r="U84" s="82"/>
      <c r="V84" s="82"/>
      <c r="W84" s="84"/>
      <c r="X84" s="84"/>
      <c r="Y84" s="85"/>
      <c r="Z84" s="87"/>
      <c r="AA84" s="79"/>
    </row>
    <row r="85" spans="1:28" s="111" customFormat="1" ht="15.75" thickBot="1">
      <c r="A85" s="1561"/>
      <c r="B85" s="210" t="s">
        <v>10</v>
      </c>
      <c r="C85" s="692" t="s">
        <v>371</v>
      </c>
      <c r="D85" s="1662" t="s">
        <v>499</v>
      </c>
      <c r="E85" s="1663"/>
      <c r="F85" s="679" t="s">
        <v>66</v>
      </c>
      <c r="G85" s="1586" t="s">
        <v>66</v>
      </c>
      <c r="H85" s="1664"/>
      <c r="I85" s="342"/>
      <c r="J85" s="330" t="str">
        <f>G85</f>
        <v>Don't know</v>
      </c>
      <c r="K85" s="81" t="str">
        <f>B85</f>
        <v>a</v>
      </c>
      <c r="L85" s="88"/>
      <c r="M85" s="312">
        <f>E85</f>
        <v>0</v>
      </c>
      <c r="N85" s="88"/>
      <c r="O85" s="88"/>
      <c r="P85" s="88"/>
      <c r="Q85" s="88"/>
      <c r="R85" s="81"/>
      <c r="S85" s="81" t="str">
        <f>D85</f>
        <v>2011-2015</v>
      </c>
      <c r="T85" s="82"/>
      <c r="U85" s="82"/>
      <c r="V85" s="82"/>
      <c r="W85" s="84"/>
      <c r="X85" s="84"/>
      <c r="Y85" s="85"/>
      <c r="Z85" s="87"/>
      <c r="AA85" s="79"/>
    </row>
    <row r="86" spans="1:28" s="111" customFormat="1" ht="28.5" customHeight="1">
      <c r="A86" s="1504" t="s">
        <v>71</v>
      </c>
      <c r="B86" s="1491"/>
      <c r="C86" s="1491"/>
      <c r="D86" s="1491"/>
      <c r="E86" s="1491"/>
      <c r="F86" s="1491"/>
      <c r="G86" s="1496"/>
      <c r="H86" s="567" t="s">
        <v>62</v>
      </c>
      <c r="I86" s="342"/>
      <c r="J86" s="330"/>
      <c r="K86" s="81"/>
      <c r="L86" s="88"/>
      <c r="M86" s="88"/>
      <c r="N86" s="88"/>
      <c r="O86" s="88"/>
      <c r="P86" s="88"/>
      <c r="Q86" s="295" t="str">
        <f>H86</f>
        <v>No</v>
      </c>
      <c r="R86" s="81" t="str">
        <f>A86</f>
        <v>D2. Are any family planning commodities subject to duties, import taxes, or other fees?</v>
      </c>
      <c r="S86" s="88"/>
      <c r="T86" s="82"/>
      <c r="U86" s="82"/>
      <c r="V86" s="82"/>
      <c r="W86" s="84"/>
      <c r="X86" s="84"/>
      <c r="Y86" s="85"/>
      <c r="Z86" s="87"/>
      <c r="AA86" s="79"/>
    </row>
    <row r="87" spans="1:28" s="111" customFormat="1" ht="30">
      <c r="A87" s="152"/>
      <c r="B87" s="1473" t="s">
        <v>106</v>
      </c>
      <c r="C87" s="1473"/>
      <c r="D87" s="1474"/>
      <c r="E87" s="1475" t="s">
        <v>205</v>
      </c>
      <c r="F87" s="1476"/>
      <c r="G87" s="1476"/>
      <c r="H87" s="1477"/>
      <c r="I87" s="342"/>
      <c r="J87" s="330"/>
      <c r="K87" s="81"/>
      <c r="L87" s="88"/>
      <c r="M87" s="312"/>
      <c r="N87" s="312" t="str">
        <f>E87</f>
        <v>Not applicable</v>
      </c>
      <c r="O87" s="88"/>
      <c r="P87" s="81" t="str">
        <f>B87</f>
        <v>a. If yes, for which sectors (public, NGO, social marketing, commercial)?</v>
      </c>
      <c r="Q87" s="88"/>
      <c r="R87" s="81"/>
      <c r="S87" s="88"/>
      <c r="T87" s="82"/>
      <c r="U87" s="82"/>
      <c r="V87" s="82"/>
      <c r="W87" s="84"/>
      <c r="X87" s="84"/>
      <c r="Y87" s="85"/>
      <c r="Z87" s="87"/>
      <c r="AA87" s="79"/>
    </row>
    <row r="88" spans="1:28" s="111" customFormat="1">
      <c r="A88" s="152"/>
      <c r="B88" s="1473" t="s">
        <v>21</v>
      </c>
      <c r="C88" s="1473"/>
      <c r="D88" s="1474"/>
      <c r="E88" s="1475" t="s">
        <v>205</v>
      </c>
      <c r="F88" s="1476"/>
      <c r="G88" s="1476"/>
      <c r="H88" s="1477"/>
      <c r="I88" s="342"/>
      <c r="J88" s="330"/>
      <c r="K88" s="81"/>
      <c r="L88" s="88"/>
      <c r="M88" s="312"/>
      <c r="N88" s="312" t="str">
        <f>E88</f>
        <v>Not applicable</v>
      </c>
      <c r="O88" s="88"/>
      <c r="P88" s="81" t="str">
        <f>B88</f>
        <v>b. If yes, how much are the duties, taxes, or fees?</v>
      </c>
      <c r="Q88" s="88"/>
      <c r="R88" s="81"/>
      <c r="S88" s="88"/>
      <c r="T88" s="82"/>
      <c r="U88" s="82"/>
      <c r="V88" s="82"/>
      <c r="W88" s="84"/>
      <c r="X88" s="84"/>
      <c r="Y88" s="85"/>
      <c r="Z88" s="87"/>
      <c r="AA88" s="79"/>
    </row>
    <row r="89" spans="1:28" s="111" customFormat="1" ht="30" customHeight="1">
      <c r="A89" s="1493" t="s">
        <v>168</v>
      </c>
      <c r="B89" s="1473"/>
      <c r="C89" s="1473"/>
      <c r="D89" s="1473"/>
      <c r="E89" s="1473"/>
      <c r="F89" s="1473"/>
      <c r="G89" s="1474"/>
      <c r="H89" s="163" t="s">
        <v>62</v>
      </c>
      <c r="I89" s="342" t="str">
        <f>A89</f>
        <v>D3. Are there policies that hinder the ability of the private sector (commercial sector, NGOs, or social marketing) to provide contraceptive methods (for example: price controls, distribution limitations, taxes/duties, advertising bans, etc.)?</v>
      </c>
      <c r="J89" s="330"/>
      <c r="K89" s="81"/>
      <c r="L89" s="88"/>
      <c r="M89" s="88"/>
      <c r="N89" s="88"/>
      <c r="O89" s="88"/>
      <c r="P89" s="81"/>
      <c r="Q89" s="88"/>
      <c r="R89" s="81"/>
      <c r="S89" s="88"/>
      <c r="T89" s="82"/>
      <c r="U89" s="82"/>
      <c r="V89" s="82"/>
      <c r="W89" s="84"/>
      <c r="X89" s="84"/>
      <c r="Y89" s="85"/>
      <c r="Z89" s="87"/>
      <c r="AA89" s="79"/>
    </row>
    <row r="90" spans="1:28" s="111" customFormat="1" ht="15" customHeight="1">
      <c r="A90" s="152"/>
      <c r="B90" s="1473" t="s">
        <v>22</v>
      </c>
      <c r="C90" s="1473"/>
      <c r="D90" s="1473"/>
      <c r="E90" s="1476"/>
      <c r="F90" s="1476"/>
      <c r="G90" s="1476"/>
      <c r="H90" s="1477"/>
      <c r="I90" s="342"/>
      <c r="J90" s="330"/>
      <c r="K90" s="81" t="e">
        <f>#REF!</f>
        <v>#REF!</v>
      </c>
      <c r="L90" s="88"/>
      <c r="M90" s="88"/>
      <c r="N90" s="344"/>
      <c r="O90" s="295">
        <f>D90</f>
        <v>0</v>
      </c>
      <c r="P90" s="81"/>
      <c r="Q90" s="88"/>
      <c r="R90" s="88"/>
      <c r="S90" s="88"/>
      <c r="T90" s="82"/>
      <c r="U90" s="82"/>
      <c r="V90" s="82"/>
      <c r="W90" s="84"/>
      <c r="X90" s="84"/>
      <c r="Y90" s="85"/>
      <c r="Z90" s="87"/>
      <c r="AA90" s="79"/>
    </row>
    <row r="91" spans="1:28" s="111" customFormat="1" ht="30" customHeight="1">
      <c r="A91" s="1493" t="s">
        <v>169</v>
      </c>
      <c r="B91" s="1473"/>
      <c r="C91" s="1473"/>
      <c r="D91" s="1473"/>
      <c r="E91" s="1473"/>
      <c r="F91" s="1473"/>
      <c r="G91" s="1474"/>
      <c r="H91" s="163" t="s">
        <v>61</v>
      </c>
      <c r="I91" s="342" t="str">
        <f>A91</f>
        <v>D4. Are there policies that enable the private sector (commercial sector, NGOs, or social marketing) to provide contraceptive methods?</v>
      </c>
      <c r="J91" s="330"/>
      <c r="K91" s="81"/>
      <c r="L91" s="88"/>
      <c r="M91" s="88"/>
      <c r="N91" s="88"/>
      <c r="O91" s="88"/>
      <c r="P91" s="81"/>
      <c r="Q91" s="88"/>
      <c r="R91" s="81"/>
      <c r="S91" s="88"/>
      <c r="T91" s="82"/>
      <c r="U91" s="82"/>
      <c r="V91" s="82"/>
      <c r="W91" s="84"/>
      <c r="X91" s="84"/>
      <c r="Y91" s="85"/>
      <c r="Z91" s="87"/>
      <c r="AA91" s="79"/>
    </row>
    <row r="92" spans="1:28" s="111" customFormat="1" ht="45" customHeight="1">
      <c r="A92" s="152"/>
      <c r="B92" s="1473" t="s">
        <v>22</v>
      </c>
      <c r="C92" s="1473"/>
      <c r="D92" s="1474"/>
      <c r="E92" s="695" t="s">
        <v>372</v>
      </c>
      <c r="F92" s="681"/>
      <c r="G92" s="681"/>
      <c r="H92" s="693"/>
      <c r="I92" s="342"/>
      <c r="J92" s="330"/>
      <c r="K92" s="81" t="str">
        <f>B92</f>
        <v>a. If yes, describe the policies.</v>
      </c>
      <c r="L92" s="88"/>
      <c r="M92" s="88"/>
      <c r="N92" s="344"/>
      <c r="O92" s="295" t="str">
        <f>E92</f>
        <v>The private sector is allowed to provide contraceptive methods as long as they meet the applicable regulatory requirements in terms of approval of premises and service providers.</v>
      </c>
      <c r="P92" s="81"/>
      <c r="Q92" s="88"/>
      <c r="R92" s="88"/>
      <c r="S92" s="88"/>
      <c r="T92" s="82"/>
      <c r="U92" s="82"/>
      <c r="V92" s="82"/>
      <c r="W92" s="84"/>
      <c r="X92" s="84"/>
      <c r="Y92" s="85"/>
      <c r="Z92" s="87"/>
      <c r="AA92" s="79"/>
    </row>
    <row r="93" spans="1:28" ht="45.75" thickBot="1">
      <c r="A93" s="1567" t="s">
        <v>212</v>
      </c>
      <c r="B93" s="1568"/>
      <c r="C93" s="1568"/>
      <c r="D93" s="1568"/>
      <c r="E93" s="1568"/>
      <c r="F93" s="1568"/>
      <c r="G93" s="1568"/>
      <c r="H93" s="1569"/>
      <c r="I93" s="73"/>
      <c r="J93" s="80"/>
      <c r="K93" s="83"/>
      <c r="L93" s="81"/>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78"/>
      <c r="B94" s="1570" t="s">
        <v>52</v>
      </c>
      <c r="C94" s="1571"/>
      <c r="D94" s="1572" t="s">
        <v>213</v>
      </c>
      <c r="E94" s="1573"/>
      <c r="F94" s="1574"/>
      <c r="G94" s="1572" t="s">
        <v>214</v>
      </c>
      <c r="H94" s="1575"/>
      <c r="I94" s="345"/>
      <c r="J94" s="346" t="str">
        <f t="shared" ref="J94:J102" si="3">G94</f>
        <v>Note the lowest level provider that is allowed to sell or dispense the method in the private sector</v>
      </c>
      <c r="K94" s="81"/>
      <c r="L94" s="88"/>
      <c r="M94" s="312"/>
      <c r="N94" s="88"/>
      <c r="O94" s="81"/>
      <c r="P94" s="81"/>
      <c r="Q94" s="88"/>
      <c r="R94" s="88"/>
      <c r="S94" s="88"/>
      <c r="T94" s="347" t="str">
        <f>D94</f>
        <v>Note the lowest level provider that is allowed to sell or dispense the method in the public sector</v>
      </c>
      <c r="U94" s="348"/>
      <c r="V94" s="82"/>
      <c r="W94" s="84"/>
      <c r="X94" s="84"/>
      <c r="Y94" s="85"/>
      <c r="Z94" s="87"/>
      <c r="AA94" s="79"/>
    </row>
    <row r="95" spans="1:28" s="111" customFormat="1" ht="15" customHeight="1">
      <c r="A95" s="130"/>
      <c r="B95" s="95" t="s">
        <v>10</v>
      </c>
      <c r="C95" s="91" t="s">
        <v>181</v>
      </c>
      <c r="D95" s="1576" t="s">
        <v>199</v>
      </c>
      <c r="E95" s="1577"/>
      <c r="F95" s="1578"/>
      <c r="G95" s="1579" t="s">
        <v>202</v>
      </c>
      <c r="H95" s="1580"/>
      <c r="I95" s="349"/>
      <c r="J95" s="330" t="str">
        <f t="shared" si="3"/>
        <v>Nurse</v>
      </c>
      <c r="K95" s="81"/>
      <c r="L95" s="88"/>
      <c r="M95" s="312"/>
      <c r="N95" s="88"/>
      <c r="O95" s="81"/>
      <c r="P95" s="81"/>
      <c r="Q95" s="88"/>
      <c r="R95" s="88"/>
      <c r="S95" s="88"/>
      <c r="T95" s="347" t="str">
        <f>D95</f>
        <v>Community health worker</v>
      </c>
      <c r="U95" s="348"/>
      <c r="V95" s="82"/>
      <c r="W95" s="84"/>
      <c r="X95" s="84"/>
      <c r="Y95" s="85"/>
      <c r="Z95" s="87"/>
      <c r="AA95" s="79"/>
    </row>
    <row r="96" spans="1:28" s="111" customFormat="1" ht="15" customHeight="1">
      <c r="A96" s="130"/>
      <c r="B96" s="95" t="s">
        <v>11</v>
      </c>
      <c r="C96" s="92" t="s">
        <v>188</v>
      </c>
      <c r="D96" s="1576" t="s">
        <v>202</v>
      </c>
      <c r="E96" s="1577"/>
      <c r="F96" s="1578"/>
      <c r="G96" s="1579" t="s">
        <v>202</v>
      </c>
      <c r="H96" s="1580"/>
      <c r="I96" s="349"/>
      <c r="J96" s="330" t="str">
        <f t="shared" si="3"/>
        <v>Nurse</v>
      </c>
      <c r="K96" s="81"/>
      <c r="L96" s="88"/>
      <c r="M96" s="312"/>
      <c r="N96" s="88"/>
      <c r="O96" s="81"/>
      <c r="P96" s="81"/>
      <c r="Q96" s="88"/>
      <c r="R96" s="88"/>
      <c r="S96" s="88"/>
      <c r="T96" s="347" t="str">
        <f t="shared" ref="T96:T102" si="4">D96</f>
        <v>Nurse</v>
      </c>
      <c r="U96" s="348"/>
      <c r="V96" s="82"/>
      <c r="W96" s="84"/>
      <c r="X96" s="84"/>
      <c r="Y96" s="85"/>
      <c r="Z96" s="87"/>
      <c r="AA96" s="79"/>
    </row>
    <row r="97" spans="1:27" s="111" customFormat="1" ht="15" customHeight="1">
      <c r="A97" s="130"/>
      <c r="B97" s="95" t="s">
        <v>12</v>
      </c>
      <c r="C97" s="92" t="s">
        <v>189</v>
      </c>
      <c r="D97" s="1576" t="s">
        <v>202</v>
      </c>
      <c r="E97" s="1577"/>
      <c r="F97" s="1578"/>
      <c r="G97" s="1579" t="s">
        <v>203</v>
      </c>
      <c r="H97" s="1580"/>
      <c r="I97" s="349"/>
      <c r="J97" s="330" t="str">
        <f t="shared" si="3"/>
        <v>Doctor</v>
      </c>
      <c r="K97" s="81"/>
      <c r="L97" s="88"/>
      <c r="M97" s="312"/>
      <c r="N97" s="88"/>
      <c r="O97" s="81"/>
      <c r="P97" s="81"/>
      <c r="Q97" s="88"/>
      <c r="R97" s="88"/>
      <c r="S97" s="88"/>
      <c r="T97" s="347" t="str">
        <f t="shared" si="4"/>
        <v>Nurse</v>
      </c>
      <c r="U97" s="348"/>
      <c r="V97" s="82"/>
      <c r="W97" s="84"/>
      <c r="X97" s="84"/>
      <c r="Y97" s="85"/>
      <c r="Z97" s="87"/>
      <c r="AA97" s="79"/>
    </row>
    <row r="98" spans="1:27" s="111" customFormat="1" ht="15" customHeight="1">
      <c r="A98" s="130"/>
      <c r="B98" s="94" t="s">
        <v>182</v>
      </c>
      <c r="C98" s="92" t="s">
        <v>190</v>
      </c>
      <c r="D98" s="1576" t="s">
        <v>203</v>
      </c>
      <c r="E98" s="1577"/>
      <c r="F98" s="1578"/>
      <c r="G98" s="1579" t="s">
        <v>203</v>
      </c>
      <c r="H98" s="1580"/>
      <c r="I98" s="349"/>
      <c r="J98" s="330" t="str">
        <f t="shared" si="3"/>
        <v>Doctor</v>
      </c>
      <c r="K98" s="81"/>
      <c r="L98" s="88"/>
      <c r="M98" s="312"/>
      <c r="N98" s="88"/>
      <c r="O98" s="81"/>
      <c r="P98" s="81"/>
      <c r="Q98" s="88"/>
      <c r="R98" s="88"/>
      <c r="S98" s="88"/>
      <c r="T98" s="347" t="str">
        <f t="shared" si="4"/>
        <v>Doctor</v>
      </c>
      <c r="U98" s="348"/>
      <c r="V98" s="82"/>
      <c r="W98" s="84"/>
      <c r="X98" s="84"/>
      <c r="Y98" s="85"/>
      <c r="Z98" s="87"/>
      <c r="AA98" s="79"/>
    </row>
    <row r="99" spans="1:27" s="111" customFormat="1" ht="15" customHeight="1">
      <c r="A99" s="130"/>
      <c r="B99" s="95" t="s">
        <v>183</v>
      </c>
      <c r="C99" s="92" t="s">
        <v>191</v>
      </c>
      <c r="D99" s="1576" t="s">
        <v>199</v>
      </c>
      <c r="E99" s="1577"/>
      <c r="F99" s="1578"/>
      <c r="G99" s="1579" t="s">
        <v>199</v>
      </c>
      <c r="H99" s="1580"/>
      <c r="I99" s="349"/>
      <c r="J99" s="330" t="str">
        <f t="shared" si="3"/>
        <v>Community health worker</v>
      </c>
      <c r="K99" s="81"/>
      <c r="L99" s="88"/>
      <c r="M99" s="312"/>
      <c r="N99" s="88"/>
      <c r="O99" s="81"/>
      <c r="P99" s="81"/>
      <c r="Q99" s="88"/>
      <c r="R99" s="88"/>
      <c r="S99" s="88"/>
      <c r="T99" s="347" t="str">
        <f t="shared" si="4"/>
        <v>Community health worker</v>
      </c>
      <c r="U99" s="348"/>
      <c r="V99" s="82"/>
      <c r="W99" s="84"/>
      <c r="X99" s="84"/>
      <c r="Y99" s="85"/>
      <c r="Z99" s="87"/>
      <c r="AA99" s="79"/>
    </row>
    <row r="100" spans="1:27" s="111" customFormat="1" ht="15" customHeight="1">
      <c r="A100" s="130"/>
      <c r="B100" s="95" t="s">
        <v>184</v>
      </c>
      <c r="C100" s="92" t="s">
        <v>192</v>
      </c>
      <c r="D100" s="1576" t="s">
        <v>202</v>
      </c>
      <c r="E100" s="1577"/>
      <c r="F100" s="1578"/>
      <c r="G100" s="1579" t="s">
        <v>202</v>
      </c>
      <c r="H100" s="1580"/>
      <c r="I100" s="349"/>
      <c r="J100" s="330" t="str">
        <f t="shared" si="3"/>
        <v>Nurse</v>
      </c>
      <c r="K100" s="81"/>
      <c r="L100" s="88"/>
      <c r="M100" s="312"/>
      <c r="N100" s="88"/>
      <c r="O100" s="81"/>
      <c r="P100" s="81"/>
      <c r="Q100" s="88"/>
      <c r="R100" s="88"/>
      <c r="S100" s="88"/>
      <c r="T100" s="347" t="str">
        <f t="shared" si="4"/>
        <v>Nurse</v>
      </c>
      <c r="U100" s="348"/>
      <c r="V100" s="82"/>
      <c r="W100" s="84"/>
      <c r="X100" s="84"/>
      <c r="Y100" s="85"/>
      <c r="Z100" s="87"/>
      <c r="AA100" s="79"/>
    </row>
    <row r="101" spans="1:27" s="111" customFormat="1" ht="15" customHeight="1">
      <c r="A101" s="130"/>
      <c r="B101" s="95" t="s">
        <v>185</v>
      </c>
      <c r="C101" s="92" t="s">
        <v>193</v>
      </c>
      <c r="D101" s="1576" t="s">
        <v>203</v>
      </c>
      <c r="E101" s="1577"/>
      <c r="F101" s="1578"/>
      <c r="G101" s="1579" t="s">
        <v>203</v>
      </c>
      <c r="H101" s="1580"/>
      <c r="I101" s="349"/>
      <c r="J101" s="330" t="str">
        <f t="shared" si="3"/>
        <v>Doctor</v>
      </c>
      <c r="K101" s="81"/>
      <c r="L101" s="88"/>
      <c r="M101" s="312"/>
      <c r="N101" s="88"/>
      <c r="O101" s="81"/>
      <c r="P101" s="81"/>
      <c r="Q101" s="88"/>
      <c r="R101" s="88"/>
      <c r="S101" s="88"/>
      <c r="T101" s="347" t="str">
        <f t="shared" si="4"/>
        <v>Doctor</v>
      </c>
      <c r="U101" s="348"/>
      <c r="V101" s="82"/>
      <c r="W101" s="84"/>
      <c r="X101" s="84"/>
      <c r="Y101" s="85"/>
      <c r="Z101" s="87"/>
      <c r="AA101" s="79"/>
    </row>
    <row r="102" spans="1:27" s="111" customFormat="1" ht="15" customHeight="1" thickBot="1">
      <c r="A102" s="130"/>
      <c r="B102" s="96" t="s">
        <v>186</v>
      </c>
      <c r="C102" s="93" t="s">
        <v>194</v>
      </c>
      <c r="D102" s="1586" t="s">
        <v>202</v>
      </c>
      <c r="E102" s="1587"/>
      <c r="F102" s="1588"/>
      <c r="G102" s="1589" t="s">
        <v>202</v>
      </c>
      <c r="H102" s="1590"/>
      <c r="I102" s="349"/>
      <c r="J102" s="330" t="str">
        <f t="shared" si="3"/>
        <v>Nurse</v>
      </c>
      <c r="K102" s="81"/>
      <c r="L102" s="88"/>
      <c r="M102" s="312"/>
      <c r="N102" s="88"/>
      <c r="O102" s="81"/>
      <c r="P102" s="81"/>
      <c r="Q102" s="88"/>
      <c r="R102" s="88"/>
      <c r="S102" s="88"/>
      <c r="T102" s="347" t="str">
        <f t="shared" si="4"/>
        <v>Nurse</v>
      </c>
      <c r="U102" s="348"/>
      <c r="V102" s="82"/>
      <c r="W102" s="84"/>
      <c r="X102" s="84"/>
      <c r="Y102" s="85"/>
      <c r="Z102" s="87"/>
      <c r="AA102" s="79"/>
    </row>
    <row r="103" spans="1:27" s="111" customFormat="1" ht="75" customHeight="1">
      <c r="A103" s="1500" t="s">
        <v>684</v>
      </c>
      <c r="B103" s="1591"/>
      <c r="C103" s="1592"/>
      <c r="D103" s="1593" t="s">
        <v>985</v>
      </c>
      <c r="E103" s="1594"/>
      <c r="F103" s="1594"/>
      <c r="G103" s="1594"/>
      <c r="H103" s="1595"/>
      <c r="I103" s="308"/>
      <c r="J103" s="83"/>
      <c r="K103" s="81"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88"/>
      <c r="M103" s="88"/>
      <c r="N103" s="88"/>
      <c r="O103" s="81" t="str">
        <f>D103</f>
        <v>Pharmacists can sell/dispense condoms and oral contraceptives without prescription. Injectables, implants and IUDs can be sold/dispensed on prescription.</v>
      </c>
      <c r="P103" s="88"/>
      <c r="Q103" s="88"/>
      <c r="R103" s="81"/>
      <c r="S103" s="88"/>
      <c r="T103" s="350"/>
      <c r="U103" s="82"/>
      <c r="V103" s="82"/>
      <c r="W103" s="84"/>
      <c r="X103" s="84"/>
      <c r="Y103" s="85"/>
      <c r="Z103" s="87"/>
      <c r="AA103" s="79"/>
    </row>
    <row r="104" spans="1:27" s="213" customFormat="1" ht="15.75" thickBot="1">
      <c r="A104" s="1596"/>
      <c r="B104" s="1597"/>
      <c r="C104" s="1597"/>
      <c r="D104" s="1597"/>
      <c r="E104" s="1597"/>
      <c r="F104" s="1597"/>
      <c r="G104" s="1597"/>
      <c r="H104" s="1598"/>
      <c r="I104" s="351"/>
      <c r="J104" s="352"/>
      <c r="K104" s="353">
        <f>C104</f>
        <v>0</v>
      </c>
      <c r="L104" s="353"/>
      <c r="M104" s="353"/>
      <c r="N104" s="353"/>
      <c r="O104" s="353"/>
      <c r="P104" s="353"/>
      <c r="Q104" s="353"/>
      <c r="R104" s="353"/>
      <c r="S104" s="353"/>
      <c r="T104" s="353"/>
      <c r="U104" s="353"/>
      <c r="V104" s="353"/>
      <c r="W104" s="354"/>
      <c r="X104" s="354"/>
      <c r="Y104" s="355"/>
      <c r="Z104" s="355"/>
      <c r="AA104" s="356"/>
    </row>
    <row r="105" spans="1:27" s="111" customFormat="1" ht="45" customHeight="1">
      <c r="A105" s="1470" t="s">
        <v>195</v>
      </c>
      <c r="B105" s="1471"/>
      <c r="C105" s="1471"/>
      <c r="D105" s="214" t="s">
        <v>32</v>
      </c>
      <c r="E105" s="1599" t="s">
        <v>38</v>
      </c>
      <c r="F105" s="1600"/>
      <c r="G105" s="1601"/>
      <c r="H105" s="215" t="s">
        <v>30</v>
      </c>
      <c r="I105" s="334"/>
      <c r="J105" s="330"/>
      <c r="K105" s="81" t="str">
        <f>A105</f>
        <v>D7. Does the country have laws, regulations, or policies that make it difficult for the following sub-populations to access effective family planning services?</v>
      </c>
      <c r="L105" s="88"/>
      <c r="M105" s="88"/>
      <c r="N105" s="88"/>
      <c r="O105" s="81"/>
      <c r="P105" s="88"/>
      <c r="Q105" s="88"/>
      <c r="R105" s="88"/>
      <c r="S105" s="88"/>
      <c r="T105" s="82"/>
      <c r="U105" s="82"/>
      <c r="V105" s="348" t="str">
        <f>E105</f>
        <v xml:space="preserve">If yes, describe laws/regulations/policies affecting access </v>
      </c>
      <c r="W105" s="84"/>
      <c r="X105" s="84"/>
      <c r="Y105" s="85"/>
      <c r="Z105" s="87"/>
      <c r="AA105" s="79"/>
    </row>
    <row r="106" spans="1:27" s="111" customFormat="1">
      <c r="A106" s="152"/>
      <c r="B106" s="1473" t="s">
        <v>107</v>
      </c>
      <c r="C106" s="1473"/>
      <c r="D106" s="100" t="s">
        <v>62</v>
      </c>
      <c r="E106" s="1579"/>
      <c r="F106" s="1647"/>
      <c r="G106" s="1661"/>
      <c r="H106" s="98"/>
      <c r="I106" s="331"/>
      <c r="J106" s="330"/>
      <c r="K106" s="81" t="str">
        <f>B106</f>
        <v>a. Unmarried people</v>
      </c>
      <c r="L106" s="88"/>
      <c r="M106" s="312">
        <f>E106</f>
        <v>0</v>
      </c>
      <c r="N106" s="88"/>
      <c r="O106" s="81"/>
      <c r="P106" s="88"/>
      <c r="Q106" s="88"/>
      <c r="R106" s="88"/>
      <c r="S106" s="88"/>
      <c r="T106" s="82"/>
      <c r="U106" s="82"/>
      <c r="V106" s="348">
        <f>E106</f>
        <v>0</v>
      </c>
      <c r="W106" s="84"/>
      <c r="X106" s="84"/>
      <c r="Y106" s="85"/>
      <c r="Z106" s="87"/>
      <c r="AA106" s="79"/>
    </row>
    <row r="107" spans="1:27" s="111" customFormat="1" ht="105">
      <c r="A107" s="152"/>
      <c r="B107" s="1473" t="s">
        <v>23</v>
      </c>
      <c r="C107" s="1473"/>
      <c r="D107" s="100" t="s">
        <v>61</v>
      </c>
      <c r="E107" s="1579" t="s">
        <v>373</v>
      </c>
      <c r="F107" s="1647"/>
      <c r="G107" s="1661"/>
      <c r="H107" s="98" t="s">
        <v>61</v>
      </c>
      <c r="I107" s="331"/>
      <c r="J107" s="330"/>
      <c r="K107" s="81" t="str">
        <f>B107</f>
        <v>b. Young people</v>
      </c>
      <c r="L107" s="88"/>
      <c r="M107" s="312" t="str">
        <f>E107</f>
        <v>Contraceptives are not for sale to those under 16 years of age. (This is based on an act of Parliament.) However, youth are eligible for emergency contraception in the case of sexual abuse or related circumstances.</v>
      </c>
      <c r="N107" s="88"/>
      <c r="O107" s="81"/>
      <c r="P107" s="88"/>
      <c r="Q107" s="88"/>
      <c r="R107" s="88"/>
      <c r="S107" s="88"/>
      <c r="T107" s="82"/>
      <c r="U107" s="82"/>
      <c r="V107" s="348" t="str">
        <f>E107</f>
        <v>Contraceptives are not for sale to those under 16 years of age. (This is based on an act of Parliament.) However, youth are eligible for emergency contraception in the case of sexual abuse or related circumstances.</v>
      </c>
      <c r="W107" s="84"/>
      <c r="X107" s="84"/>
      <c r="Y107" s="85"/>
      <c r="Z107" s="87"/>
      <c r="AA107" s="79"/>
    </row>
    <row r="108" spans="1:27" s="111" customFormat="1" ht="15.75" thickBot="1">
      <c r="A108" s="216"/>
      <c r="B108" s="1582" t="s">
        <v>24</v>
      </c>
      <c r="C108" s="1582"/>
      <c r="D108" s="131" t="s">
        <v>62</v>
      </c>
      <c r="E108" s="1589"/>
      <c r="F108" s="1855"/>
      <c r="G108" s="1856"/>
      <c r="H108" s="364"/>
      <c r="I108" s="331"/>
      <c r="J108" s="330"/>
      <c r="K108" s="81" t="str">
        <f>B108</f>
        <v>c. Other</v>
      </c>
      <c r="L108" s="88"/>
      <c r="M108" s="312">
        <f>E108</f>
        <v>0</v>
      </c>
      <c r="N108" s="88"/>
      <c r="O108" s="81"/>
      <c r="P108" s="88"/>
      <c r="Q108" s="88"/>
      <c r="R108" s="88"/>
      <c r="S108" s="88"/>
      <c r="T108" s="82"/>
      <c r="U108" s="82"/>
      <c r="V108" s="348">
        <f>E108</f>
        <v>0</v>
      </c>
      <c r="W108" s="84"/>
      <c r="X108" s="84"/>
      <c r="Y108" s="85"/>
      <c r="Z108" s="87"/>
      <c r="AA108" s="79"/>
    </row>
    <row r="109" spans="1:27" s="114" customFormat="1">
      <c r="A109" s="1596"/>
      <c r="B109" s="1597"/>
      <c r="C109" s="1597"/>
      <c r="D109" s="1597"/>
      <c r="E109" s="1597"/>
      <c r="F109" s="1597"/>
      <c r="G109" s="1597"/>
      <c r="H109" s="1598"/>
      <c r="I109" s="343"/>
      <c r="J109" s="330"/>
      <c r="K109" s="297">
        <f>C109</f>
        <v>0</v>
      </c>
      <c r="L109" s="298"/>
      <c r="M109" s="298"/>
      <c r="N109" s="298"/>
      <c r="O109" s="297"/>
      <c r="P109" s="298"/>
      <c r="Q109" s="298"/>
      <c r="R109" s="298"/>
      <c r="S109" s="298"/>
      <c r="T109" s="298"/>
      <c r="U109" s="298"/>
      <c r="V109" s="298"/>
      <c r="W109" s="314"/>
      <c r="X109" s="314"/>
      <c r="Y109" s="315"/>
      <c r="Z109" s="315"/>
      <c r="AA109" s="356"/>
    </row>
    <row r="110" spans="1:27" s="111" customFormat="1" ht="45">
      <c r="A110" s="1493" t="s">
        <v>196</v>
      </c>
      <c r="B110" s="1473"/>
      <c r="C110" s="1473"/>
      <c r="D110" s="1473"/>
      <c r="E110" s="1473"/>
      <c r="F110" s="1473"/>
      <c r="G110" s="1473"/>
      <c r="H110" s="1511"/>
      <c r="I110" s="334"/>
      <c r="J110" s="330"/>
      <c r="K110" s="81"/>
      <c r="L110" s="88"/>
      <c r="M110" s="88"/>
      <c r="N110" s="88"/>
      <c r="O110" s="81"/>
      <c r="P110" s="88"/>
      <c r="Q110" s="88"/>
      <c r="R110" s="88"/>
      <c r="S110" s="88"/>
      <c r="T110" s="82"/>
      <c r="U110" s="82"/>
      <c r="V110" s="82"/>
      <c r="W110" s="84"/>
      <c r="X110" s="299" t="str">
        <f>A110</f>
        <v xml:space="preserve">D8. Are there charges* to the client in the public sector for family planning:
*(This question refers to charges by policy, not under-the-table charges.)
</v>
      </c>
      <c r="Y110" s="85"/>
      <c r="Z110" s="87"/>
      <c r="AA110" s="79"/>
    </row>
    <row r="111" spans="1:27" s="111" customFormat="1" ht="15" customHeight="1">
      <c r="A111" s="152"/>
      <c r="B111" s="1473" t="s">
        <v>25</v>
      </c>
      <c r="C111" s="1473"/>
      <c r="D111" s="1473"/>
      <c r="E111" s="1473"/>
      <c r="F111" s="1474"/>
      <c r="G111" s="1576" t="s">
        <v>61</v>
      </c>
      <c r="H111" s="1643"/>
      <c r="I111" s="349"/>
      <c r="J111" s="330" t="str">
        <f>G111</f>
        <v>Yes</v>
      </c>
      <c r="K111" s="81"/>
      <c r="L111" s="88"/>
      <c r="M111" s="88"/>
      <c r="N111" s="88"/>
      <c r="O111" s="81"/>
      <c r="P111" s="88"/>
      <c r="Q111" s="88"/>
      <c r="R111" s="88"/>
      <c r="S111" s="88"/>
      <c r="T111" s="82"/>
      <c r="U111" s="82"/>
      <c r="V111" s="82"/>
      <c r="W111" s="84"/>
      <c r="X111" s="84"/>
      <c r="Y111" s="86" t="str">
        <f>B111</f>
        <v>a. Services?</v>
      </c>
      <c r="Z111" s="87"/>
      <c r="AA111" s="79"/>
    </row>
    <row r="112" spans="1:27" s="111" customFormat="1" ht="15" customHeight="1">
      <c r="A112" s="152"/>
      <c r="B112" s="1473" t="s">
        <v>26</v>
      </c>
      <c r="C112" s="1473"/>
      <c r="D112" s="1473"/>
      <c r="E112" s="1473"/>
      <c r="F112" s="1474"/>
      <c r="G112" s="1576" t="s">
        <v>61</v>
      </c>
      <c r="H112" s="1643"/>
      <c r="I112" s="349"/>
      <c r="J112" s="330" t="str">
        <f>G112</f>
        <v>Yes</v>
      </c>
      <c r="K112" s="81"/>
      <c r="L112" s="88"/>
      <c r="M112" s="88"/>
      <c r="N112" s="88"/>
      <c r="O112" s="81"/>
      <c r="P112" s="88"/>
      <c r="Q112" s="88"/>
      <c r="R112" s="88"/>
      <c r="S112" s="88"/>
      <c r="T112" s="82"/>
      <c r="U112" s="82"/>
      <c r="V112" s="82"/>
      <c r="W112" s="84"/>
      <c r="X112" s="84"/>
      <c r="Y112" s="86" t="str">
        <f>B112</f>
        <v>b. Commodities?</v>
      </c>
      <c r="Z112" s="87"/>
      <c r="AA112" s="79"/>
    </row>
    <row r="113" spans="1:27" s="111" customFormat="1">
      <c r="A113" s="152"/>
      <c r="B113" s="1473" t="s">
        <v>27</v>
      </c>
      <c r="C113" s="1473"/>
      <c r="D113" s="1473"/>
      <c r="E113" s="1473"/>
      <c r="F113" s="1474"/>
      <c r="G113" s="1576" t="s">
        <v>61</v>
      </c>
      <c r="H113" s="1643"/>
      <c r="I113" s="349"/>
      <c r="J113" s="330" t="str">
        <f>G113</f>
        <v>Yes</v>
      </c>
      <c r="K113" s="81"/>
      <c r="L113" s="88"/>
      <c r="M113" s="88"/>
      <c r="N113" s="88"/>
      <c r="O113" s="81"/>
      <c r="P113" s="88"/>
      <c r="Q113" s="88"/>
      <c r="R113" s="88"/>
      <c r="S113" s="88"/>
      <c r="T113" s="82"/>
      <c r="U113" s="82"/>
      <c r="V113" s="82"/>
      <c r="W113" s="84"/>
      <c r="X113" s="84"/>
      <c r="Y113" s="86" t="str">
        <f>B113</f>
        <v>c. If yes, are there exemptions for people who cannot afford to pay?</v>
      </c>
      <c r="Z113" s="87"/>
      <c r="AA113" s="79"/>
    </row>
    <row r="114" spans="1:27" s="111" customFormat="1" ht="105">
      <c r="A114" s="152"/>
      <c r="B114" s="179"/>
      <c r="C114" s="180" t="s">
        <v>28</v>
      </c>
      <c r="D114" s="1579" t="s">
        <v>374</v>
      </c>
      <c r="E114" s="1647"/>
      <c r="F114" s="1647"/>
      <c r="G114" s="1647"/>
      <c r="H114" s="1580"/>
      <c r="I114" s="349"/>
      <c r="J114" s="330"/>
      <c r="K114" s="81" t="str">
        <f>C114</f>
        <v>i. If yes, describe the exemptions.</v>
      </c>
      <c r="L114" s="88"/>
      <c r="M114" s="88"/>
      <c r="N114" s="344"/>
      <c r="O114" s="295" t="str">
        <f>D114</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P114" s="88"/>
      <c r="Q114" s="88"/>
      <c r="R114" s="88"/>
      <c r="S114" s="88"/>
      <c r="T114" s="82"/>
      <c r="U114" s="82"/>
      <c r="V114" s="82"/>
      <c r="W114" s="84"/>
      <c r="X114" s="84"/>
      <c r="Y114" s="85"/>
      <c r="Z114" s="87"/>
      <c r="AA114" s="79"/>
    </row>
    <row r="115" spans="1:27" s="132" customFormat="1" ht="30">
      <c r="A115" s="1493" t="s">
        <v>197</v>
      </c>
      <c r="B115" s="1473"/>
      <c r="C115" s="1473"/>
      <c r="D115" s="1473"/>
      <c r="E115" s="1473"/>
      <c r="F115" s="1473"/>
      <c r="G115" s="1473"/>
      <c r="H115" s="1511"/>
      <c r="I115" s="309"/>
      <c r="J115" s="357"/>
      <c r="K115" s="81"/>
      <c r="L115" s="81"/>
      <c r="M115" s="88"/>
      <c r="N115" s="88"/>
      <c r="O115" s="81"/>
      <c r="P115" s="88"/>
      <c r="Q115" s="358"/>
      <c r="R115" s="88"/>
      <c r="S115" s="303"/>
      <c r="T115" s="304"/>
      <c r="U115" s="304"/>
      <c r="V115" s="304"/>
      <c r="W115" s="305"/>
      <c r="X115" s="299" t="str">
        <f>A115</f>
        <v>D9. Are the following contraceptives included in the country's National Essential Medicine List (NEML) or other equivalent priority list? (for example, the National Medical Device List)</v>
      </c>
      <c r="Y115" s="358"/>
      <c r="Z115" s="359"/>
      <c r="AA115" s="79"/>
    </row>
    <row r="116" spans="1:27" s="132" customFormat="1" ht="15.75" customHeight="1">
      <c r="A116" s="217"/>
      <c r="B116" s="1473" t="s">
        <v>108</v>
      </c>
      <c r="C116" s="1473"/>
      <c r="D116" s="1473"/>
      <c r="E116" s="1473"/>
      <c r="F116" s="1474"/>
      <c r="G116" s="1576" t="s">
        <v>61</v>
      </c>
      <c r="H116" s="1643"/>
      <c r="I116" s="309"/>
      <c r="J116" s="330" t="str">
        <f t="shared" ref="J116:J127" si="5">G116</f>
        <v>Yes</v>
      </c>
      <c r="K116" s="81"/>
      <c r="L116" s="81"/>
      <c r="M116" s="88"/>
      <c r="N116" s="88"/>
      <c r="O116" s="81"/>
      <c r="P116" s="88"/>
      <c r="Q116" s="358"/>
      <c r="R116" s="88"/>
      <c r="S116" s="303"/>
      <c r="T116" s="304"/>
      <c r="U116" s="304"/>
      <c r="V116" s="304"/>
      <c r="W116" s="305"/>
      <c r="X116" s="305"/>
      <c r="Y116" s="86" t="str">
        <f t="shared" ref="Y116:Y125" si="6">B116</f>
        <v>a. Combined oral contraceptives</v>
      </c>
      <c r="Z116" s="359"/>
      <c r="AA116" s="79"/>
    </row>
    <row r="117" spans="1:27" s="132" customFormat="1" ht="15.75" customHeight="1">
      <c r="A117" s="217"/>
      <c r="B117" s="1473" t="s">
        <v>109</v>
      </c>
      <c r="C117" s="1473"/>
      <c r="D117" s="1473"/>
      <c r="E117" s="1473"/>
      <c r="F117" s="1474"/>
      <c r="G117" s="1576" t="s">
        <v>61</v>
      </c>
      <c r="H117" s="1643"/>
      <c r="I117" s="309"/>
      <c r="J117" s="330" t="str">
        <f t="shared" si="5"/>
        <v>Yes</v>
      </c>
      <c r="K117" s="81"/>
      <c r="L117" s="81"/>
      <c r="M117" s="88"/>
      <c r="N117" s="88"/>
      <c r="O117" s="81"/>
      <c r="P117" s="88"/>
      <c r="Q117" s="358"/>
      <c r="R117" s="88"/>
      <c r="S117" s="303"/>
      <c r="T117" s="304"/>
      <c r="U117" s="304"/>
      <c r="V117" s="304"/>
      <c r="W117" s="305"/>
      <c r="X117" s="305"/>
      <c r="Y117" s="86" t="str">
        <f t="shared" si="6"/>
        <v>b. Progestin-only pills</v>
      </c>
      <c r="Z117" s="359"/>
      <c r="AA117" s="79"/>
    </row>
    <row r="118" spans="1:27" s="132" customFormat="1" ht="15.75" customHeight="1">
      <c r="A118" s="217"/>
      <c r="B118" s="1473" t="s">
        <v>170</v>
      </c>
      <c r="C118" s="1473"/>
      <c r="D118" s="1473"/>
      <c r="E118" s="1473"/>
      <c r="F118" s="1474"/>
      <c r="G118" s="1576" t="s">
        <v>61</v>
      </c>
      <c r="H118" s="1643"/>
      <c r="I118" s="309"/>
      <c r="J118" s="330" t="str">
        <f t="shared" si="5"/>
        <v>Yes</v>
      </c>
      <c r="K118" s="81"/>
      <c r="L118" s="81"/>
      <c r="M118" s="88"/>
      <c r="N118" s="88"/>
      <c r="O118" s="81"/>
      <c r="P118" s="88"/>
      <c r="Q118" s="358"/>
      <c r="R118" s="88"/>
      <c r="S118" s="303"/>
      <c r="T118" s="304"/>
      <c r="U118" s="304"/>
      <c r="V118" s="304"/>
      <c r="W118" s="305"/>
      <c r="X118" s="305"/>
      <c r="Y118" s="86" t="str">
        <f t="shared" si="6"/>
        <v>c. Injectables</v>
      </c>
      <c r="Z118" s="359"/>
      <c r="AA118" s="79"/>
    </row>
    <row r="119" spans="1:27" s="132" customFormat="1" ht="15.75" customHeight="1">
      <c r="A119" s="217"/>
      <c r="B119" s="1473" t="s">
        <v>171</v>
      </c>
      <c r="C119" s="1473"/>
      <c r="D119" s="1473"/>
      <c r="E119" s="1473"/>
      <c r="F119" s="1474"/>
      <c r="G119" s="1576" t="s">
        <v>61</v>
      </c>
      <c r="H119" s="1643"/>
      <c r="I119" s="309"/>
      <c r="J119" s="330" t="str">
        <f t="shared" si="5"/>
        <v>Yes</v>
      </c>
      <c r="K119" s="81"/>
      <c r="L119" s="81"/>
      <c r="M119" s="88"/>
      <c r="N119" s="88"/>
      <c r="O119" s="81"/>
      <c r="P119" s="88"/>
      <c r="Q119" s="358"/>
      <c r="R119" s="88"/>
      <c r="S119" s="303"/>
      <c r="T119" s="304"/>
      <c r="U119" s="304"/>
      <c r="V119" s="304"/>
      <c r="W119" s="305"/>
      <c r="X119" s="305"/>
      <c r="Y119" s="86" t="str">
        <f t="shared" si="6"/>
        <v>d. Implants</v>
      </c>
      <c r="Z119" s="359"/>
      <c r="AA119" s="79"/>
    </row>
    <row r="120" spans="1:27" s="132" customFormat="1" ht="15.75" customHeight="1">
      <c r="A120" s="217"/>
      <c r="B120" s="1473" t="s">
        <v>29</v>
      </c>
      <c r="C120" s="1473"/>
      <c r="D120" s="1473"/>
      <c r="E120" s="1473"/>
      <c r="F120" s="1474"/>
      <c r="G120" s="1576" t="s">
        <v>61</v>
      </c>
      <c r="H120" s="1643"/>
      <c r="I120" s="309"/>
      <c r="J120" s="330" t="str">
        <f t="shared" si="5"/>
        <v>Yes</v>
      </c>
      <c r="K120" s="81"/>
      <c r="L120" s="81"/>
      <c r="M120" s="88"/>
      <c r="N120" s="88"/>
      <c r="O120" s="81"/>
      <c r="P120" s="88"/>
      <c r="Q120" s="358"/>
      <c r="R120" s="88"/>
      <c r="S120" s="303"/>
      <c r="T120" s="304"/>
      <c r="U120" s="304"/>
      <c r="V120" s="304"/>
      <c r="W120" s="305"/>
      <c r="X120" s="305"/>
      <c r="Y120" s="86" t="str">
        <f t="shared" si="6"/>
        <v>e. Intrauterine devices (IUDs)</v>
      </c>
      <c r="Z120" s="359"/>
      <c r="AA120" s="79"/>
    </row>
    <row r="121" spans="1:27" s="132" customFormat="1" ht="15.75" customHeight="1">
      <c r="A121" s="217"/>
      <c r="B121" s="1473" t="s">
        <v>18</v>
      </c>
      <c r="C121" s="1473"/>
      <c r="D121" s="1473"/>
      <c r="E121" s="1473"/>
      <c r="F121" s="1474"/>
      <c r="G121" s="1576" t="s">
        <v>61</v>
      </c>
      <c r="H121" s="1643"/>
      <c r="I121" s="309"/>
      <c r="J121" s="330" t="str">
        <f t="shared" si="5"/>
        <v>Yes</v>
      </c>
      <c r="K121" s="81"/>
      <c r="L121" s="81"/>
      <c r="M121" s="88"/>
      <c r="N121" s="88"/>
      <c r="O121" s="81"/>
      <c r="P121" s="88"/>
      <c r="Q121" s="358"/>
      <c r="R121" s="88"/>
      <c r="S121" s="303"/>
      <c r="T121" s="304"/>
      <c r="U121" s="304"/>
      <c r="V121" s="304"/>
      <c r="W121" s="305"/>
      <c r="X121" s="305"/>
      <c r="Y121" s="86" t="str">
        <f t="shared" si="6"/>
        <v>f. Male condoms</v>
      </c>
      <c r="Z121" s="359"/>
      <c r="AA121" s="79"/>
    </row>
    <row r="122" spans="1:27" s="132" customFormat="1" ht="15.75" customHeight="1">
      <c r="A122" s="217"/>
      <c r="B122" s="1473" t="s">
        <v>19</v>
      </c>
      <c r="C122" s="1473"/>
      <c r="D122" s="1473"/>
      <c r="E122" s="1473"/>
      <c r="F122" s="1474"/>
      <c r="G122" s="1576" t="s">
        <v>61</v>
      </c>
      <c r="H122" s="1643"/>
      <c r="I122" s="309"/>
      <c r="J122" s="330" t="str">
        <f t="shared" si="5"/>
        <v>Yes</v>
      </c>
      <c r="K122" s="81"/>
      <c r="L122" s="81"/>
      <c r="M122" s="88"/>
      <c r="N122" s="88"/>
      <c r="O122" s="81"/>
      <c r="P122" s="88"/>
      <c r="Q122" s="358"/>
      <c r="R122" s="88"/>
      <c r="S122" s="303"/>
      <c r="T122" s="304"/>
      <c r="U122" s="304"/>
      <c r="V122" s="304"/>
      <c r="W122" s="305"/>
      <c r="X122" s="305"/>
      <c r="Y122" s="86" t="str">
        <f t="shared" si="6"/>
        <v>g. Female condoms</v>
      </c>
      <c r="Z122" s="359"/>
      <c r="AA122" s="79"/>
    </row>
    <row r="123" spans="1:27" s="132" customFormat="1" ht="15.75" customHeight="1">
      <c r="A123" s="217"/>
      <c r="B123" s="1473" t="s">
        <v>110</v>
      </c>
      <c r="C123" s="1473"/>
      <c r="D123" s="1473"/>
      <c r="E123" s="1473"/>
      <c r="F123" s="1474"/>
      <c r="G123" s="1576" t="s">
        <v>61</v>
      </c>
      <c r="H123" s="1643"/>
      <c r="I123" s="309"/>
      <c r="J123" s="330" t="str">
        <f t="shared" si="5"/>
        <v>Yes</v>
      </c>
      <c r="K123" s="81"/>
      <c r="L123" s="81"/>
      <c r="M123" s="88"/>
      <c r="N123" s="88"/>
      <c r="O123" s="81"/>
      <c r="P123" s="88"/>
      <c r="Q123" s="358"/>
      <c r="R123" s="88"/>
      <c r="S123" s="303"/>
      <c r="T123" s="304"/>
      <c r="U123" s="304"/>
      <c r="V123" s="304"/>
      <c r="W123" s="305"/>
      <c r="X123" s="305"/>
      <c r="Y123" s="86" t="str">
        <f t="shared" si="6"/>
        <v>h. Emergency contraceptive pills</v>
      </c>
      <c r="Z123" s="359"/>
      <c r="AA123" s="79"/>
    </row>
    <row r="124" spans="1:27" s="132" customFormat="1" ht="15.75" customHeight="1">
      <c r="A124" s="217"/>
      <c r="B124" s="1473" t="s">
        <v>72</v>
      </c>
      <c r="C124" s="1473"/>
      <c r="D124" s="1473"/>
      <c r="E124" s="1473"/>
      <c r="F124" s="1474"/>
      <c r="G124" s="1576" t="s">
        <v>61</v>
      </c>
      <c r="H124" s="1643"/>
      <c r="I124" s="309"/>
      <c r="J124" s="330" t="str">
        <f>G124</f>
        <v>Yes</v>
      </c>
      <c r="K124" s="81"/>
      <c r="L124" s="81"/>
      <c r="M124" s="88"/>
      <c r="N124" s="88"/>
      <c r="O124" s="81"/>
      <c r="P124" s="88"/>
      <c r="Q124" s="358"/>
      <c r="R124" s="88"/>
      <c r="S124" s="303"/>
      <c r="T124" s="304"/>
      <c r="U124" s="304"/>
      <c r="V124" s="304"/>
      <c r="W124" s="305"/>
      <c r="X124" s="305"/>
      <c r="Y124" s="86" t="str">
        <f>B124</f>
        <v>i. CycleBeads</v>
      </c>
      <c r="Z124" s="359"/>
      <c r="AA124" s="79"/>
    </row>
    <row r="125" spans="1:27" s="132" customFormat="1" ht="15.75" customHeight="1">
      <c r="A125" s="217"/>
      <c r="B125" s="1473" t="s">
        <v>111</v>
      </c>
      <c r="C125" s="1473"/>
      <c r="D125" s="1473"/>
      <c r="E125" s="1473"/>
      <c r="F125" s="1474"/>
      <c r="G125" s="1576" t="s">
        <v>62</v>
      </c>
      <c r="H125" s="1643"/>
      <c r="I125" s="309"/>
      <c r="J125" s="330" t="str">
        <f t="shared" si="5"/>
        <v>No</v>
      </c>
      <c r="K125" s="81"/>
      <c r="L125" s="81"/>
      <c r="M125" s="88"/>
      <c r="N125" s="88"/>
      <c r="O125" s="81"/>
      <c r="P125" s="88"/>
      <c r="Q125" s="358"/>
      <c r="R125" s="88"/>
      <c r="S125" s="303"/>
      <c r="T125" s="304"/>
      <c r="U125" s="304"/>
      <c r="V125" s="304"/>
      <c r="W125" s="305"/>
      <c r="X125" s="305"/>
      <c r="Y125" s="86" t="str">
        <f t="shared" si="6"/>
        <v>j. Any other contraceptive(s)?</v>
      </c>
      <c r="Z125" s="359"/>
      <c r="AA125" s="79"/>
    </row>
    <row r="126" spans="1:27" s="132" customFormat="1" ht="15.75">
      <c r="A126" s="217"/>
      <c r="B126" s="675"/>
      <c r="C126" s="1473" t="s">
        <v>112</v>
      </c>
      <c r="D126" s="1473"/>
      <c r="E126" s="1473"/>
      <c r="F126" s="1473"/>
      <c r="G126" s="1602" t="s">
        <v>205</v>
      </c>
      <c r="H126" s="1604"/>
      <c r="I126" s="309"/>
      <c r="J126" s="330" t="str">
        <f t="shared" si="5"/>
        <v>Not applicable</v>
      </c>
      <c r="K126" s="81"/>
      <c r="L126" s="81"/>
      <c r="M126" s="88"/>
      <c r="N126" s="88"/>
      <c r="O126" s="81"/>
      <c r="P126" s="88"/>
      <c r="Q126" s="358"/>
      <c r="R126" s="81">
        <f>B126</f>
        <v>0</v>
      </c>
      <c r="S126" s="303"/>
      <c r="T126" s="304"/>
      <c r="U126" s="304"/>
      <c r="V126" s="304"/>
      <c r="W126" s="305"/>
      <c r="X126" s="305"/>
      <c r="Y126" s="358"/>
      <c r="Z126" s="359"/>
      <c r="AA126" s="79"/>
    </row>
    <row r="127" spans="1:27" s="132" customFormat="1" ht="15.75">
      <c r="A127" s="1605" t="s">
        <v>198</v>
      </c>
      <c r="B127" s="1606"/>
      <c r="C127" s="1606"/>
      <c r="D127" s="1606"/>
      <c r="E127" s="1606"/>
      <c r="F127" s="1606"/>
      <c r="G127" s="1635">
        <v>2011</v>
      </c>
      <c r="H127" s="1636"/>
      <c r="I127" s="309"/>
      <c r="J127" s="330">
        <f t="shared" si="5"/>
        <v>2011</v>
      </c>
      <c r="K127" s="81"/>
      <c r="L127" s="81"/>
      <c r="M127" s="88"/>
      <c r="N127" s="88"/>
      <c r="O127" s="81"/>
      <c r="P127" s="88"/>
      <c r="Q127" s="358"/>
      <c r="R127" s="81">
        <f>B127</f>
        <v>0</v>
      </c>
      <c r="S127" s="303"/>
      <c r="T127" s="304"/>
      <c r="U127" s="304"/>
      <c r="V127" s="304"/>
      <c r="W127" s="305"/>
      <c r="X127" s="305"/>
      <c r="Y127" s="358"/>
      <c r="Z127" s="359"/>
      <c r="AA127" s="79"/>
    </row>
    <row r="128" spans="1:27" s="132" customFormat="1" ht="30">
      <c r="A128" s="1493" t="s">
        <v>437</v>
      </c>
      <c r="B128" s="1473"/>
      <c r="C128" s="1474"/>
      <c r="D128" s="1658" t="s">
        <v>375</v>
      </c>
      <c r="E128" s="1659"/>
      <c r="F128" s="1659"/>
      <c r="G128" s="1659"/>
      <c r="H128" s="1660"/>
      <c r="I128" s="309"/>
      <c r="J128" s="357"/>
      <c r="K128" s="81" t="str">
        <f>A128</f>
        <v xml:space="preserve">D11. Name of the list(s)
</v>
      </c>
      <c r="L128" s="81"/>
      <c r="M128" s="88"/>
      <c r="N128" s="88"/>
      <c r="O128" s="81" t="str">
        <f>D128</f>
        <v>Essential Medicines List and Standard Treatment guidelines for Zimbabwe, ZNFPC List of approved contraceptive methods and devices</v>
      </c>
      <c r="P128" s="88"/>
      <c r="Q128" s="358"/>
      <c r="R128" s="88"/>
      <c r="S128" s="303"/>
      <c r="T128" s="304"/>
      <c r="U128" s="304"/>
      <c r="V128" s="304"/>
      <c r="W128" s="305"/>
      <c r="X128" s="305"/>
      <c r="Y128" s="358"/>
      <c r="Z128" s="359"/>
      <c r="AA128" s="79"/>
    </row>
    <row r="129" spans="1:27" s="132" customFormat="1" ht="30">
      <c r="A129" s="1493" t="s">
        <v>472</v>
      </c>
      <c r="B129" s="1473"/>
      <c r="C129" s="1474"/>
      <c r="D129" s="1484"/>
      <c r="E129" s="1485"/>
      <c r="F129" s="1485"/>
      <c r="G129" s="1485"/>
      <c r="H129" s="1486"/>
      <c r="I129" s="309"/>
      <c r="J129" s="357"/>
      <c r="K129" s="81" t="str">
        <f>A129</f>
        <v xml:space="preserve">D12. Notes about the list(s)
</v>
      </c>
      <c r="L129" s="81"/>
      <c r="M129" s="88"/>
      <c r="N129" s="88"/>
      <c r="O129" s="81">
        <f>D129</f>
        <v>0</v>
      </c>
      <c r="P129" s="88"/>
      <c r="Q129" s="358"/>
      <c r="R129" s="88"/>
      <c r="S129" s="303"/>
      <c r="T129" s="304"/>
      <c r="U129" s="304"/>
      <c r="V129" s="304"/>
      <c r="W129" s="305"/>
      <c r="X129" s="305"/>
      <c r="Y129" s="358"/>
      <c r="Z129" s="359"/>
      <c r="AA129" s="79"/>
    </row>
    <row r="130" spans="1:27" s="111" customFormat="1" ht="21.75" customHeight="1">
      <c r="A130" s="1493" t="s">
        <v>439</v>
      </c>
      <c r="B130" s="1473"/>
      <c r="C130" s="1473"/>
      <c r="D130" s="1473"/>
      <c r="E130" s="1473"/>
      <c r="F130" s="1473"/>
      <c r="G130" s="1473"/>
      <c r="H130" s="1511"/>
      <c r="I130" s="80"/>
      <c r="J130" s="330"/>
      <c r="K130" s="81"/>
      <c r="L130" s="88"/>
      <c r="M130" s="88"/>
      <c r="N130" s="88"/>
      <c r="O130" s="81"/>
      <c r="P130" s="88"/>
      <c r="Q130" s="88"/>
      <c r="R130" s="88"/>
      <c r="S130" s="88"/>
      <c r="T130" s="82"/>
      <c r="U130" s="82"/>
      <c r="V130" s="82"/>
      <c r="W130" s="84"/>
      <c r="X130" s="299" t="str">
        <f>A130</f>
        <v xml:space="preserve">D13.  Information on country's Poverty Reduction Strategy Paper (PRSP)
</v>
      </c>
      <c r="Y130" s="85"/>
      <c r="Z130" s="87"/>
      <c r="AA130" s="79"/>
    </row>
    <row r="131" spans="1:27" s="132" customFormat="1" ht="30.75" customHeight="1">
      <c r="A131" s="218"/>
      <c r="B131" s="1612" t="s">
        <v>172</v>
      </c>
      <c r="C131" s="1613"/>
      <c r="D131" s="1613"/>
      <c r="E131" s="1614"/>
      <c r="F131" s="1615" t="s">
        <v>205</v>
      </c>
      <c r="G131" s="1616"/>
      <c r="H131" s="1617"/>
      <c r="I131" s="309"/>
      <c r="J131" s="330">
        <f>G131</f>
        <v>0</v>
      </c>
      <c r="K131" s="81"/>
      <c r="L131" s="81"/>
      <c r="M131" s="88"/>
      <c r="N131" s="88"/>
      <c r="O131" s="81"/>
      <c r="P131" s="88"/>
      <c r="Q131" s="358"/>
      <c r="R131" s="81" t="str">
        <f>B131</f>
        <v>a. What year is the Poverty Reduction Strategy Paper from? (most recent actual PRSP on IMF's site [not progress or summary report])</v>
      </c>
      <c r="S131" s="303"/>
      <c r="T131" s="304"/>
      <c r="U131" s="304"/>
      <c r="V131" s="304"/>
      <c r="W131" s="305"/>
      <c r="X131" s="305"/>
      <c r="Y131" s="358"/>
      <c r="Z131" s="359"/>
      <c r="AA131" s="79"/>
    </row>
    <row r="132" spans="1:27" s="132" customFormat="1" ht="15.75" customHeight="1">
      <c r="A132" s="217"/>
      <c r="B132" s="1473" t="s">
        <v>67</v>
      </c>
      <c r="C132" s="1473"/>
      <c r="D132" s="1473"/>
      <c r="E132" s="1473"/>
      <c r="F132" s="1474"/>
      <c r="G132" s="1540" t="s">
        <v>205</v>
      </c>
      <c r="H132" s="1542"/>
      <c r="I132" s="309"/>
      <c r="J132" s="330" t="str">
        <f>G132</f>
        <v>Not applicable</v>
      </c>
      <c r="K132" s="81"/>
      <c r="L132" s="81"/>
      <c r="M132" s="88"/>
      <c r="N132" s="88"/>
      <c r="O132" s="81"/>
      <c r="P132" s="88"/>
      <c r="Q132" s="358"/>
      <c r="R132" s="88"/>
      <c r="S132" s="303"/>
      <c r="T132" s="304"/>
      <c r="U132" s="304"/>
      <c r="V132" s="304"/>
      <c r="W132" s="305"/>
      <c r="X132" s="305"/>
      <c r="Y132" s="86" t="str">
        <f>B132</f>
        <v>b. Is family planning or reproductive health a priority in the PRSP?</v>
      </c>
      <c r="Z132" s="359"/>
      <c r="AA132" s="79"/>
    </row>
    <row r="133" spans="1:27" s="132" customFormat="1" ht="15.75" customHeight="1">
      <c r="A133" s="217"/>
      <c r="B133" s="1473" t="s">
        <v>68</v>
      </c>
      <c r="C133" s="1473"/>
      <c r="D133" s="1473"/>
      <c r="E133" s="1473"/>
      <c r="F133" s="1474"/>
      <c r="G133" s="1540" t="s">
        <v>205</v>
      </c>
      <c r="H133" s="1542"/>
      <c r="I133" s="309"/>
      <c r="J133" s="330" t="str">
        <f>G133</f>
        <v>Not applicable</v>
      </c>
      <c r="K133" s="81"/>
      <c r="L133" s="81"/>
      <c r="M133" s="88"/>
      <c r="N133" s="88"/>
      <c r="O133" s="81"/>
      <c r="P133" s="88"/>
      <c r="Q133" s="358"/>
      <c r="R133" s="88"/>
      <c r="S133" s="303"/>
      <c r="T133" s="304"/>
      <c r="U133" s="304"/>
      <c r="V133" s="304"/>
      <c r="W133" s="305"/>
      <c r="X133" s="305"/>
      <c r="Y133" s="86" t="str">
        <f>B133</f>
        <v>c. Is contraceptive security included in the PRSP?</v>
      </c>
      <c r="Z133" s="359"/>
      <c r="AA133" s="79"/>
    </row>
    <row r="134" spans="1:27" s="132" customFormat="1" ht="15.75" customHeight="1">
      <c r="A134" s="217"/>
      <c r="B134" s="1473" t="s">
        <v>40</v>
      </c>
      <c r="C134" s="1473"/>
      <c r="D134" s="1473"/>
      <c r="E134" s="1473"/>
      <c r="F134" s="1474"/>
      <c r="G134" s="1540" t="s">
        <v>205</v>
      </c>
      <c r="H134" s="1542"/>
      <c r="I134" s="309"/>
      <c r="J134" s="330" t="str">
        <f>G134</f>
        <v>Not applicable</v>
      </c>
      <c r="K134" s="81"/>
      <c r="L134" s="81"/>
      <c r="M134" s="88"/>
      <c r="N134" s="88"/>
      <c r="O134" s="81"/>
      <c r="P134" s="88"/>
      <c r="Q134" s="358"/>
      <c r="R134" s="88"/>
      <c r="S134" s="303"/>
      <c r="T134" s="304"/>
      <c r="U134" s="304"/>
      <c r="V134" s="304"/>
      <c r="W134" s="305"/>
      <c r="X134" s="305"/>
      <c r="Y134" s="86" t="str">
        <f>B134</f>
        <v>d. Is contraceptive prevalence rate (CPR) included as an indicator in the PRSP?</v>
      </c>
      <c r="Z134" s="359"/>
      <c r="AA134" s="79"/>
    </row>
    <row r="135" spans="1:27" s="132" customFormat="1" ht="15.75" customHeight="1">
      <c r="A135" s="217"/>
      <c r="B135" s="1473" t="s">
        <v>41</v>
      </c>
      <c r="C135" s="1473"/>
      <c r="D135" s="1473"/>
      <c r="E135" s="1473"/>
      <c r="F135" s="1474"/>
      <c r="G135" s="1540" t="s">
        <v>205</v>
      </c>
      <c r="H135" s="1542"/>
      <c r="I135" s="309"/>
      <c r="J135" s="330" t="str">
        <f>G135</f>
        <v>Not applicable</v>
      </c>
      <c r="K135" s="81"/>
      <c r="L135" s="81"/>
      <c r="M135" s="88"/>
      <c r="N135" s="88"/>
      <c r="O135" s="81"/>
      <c r="P135" s="88"/>
      <c r="Q135" s="358"/>
      <c r="R135" s="88"/>
      <c r="S135" s="303"/>
      <c r="T135" s="304"/>
      <c r="U135" s="304"/>
      <c r="V135" s="304"/>
      <c r="W135" s="305"/>
      <c r="X135" s="305"/>
      <c r="Y135" s="86" t="str">
        <f>B135</f>
        <v>e. Are contraceptive supply indicators included in the PRSP?</v>
      </c>
      <c r="Z135" s="359"/>
      <c r="AA135" s="79"/>
    </row>
    <row r="136" spans="1:27" s="132" customFormat="1" ht="15.75" customHeight="1" thickBot="1">
      <c r="A136" s="152" t="s">
        <v>42</v>
      </c>
      <c r="B136" s="1473" t="s">
        <v>43</v>
      </c>
      <c r="C136" s="1474"/>
      <c r="D136" s="1553" t="s">
        <v>593</v>
      </c>
      <c r="E136" s="1554"/>
      <c r="F136" s="1554"/>
      <c r="G136" s="1554"/>
      <c r="H136" s="1555"/>
      <c r="I136" s="309"/>
      <c r="J136" s="357"/>
      <c r="K136" s="81" t="str">
        <f>B136</f>
        <v>f. Notes about the Poverty Reduction Strategy Paper</v>
      </c>
      <c r="L136" s="81"/>
      <c r="M136" s="88"/>
      <c r="N136" s="88"/>
      <c r="O136" s="81" t="str">
        <f>D136</f>
        <v>Document not available on IMF's website</v>
      </c>
      <c r="P136" s="88"/>
      <c r="Q136" s="358"/>
      <c r="R136" s="88"/>
      <c r="S136" s="303"/>
      <c r="T136" s="304"/>
      <c r="U136" s="304"/>
      <c r="V136" s="304"/>
      <c r="W136" s="305"/>
      <c r="X136" s="305"/>
      <c r="Y136" s="358"/>
      <c r="Z136" s="359"/>
      <c r="AA136" s="79"/>
    </row>
    <row r="137" spans="1:27" s="111" customFormat="1" ht="16.5" customHeight="1" thickBot="1">
      <c r="A137" s="1618" t="s">
        <v>4</v>
      </c>
      <c r="B137" s="1619"/>
      <c r="C137" s="1619"/>
      <c r="D137" s="1619"/>
      <c r="E137" s="1619"/>
      <c r="F137" s="1619"/>
      <c r="G137" s="1619"/>
      <c r="H137" s="219"/>
      <c r="I137" s="301"/>
      <c r="J137" s="330"/>
      <c r="K137" s="81"/>
      <c r="L137" s="88"/>
      <c r="M137" s="88"/>
      <c r="N137" s="88"/>
      <c r="O137" s="81"/>
      <c r="P137" s="88"/>
      <c r="Q137" s="88"/>
      <c r="R137" s="88"/>
      <c r="S137" s="88"/>
      <c r="T137" s="82"/>
      <c r="U137" s="82"/>
      <c r="V137" s="82"/>
      <c r="W137" s="84"/>
      <c r="X137" s="84"/>
      <c r="Y137" s="85"/>
      <c r="Z137" s="87"/>
      <c r="AA137" s="79"/>
    </row>
    <row r="138" spans="1:27" s="111" customFormat="1" ht="30" customHeight="1">
      <c r="A138" s="1470" t="s">
        <v>173</v>
      </c>
      <c r="B138" s="1471"/>
      <c r="C138" s="1471"/>
      <c r="D138" s="1471"/>
      <c r="E138" s="1471"/>
      <c r="F138" s="1472"/>
      <c r="G138" s="1620" t="s">
        <v>61</v>
      </c>
      <c r="H138" s="1621"/>
      <c r="I138" s="308"/>
      <c r="J138" s="330" t="str">
        <f>G138</f>
        <v>Yes</v>
      </c>
      <c r="K138" s="81"/>
      <c r="L138" s="88"/>
      <c r="M138" s="88"/>
      <c r="N138" s="88"/>
      <c r="O138" s="81"/>
      <c r="P138" s="88"/>
      <c r="Q138" s="88"/>
      <c r="R138" s="88"/>
      <c r="S138" s="88"/>
      <c r="T138" s="82"/>
      <c r="U138" s="82"/>
      <c r="V138" s="82"/>
      <c r="W138" s="84"/>
      <c r="X138" s="84"/>
      <c r="Y138" s="86" t="str">
        <f>A138</f>
        <v>E1. Have stockouts occurred for any contraceptive at the central* level in the last 12 months?  
*(The central level refers to the central level warehouse for the public sector.)</v>
      </c>
      <c r="Z138" s="87"/>
      <c r="AA138" s="79"/>
    </row>
    <row r="139" spans="1:27" s="111" customFormat="1" ht="45">
      <c r="A139" s="1493" t="s">
        <v>620</v>
      </c>
      <c r="B139" s="1473"/>
      <c r="C139" s="1473"/>
      <c r="D139" s="1473"/>
      <c r="E139" s="1473"/>
      <c r="F139" s="1473"/>
      <c r="G139" s="1473"/>
      <c r="H139" s="1511"/>
      <c r="I139" s="316"/>
      <c r="J139" s="330"/>
      <c r="K139" s="81"/>
      <c r="L139" s="88"/>
      <c r="M139" s="88"/>
      <c r="N139" s="88"/>
      <c r="O139" s="81"/>
      <c r="P139" s="88"/>
      <c r="Q139" s="88"/>
      <c r="R139" s="88"/>
      <c r="S139" s="88"/>
      <c r="T139" s="82"/>
      <c r="U139" s="82"/>
      <c r="V139" s="82"/>
      <c r="W139" s="84"/>
      <c r="X139" s="299"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85"/>
      <c r="Z139" s="87"/>
      <c r="AA139" s="79"/>
    </row>
    <row r="140" spans="1:27" s="111" customFormat="1" ht="15" customHeight="1">
      <c r="A140" s="678"/>
      <c r="B140" s="1473" t="s">
        <v>108</v>
      </c>
      <c r="C140" s="1473"/>
      <c r="D140" s="1473"/>
      <c r="E140" s="1473"/>
      <c r="F140" s="1474"/>
      <c r="G140" s="1540" t="s">
        <v>62</v>
      </c>
      <c r="H140" s="1542"/>
      <c r="I140" s="308"/>
      <c r="J140" s="330" t="str">
        <f t="shared" ref="J140:J150" si="7">G140</f>
        <v>No</v>
      </c>
      <c r="K140" s="81"/>
      <c r="L140" s="88"/>
      <c r="M140" s="88"/>
      <c r="N140" s="88"/>
      <c r="O140" s="81"/>
      <c r="P140" s="88"/>
      <c r="Q140" s="88"/>
      <c r="R140" s="88"/>
      <c r="S140" s="88"/>
      <c r="T140" s="82"/>
      <c r="U140" s="82"/>
      <c r="V140" s="82"/>
      <c r="W140" s="84"/>
      <c r="X140" s="84"/>
      <c r="Y140" s="86" t="str">
        <f t="shared" ref="Y140:Y148" si="8">B140</f>
        <v>a. Combined oral contraceptives</v>
      </c>
      <c r="Z140" s="87"/>
      <c r="AA140" s="79"/>
    </row>
    <row r="141" spans="1:27" s="111" customFormat="1" ht="15" customHeight="1">
      <c r="A141" s="685"/>
      <c r="B141" s="1473" t="s">
        <v>109</v>
      </c>
      <c r="C141" s="1473"/>
      <c r="D141" s="1473"/>
      <c r="E141" s="1473"/>
      <c r="F141" s="1474"/>
      <c r="G141" s="1540" t="s">
        <v>62</v>
      </c>
      <c r="H141" s="1542"/>
      <c r="I141" s="308"/>
      <c r="J141" s="330" t="str">
        <f t="shared" si="7"/>
        <v>No</v>
      </c>
      <c r="K141" s="81"/>
      <c r="L141" s="88"/>
      <c r="M141" s="88"/>
      <c r="N141" s="88"/>
      <c r="O141" s="88"/>
      <c r="P141" s="88"/>
      <c r="Q141" s="88"/>
      <c r="R141" s="88"/>
      <c r="S141" s="88"/>
      <c r="T141" s="82"/>
      <c r="U141" s="82"/>
      <c r="V141" s="82"/>
      <c r="W141" s="84"/>
      <c r="X141" s="84"/>
      <c r="Y141" s="86" t="str">
        <f t="shared" si="8"/>
        <v>b. Progestin-only pills</v>
      </c>
      <c r="Z141" s="87"/>
      <c r="AA141" s="79"/>
    </row>
    <row r="142" spans="1:27" s="111" customFormat="1" ht="15" customHeight="1">
      <c r="A142" s="678"/>
      <c r="B142" s="1473" t="s">
        <v>170</v>
      </c>
      <c r="C142" s="1473"/>
      <c r="D142" s="1473"/>
      <c r="E142" s="1473"/>
      <c r="F142" s="1474"/>
      <c r="G142" s="1540" t="s">
        <v>62</v>
      </c>
      <c r="H142" s="1542"/>
      <c r="I142" s="308"/>
      <c r="J142" s="330" t="str">
        <f t="shared" si="7"/>
        <v>No</v>
      </c>
      <c r="K142" s="81"/>
      <c r="L142" s="88"/>
      <c r="M142" s="88"/>
      <c r="N142" s="88"/>
      <c r="O142" s="88"/>
      <c r="P142" s="88"/>
      <c r="Q142" s="88"/>
      <c r="R142" s="88"/>
      <c r="S142" s="88"/>
      <c r="T142" s="82"/>
      <c r="U142" s="82"/>
      <c r="V142" s="82"/>
      <c r="W142" s="84"/>
      <c r="X142" s="84"/>
      <c r="Y142" s="86" t="str">
        <f t="shared" si="8"/>
        <v>c. Injectables</v>
      </c>
      <c r="Z142" s="87"/>
      <c r="AA142" s="79"/>
    </row>
    <row r="143" spans="1:27" s="111" customFormat="1" ht="15" customHeight="1">
      <c r="A143" s="678"/>
      <c r="B143" s="1473" t="s">
        <v>171</v>
      </c>
      <c r="C143" s="1473"/>
      <c r="D143" s="1473"/>
      <c r="E143" s="1473"/>
      <c r="F143" s="1474"/>
      <c r="G143" s="1540" t="s">
        <v>62</v>
      </c>
      <c r="H143" s="1542"/>
      <c r="I143" s="308"/>
      <c r="J143" s="330" t="str">
        <f t="shared" si="7"/>
        <v>No</v>
      </c>
      <c r="K143" s="81"/>
      <c r="L143" s="88"/>
      <c r="M143" s="88"/>
      <c r="N143" s="88"/>
      <c r="O143" s="88"/>
      <c r="P143" s="88"/>
      <c r="Q143" s="88"/>
      <c r="R143" s="88"/>
      <c r="S143" s="88"/>
      <c r="T143" s="82"/>
      <c r="U143" s="82"/>
      <c r="V143" s="82"/>
      <c r="W143" s="84"/>
      <c r="X143" s="84"/>
      <c r="Y143" s="86" t="str">
        <f t="shared" si="8"/>
        <v>d. Implants</v>
      </c>
      <c r="Z143" s="87"/>
      <c r="AA143" s="79"/>
    </row>
    <row r="144" spans="1:27" s="111" customFormat="1" ht="15" customHeight="1">
      <c r="A144" s="678"/>
      <c r="B144" s="1473" t="s">
        <v>29</v>
      </c>
      <c r="C144" s="1473"/>
      <c r="D144" s="1473"/>
      <c r="E144" s="1473"/>
      <c r="F144" s="1474"/>
      <c r="G144" s="1540" t="s">
        <v>62</v>
      </c>
      <c r="H144" s="1542"/>
      <c r="I144" s="308"/>
      <c r="J144" s="330" t="str">
        <f t="shared" si="7"/>
        <v>No</v>
      </c>
      <c r="K144" s="81"/>
      <c r="L144" s="88"/>
      <c r="M144" s="88"/>
      <c r="N144" s="88"/>
      <c r="O144" s="88"/>
      <c r="P144" s="88"/>
      <c r="Q144" s="88"/>
      <c r="R144" s="88"/>
      <c r="S144" s="88"/>
      <c r="T144" s="82"/>
      <c r="U144" s="82"/>
      <c r="V144" s="82"/>
      <c r="W144" s="84"/>
      <c r="X144" s="84"/>
      <c r="Y144" s="86" t="str">
        <f t="shared" si="8"/>
        <v>e. Intrauterine devices (IUDs)</v>
      </c>
      <c r="Z144" s="87"/>
      <c r="AA144" s="79"/>
    </row>
    <row r="145" spans="1:27" s="111" customFormat="1" ht="15" customHeight="1">
      <c r="A145" s="678"/>
      <c r="B145" s="1473" t="s">
        <v>18</v>
      </c>
      <c r="C145" s="1473"/>
      <c r="D145" s="1473"/>
      <c r="E145" s="1473"/>
      <c r="F145" s="1474"/>
      <c r="G145" s="1540" t="s">
        <v>62</v>
      </c>
      <c r="H145" s="1542"/>
      <c r="I145" s="308"/>
      <c r="J145" s="330" t="str">
        <f t="shared" si="7"/>
        <v>No</v>
      </c>
      <c r="K145" s="81"/>
      <c r="L145" s="88"/>
      <c r="M145" s="88"/>
      <c r="N145" s="88"/>
      <c r="O145" s="88"/>
      <c r="P145" s="88"/>
      <c r="Q145" s="88"/>
      <c r="R145" s="88"/>
      <c r="S145" s="88"/>
      <c r="T145" s="82"/>
      <c r="U145" s="82"/>
      <c r="V145" s="82"/>
      <c r="W145" s="84"/>
      <c r="X145" s="84"/>
      <c r="Y145" s="86" t="str">
        <f t="shared" si="8"/>
        <v>f. Male condoms</v>
      </c>
      <c r="Z145" s="87"/>
      <c r="AA145" s="79"/>
    </row>
    <row r="146" spans="1:27" s="111" customFormat="1" ht="15" customHeight="1">
      <c r="A146" s="678"/>
      <c r="B146" s="1473" t="s">
        <v>19</v>
      </c>
      <c r="C146" s="1473"/>
      <c r="D146" s="1473"/>
      <c r="E146" s="1473"/>
      <c r="F146" s="1474"/>
      <c r="G146" s="1540" t="s">
        <v>62</v>
      </c>
      <c r="H146" s="1542"/>
      <c r="I146" s="308"/>
      <c r="J146" s="330" t="str">
        <f t="shared" si="7"/>
        <v>No</v>
      </c>
      <c r="K146" s="81"/>
      <c r="L146" s="88"/>
      <c r="M146" s="88"/>
      <c r="N146" s="88"/>
      <c r="O146" s="88"/>
      <c r="P146" s="88"/>
      <c r="Q146" s="88"/>
      <c r="R146" s="88"/>
      <c r="S146" s="88"/>
      <c r="T146" s="82"/>
      <c r="U146" s="82"/>
      <c r="V146" s="82"/>
      <c r="W146" s="84"/>
      <c r="X146" s="84"/>
      <c r="Y146" s="86" t="str">
        <f t="shared" si="8"/>
        <v>g. Female condoms</v>
      </c>
      <c r="Z146" s="87"/>
      <c r="AA146" s="79"/>
    </row>
    <row r="147" spans="1:27" s="111" customFormat="1" ht="15" customHeight="1">
      <c r="A147" s="678"/>
      <c r="B147" s="1473" t="s">
        <v>110</v>
      </c>
      <c r="C147" s="1473"/>
      <c r="D147" s="1473"/>
      <c r="E147" s="1473"/>
      <c r="F147" s="1474"/>
      <c r="G147" s="1540" t="s">
        <v>61</v>
      </c>
      <c r="H147" s="1542"/>
      <c r="I147" s="308"/>
      <c r="J147" s="330" t="str">
        <f t="shared" si="7"/>
        <v>Yes</v>
      </c>
      <c r="K147" s="81"/>
      <c r="L147" s="88"/>
      <c r="M147" s="88"/>
      <c r="N147" s="88"/>
      <c r="O147" s="88"/>
      <c r="P147" s="88"/>
      <c r="Q147" s="88"/>
      <c r="R147" s="88"/>
      <c r="S147" s="88"/>
      <c r="T147" s="82"/>
      <c r="U147" s="82"/>
      <c r="V147" s="82"/>
      <c r="W147" s="84"/>
      <c r="X147" s="84"/>
      <c r="Y147" s="86" t="str">
        <f t="shared" si="8"/>
        <v>h. Emergency contraceptive pills</v>
      </c>
      <c r="Z147" s="87"/>
      <c r="AA147" s="79"/>
    </row>
    <row r="148" spans="1:27" s="111" customFormat="1" ht="15" customHeight="1">
      <c r="A148" s="678"/>
      <c r="B148" s="1473" t="s">
        <v>72</v>
      </c>
      <c r="C148" s="1473"/>
      <c r="D148" s="1473"/>
      <c r="E148" s="1473"/>
      <c r="F148" s="1474"/>
      <c r="G148" s="1540" t="s">
        <v>205</v>
      </c>
      <c r="H148" s="1542"/>
      <c r="I148" s="308"/>
      <c r="J148" s="330" t="str">
        <f t="shared" si="7"/>
        <v>Not applicable</v>
      </c>
      <c r="K148" s="81"/>
      <c r="L148" s="88"/>
      <c r="M148" s="88"/>
      <c r="N148" s="88"/>
      <c r="O148" s="88"/>
      <c r="P148" s="88"/>
      <c r="Q148" s="88"/>
      <c r="R148" s="88"/>
      <c r="S148" s="88"/>
      <c r="T148" s="82"/>
      <c r="U148" s="82"/>
      <c r="V148" s="82"/>
      <c r="W148" s="84"/>
      <c r="X148" s="84"/>
      <c r="Y148" s="86" t="str">
        <f t="shared" si="8"/>
        <v>i. CycleBeads</v>
      </c>
      <c r="Z148" s="87"/>
      <c r="AA148" s="79"/>
    </row>
    <row r="149" spans="1:27" s="111" customFormat="1" ht="30" customHeight="1">
      <c r="A149" s="678"/>
      <c r="B149" s="1473" t="s">
        <v>717</v>
      </c>
      <c r="C149" s="1473"/>
      <c r="D149" s="1473"/>
      <c r="E149" s="1473"/>
      <c r="F149" s="1473"/>
      <c r="G149" s="1602" t="s">
        <v>538</v>
      </c>
      <c r="H149" s="1604"/>
      <c r="I149" s="308"/>
      <c r="J149" s="330" t="str">
        <f t="shared" si="7"/>
        <v>01/13-12/13</v>
      </c>
      <c r="K149" s="81"/>
      <c r="L149" s="88"/>
      <c r="M149" s="81"/>
      <c r="N149" s="88"/>
      <c r="O149" s="88"/>
      <c r="P149" s="88"/>
      <c r="Q149" s="81">
        <f>F149</f>
        <v>0</v>
      </c>
      <c r="R149" s="81" t="str">
        <f>B149</f>
        <v xml:space="preserve">j. Time period covered by reports reviewed
(mm/yy - mm/yy) (for example, reports from 01/13-12/13) </v>
      </c>
      <c r="S149" s="88"/>
      <c r="T149" s="82"/>
      <c r="U149" s="82"/>
      <c r="V149" s="82"/>
      <c r="W149" s="84"/>
      <c r="X149" s="84"/>
      <c r="Y149" s="85"/>
      <c r="Z149" s="87"/>
      <c r="AA149" s="79"/>
    </row>
    <row r="150" spans="1:27" s="111" customFormat="1" ht="45" customHeight="1">
      <c r="A150" s="152"/>
      <c r="B150" s="1473" t="s">
        <v>175</v>
      </c>
      <c r="C150" s="1473"/>
      <c r="D150" s="1473"/>
      <c r="E150" s="1473"/>
      <c r="F150" s="1473"/>
      <c r="G150" s="1602" t="s">
        <v>986</v>
      </c>
      <c r="H150" s="1604"/>
      <c r="I150" s="308"/>
      <c r="J150" s="330" t="str">
        <f t="shared" si="7"/>
        <v>warehouse records</v>
      </c>
      <c r="K150" s="81"/>
      <c r="L150" s="81"/>
      <c r="M150" s="88"/>
      <c r="N150" s="88"/>
      <c r="O150" s="88"/>
      <c r="P150" s="88"/>
      <c r="Q150" s="81">
        <f>F150</f>
        <v>0</v>
      </c>
      <c r="R150" s="81" t="str">
        <f>B150</f>
        <v>k. Data source
(for example: Procurement Planning and Monitoring Report, Logistics Management Information System, periodic physical inventory, warehouse reports)</v>
      </c>
      <c r="S150" s="88"/>
      <c r="T150" s="82"/>
      <c r="U150" s="82"/>
      <c r="V150" s="82"/>
      <c r="W150" s="84"/>
      <c r="X150" s="84"/>
      <c r="Y150" s="85"/>
      <c r="Z150" s="87"/>
      <c r="AA150" s="79"/>
    </row>
    <row r="151" spans="1:27" s="111" customFormat="1">
      <c r="A151" s="1493" t="s">
        <v>440</v>
      </c>
      <c r="B151" s="1473"/>
      <c r="C151" s="1473"/>
      <c r="D151" s="1473"/>
      <c r="E151" s="1473"/>
      <c r="F151" s="1473"/>
      <c r="G151" s="1473"/>
      <c r="H151" s="1511"/>
      <c r="I151" s="316"/>
      <c r="J151" s="83"/>
      <c r="K151" s="81"/>
      <c r="L151" s="88"/>
      <c r="M151" s="88"/>
      <c r="N151" s="88"/>
      <c r="O151" s="81"/>
      <c r="P151" s="88"/>
      <c r="Q151" s="88"/>
      <c r="R151" s="88"/>
      <c r="S151" s="88"/>
      <c r="T151" s="82"/>
      <c r="U151" s="82"/>
      <c r="V151" s="82"/>
      <c r="W151" s="84"/>
      <c r="X151" s="84"/>
      <c r="Y151" s="85"/>
      <c r="Z151" s="87"/>
      <c r="AA151" s="79"/>
    </row>
    <row r="152" spans="1:27" s="111" customFormat="1" ht="15" customHeight="1">
      <c r="A152" s="684"/>
      <c r="B152" s="1498" t="s">
        <v>176</v>
      </c>
      <c r="C152" s="1498"/>
      <c r="D152" s="1498"/>
      <c r="E152" s="1498"/>
      <c r="F152" s="1499"/>
      <c r="G152" s="1630" t="s">
        <v>62</v>
      </c>
      <c r="H152" s="1631"/>
      <c r="I152" s="308"/>
      <c r="J152" s="330" t="str">
        <f>G152</f>
        <v>No</v>
      </c>
      <c r="K152" s="81"/>
      <c r="L152" s="88"/>
      <c r="M152" s="88"/>
      <c r="N152" s="88"/>
      <c r="O152" s="81"/>
      <c r="P152" s="88"/>
      <c r="Q152" s="88"/>
      <c r="R152" s="88"/>
      <c r="S152" s="88"/>
      <c r="T152" s="82"/>
      <c r="U152" s="82"/>
      <c r="V152" s="82"/>
      <c r="W152" s="84"/>
      <c r="X152" s="84"/>
      <c r="Y152" s="86" t="str">
        <f>B152</f>
        <v>a. service delivery point level (i.e., public sector health facilities)</v>
      </c>
      <c r="Z152" s="87"/>
      <c r="AA152" s="79"/>
    </row>
    <row r="153" spans="1:27" s="111" customFormat="1" ht="15.75" customHeight="1">
      <c r="A153" s="678"/>
      <c r="B153" s="1473" t="s">
        <v>177</v>
      </c>
      <c r="C153" s="1473"/>
      <c r="D153" s="1473"/>
      <c r="E153" s="1473"/>
      <c r="F153" s="1474"/>
      <c r="G153" s="1540" t="s">
        <v>62</v>
      </c>
      <c r="H153" s="1542"/>
      <c r="I153" s="308"/>
      <c r="J153" s="297" t="str">
        <f>G153</f>
        <v>No</v>
      </c>
      <c r="K153" s="81"/>
      <c r="L153" s="88"/>
      <c r="M153" s="88"/>
      <c r="N153" s="88"/>
      <c r="O153" s="81"/>
      <c r="P153" s="88"/>
      <c r="Q153" s="88"/>
      <c r="R153" s="88"/>
      <c r="S153" s="88"/>
      <c r="T153" s="82"/>
      <c r="U153" s="82"/>
      <c r="V153" s="82"/>
      <c r="W153" s="84"/>
      <c r="X153" s="84"/>
      <c r="Y153" s="86" t="str">
        <f>B153</f>
        <v>b. central level (i.e., central level warehouse for the public sector)</v>
      </c>
      <c r="Z153" s="87"/>
      <c r="AA153" s="360"/>
    </row>
    <row r="154" spans="1:27" s="111" customFormat="1" ht="45.75" thickBot="1">
      <c r="A154" s="1622" t="s">
        <v>473</v>
      </c>
      <c r="B154" s="1623"/>
      <c r="C154" s="1624"/>
      <c r="D154" s="1625" t="s">
        <v>987</v>
      </c>
      <c r="E154" s="1626"/>
      <c r="F154" s="1626"/>
      <c r="G154" s="1626"/>
      <c r="H154" s="1627"/>
      <c r="I154" s="308"/>
      <c r="J154" s="330"/>
      <c r="K154" s="81" t="str">
        <f>A154</f>
        <v xml:space="preserve">F. Please note any overall comments about challenges and/or successes with contraceptive security in your country.
</v>
      </c>
      <c r="L154" s="88"/>
      <c r="M154" s="88"/>
      <c r="N154" s="88"/>
      <c r="O154" s="81" t="str">
        <f>D154</f>
        <v>The DTTU has over the years maintained delivery coverage &gt;95% and stockouts &lt;5%. Commodity security ensured for most of the common methods.</v>
      </c>
      <c r="P154" s="88"/>
      <c r="Q154" s="88"/>
      <c r="R154" s="88"/>
      <c r="S154" s="88"/>
      <c r="T154" s="82"/>
      <c r="U154" s="82"/>
      <c r="V154" s="82"/>
      <c r="W154" s="84"/>
      <c r="X154" s="84"/>
      <c r="Y154" s="85"/>
      <c r="Z154" s="87"/>
      <c r="AA154" s="79"/>
    </row>
    <row r="155" spans="1:27" s="358" customFormat="1" ht="15.75">
      <c r="A155" s="2107"/>
      <c r="B155" s="2107"/>
      <c r="C155" s="2107"/>
      <c r="D155" s="2107"/>
      <c r="E155" s="2107"/>
      <c r="F155" s="2107"/>
      <c r="G155" s="2107"/>
      <c r="H155" s="2107"/>
      <c r="I155" s="309"/>
      <c r="J155" s="357"/>
      <c r="K155" s="81"/>
      <c r="L155" s="81"/>
      <c r="M155" s="88"/>
      <c r="N155" s="88"/>
      <c r="O155" s="81"/>
      <c r="P155" s="88"/>
      <c r="R155" s="88"/>
      <c r="S155" s="303"/>
      <c r="T155" s="304"/>
      <c r="U155" s="304"/>
      <c r="V155" s="304"/>
      <c r="W155" s="305"/>
      <c r="X155" s="305"/>
      <c r="Z155" s="359"/>
      <c r="AA155" s="79"/>
    </row>
    <row r="156" spans="1:27" s="306" customFormat="1" ht="18">
      <c r="A156" s="1629"/>
      <c r="B156" s="1629"/>
      <c r="C156" s="1629"/>
      <c r="D156" s="1629"/>
      <c r="E156" s="1629"/>
      <c r="F156" s="1629"/>
      <c r="G156" s="1629"/>
      <c r="H156" s="1629"/>
      <c r="I156" s="361"/>
      <c r="J156" s="298"/>
      <c r="K156" s="81"/>
      <c r="L156" s="88"/>
      <c r="M156" s="88"/>
      <c r="N156" s="88"/>
      <c r="O156" s="81"/>
      <c r="P156" s="88"/>
      <c r="Q156" s="88"/>
      <c r="R156" s="88"/>
      <c r="S156" s="303"/>
      <c r="T156" s="304"/>
      <c r="U156" s="304"/>
      <c r="V156" s="304"/>
      <c r="W156" s="305"/>
      <c r="X156" s="362">
        <f>A156</f>
        <v>0</v>
      </c>
      <c r="Z156" s="307"/>
      <c r="AA156" s="79"/>
    </row>
    <row r="157" spans="1:27" s="358" customFormat="1" ht="9.75" customHeight="1">
      <c r="A157" s="363"/>
      <c r="B157" s="363"/>
      <c r="C157" s="363"/>
      <c r="D157" s="363"/>
      <c r="E157" s="363"/>
      <c r="F157" s="363"/>
      <c r="G157" s="363"/>
      <c r="H157" s="363"/>
      <c r="I157" s="81"/>
      <c r="J157" s="357"/>
      <c r="K157" s="81"/>
      <c r="L157" s="88"/>
      <c r="M157" s="88"/>
      <c r="N157" s="88"/>
      <c r="O157" s="81"/>
      <c r="P157" s="88"/>
      <c r="Q157" s="88"/>
      <c r="R157" s="88"/>
      <c r="S157" s="303"/>
      <c r="T157" s="304"/>
      <c r="U157" s="304"/>
      <c r="V157" s="304"/>
      <c r="W157" s="305"/>
      <c r="X157" s="305"/>
      <c r="Z157" s="359"/>
      <c r="AA157" s="79"/>
    </row>
    <row r="158" spans="1:27" s="358" customFormat="1" ht="15" customHeight="1">
      <c r="A158" s="363"/>
      <c r="B158" s="363"/>
      <c r="C158" s="363"/>
      <c r="D158" s="363"/>
      <c r="E158" s="363"/>
      <c r="F158" s="363"/>
      <c r="G158" s="363"/>
      <c r="H158" s="363"/>
      <c r="I158" s="81"/>
      <c r="J158" s="298"/>
      <c r="K158" s="81"/>
      <c r="L158" s="88"/>
      <c r="M158" s="88"/>
      <c r="N158" s="88"/>
      <c r="O158" s="81"/>
      <c r="P158" s="88"/>
      <c r="Q158" s="88"/>
      <c r="R158" s="88"/>
      <c r="S158" s="303"/>
      <c r="T158" s="304"/>
      <c r="U158" s="304"/>
      <c r="V158" s="304"/>
      <c r="W158" s="305"/>
      <c r="X158" s="305"/>
      <c r="Z158" s="359"/>
      <c r="AA158" s="79"/>
    </row>
    <row r="159" spans="1:27">
      <c r="A159" s="133"/>
      <c r="B159" s="134"/>
      <c r="C159" s="134"/>
      <c r="D159" s="134"/>
      <c r="E159" s="134"/>
      <c r="F159" s="134"/>
      <c r="G159" s="135"/>
      <c r="H159" s="136"/>
      <c r="I159" s="88"/>
      <c r="O159" s="81"/>
    </row>
    <row r="160" spans="1:27">
      <c r="A160" s="137"/>
      <c r="B160" s="137"/>
      <c r="G160" s="138"/>
      <c r="H160" s="103"/>
      <c r="I160" s="88"/>
    </row>
    <row r="161" spans="1:134">
      <c r="A161" s="137"/>
      <c r="B161" s="137"/>
      <c r="G161" s="138"/>
      <c r="H161" s="103"/>
      <c r="I161" s="88"/>
    </row>
    <row r="162" spans="1:134">
      <c r="A162" s="137"/>
      <c r="B162" s="137"/>
      <c r="G162" s="138"/>
      <c r="H162" s="103"/>
      <c r="I162" s="88"/>
    </row>
    <row r="163" spans="1:134">
      <c r="A163" s="137"/>
      <c r="B163" s="137"/>
      <c r="G163" s="138"/>
      <c r="H163" s="103"/>
      <c r="I163" s="88"/>
    </row>
    <row r="164" spans="1:134">
      <c r="A164" s="137"/>
      <c r="B164" s="137"/>
      <c r="G164" s="138"/>
      <c r="H164" s="103"/>
      <c r="I164" s="88"/>
    </row>
    <row r="165" spans="1:134">
      <c r="A165" s="137"/>
      <c r="B165" s="137"/>
      <c r="G165" s="138"/>
      <c r="H165" s="103"/>
      <c r="I165" s="88"/>
    </row>
    <row r="166" spans="1:134">
      <c r="A166" s="137"/>
      <c r="B166" s="137"/>
      <c r="G166" s="138"/>
      <c r="H166" s="103"/>
      <c r="I166" s="88"/>
    </row>
    <row r="167" spans="1:134">
      <c r="A167" s="137"/>
      <c r="B167" s="137"/>
      <c r="G167" s="138"/>
      <c r="H167" s="103"/>
      <c r="I167" s="88"/>
    </row>
    <row r="168" spans="1:134">
      <c r="A168" s="137"/>
      <c r="B168" s="137"/>
      <c r="G168" s="138"/>
      <c r="H168" s="103"/>
      <c r="I168" s="88"/>
    </row>
    <row r="169" spans="1:134">
      <c r="A169" s="137"/>
      <c r="B169" s="137"/>
      <c r="G169" s="138"/>
      <c r="H169" s="103"/>
      <c r="I169" s="88"/>
    </row>
    <row r="170" spans="1:134">
      <c r="A170" s="137"/>
      <c r="B170" s="137"/>
      <c r="G170" s="138"/>
      <c r="H170" s="103"/>
      <c r="I170" s="88"/>
    </row>
    <row r="171" spans="1:134">
      <c r="A171" s="137"/>
      <c r="B171" s="137"/>
      <c r="G171" s="138"/>
      <c r="H171" s="103"/>
      <c r="I171" s="88"/>
    </row>
    <row r="172" spans="1:134">
      <c r="A172" s="137"/>
      <c r="B172" s="137"/>
      <c r="G172" s="138"/>
      <c r="H172" s="103"/>
      <c r="I172" s="88"/>
    </row>
    <row r="173" spans="1:134" s="137" customFormat="1">
      <c r="G173" s="138"/>
      <c r="H173" s="103"/>
      <c r="I173" s="88"/>
      <c r="J173" s="298"/>
      <c r="K173" s="81"/>
      <c r="L173" s="88"/>
      <c r="M173" s="88"/>
      <c r="N173" s="88"/>
      <c r="O173" s="88"/>
      <c r="P173" s="88"/>
      <c r="Q173" s="88"/>
      <c r="R173" s="88"/>
      <c r="S173" s="303"/>
      <c r="T173" s="304"/>
      <c r="U173" s="304"/>
      <c r="V173" s="304"/>
      <c r="W173" s="305"/>
      <c r="X173" s="305"/>
      <c r="Y173" s="306"/>
      <c r="Z173" s="307"/>
      <c r="AA173" s="7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88"/>
      <c r="J174" s="298"/>
      <c r="K174" s="81"/>
      <c r="L174" s="88"/>
      <c r="M174" s="88"/>
      <c r="N174" s="88"/>
      <c r="O174" s="88"/>
      <c r="P174" s="88"/>
      <c r="Q174" s="88"/>
      <c r="R174" s="88"/>
      <c r="S174" s="303"/>
      <c r="T174" s="304"/>
      <c r="U174" s="304"/>
      <c r="V174" s="304"/>
      <c r="W174" s="305"/>
      <c r="X174" s="305"/>
      <c r="Y174" s="306"/>
      <c r="Z174" s="307"/>
      <c r="AA174" s="7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88"/>
      <c r="J175" s="298"/>
      <c r="K175" s="81"/>
      <c r="L175" s="88"/>
      <c r="M175" s="88"/>
      <c r="N175" s="88"/>
      <c r="O175" s="88"/>
      <c r="P175" s="88"/>
      <c r="Q175" s="88"/>
      <c r="R175" s="88"/>
      <c r="S175" s="303"/>
      <c r="T175" s="304"/>
      <c r="U175" s="304"/>
      <c r="V175" s="304"/>
      <c r="W175" s="305"/>
      <c r="X175" s="305"/>
      <c r="Y175" s="306"/>
      <c r="Z175" s="307"/>
      <c r="AA175" s="7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88"/>
      <c r="J176" s="298"/>
      <c r="K176" s="81"/>
      <c r="L176" s="88"/>
      <c r="M176" s="88"/>
      <c r="N176" s="88"/>
      <c r="O176" s="88"/>
      <c r="P176" s="88"/>
      <c r="Q176" s="88"/>
      <c r="R176" s="88"/>
      <c r="S176" s="303"/>
      <c r="T176" s="304"/>
      <c r="U176" s="304"/>
      <c r="V176" s="304"/>
      <c r="W176" s="305"/>
      <c r="X176" s="305"/>
      <c r="Y176" s="306"/>
      <c r="Z176" s="307"/>
      <c r="AA176" s="7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88"/>
      <c r="J177" s="298"/>
      <c r="K177" s="81"/>
      <c r="L177" s="88"/>
      <c r="M177" s="88"/>
      <c r="N177" s="88"/>
      <c r="O177" s="88"/>
      <c r="P177" s="88"/>
      <c r="Q177" s="88"/>
      <c r="R177" s="88"/>
      <c r="S177" s="303"/>
      <c r="T177" s="304"/>
      <c r="U177" s="304"/>
      <c r="V177" s="304"/>
      <c r="W177" s="305"/>
      <c r="X177" s="305"/>
      <c r="Y177" s="306"/>
      <c r="Z177" s="307"/>
      <c r="AA177" s="7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88"/>
      <c r="J178" s="298"/>
      <c r="K178" s="81"/>
      <c r="L178" s="88"/>
      <c r="M178" s="88"/>
      <c r="N178" s="88"/>
      <c r="O178" s="88"/>
      <c r="P178" s="88"/>
      <c r="Q178" s="88"/>
      <c r="R178" s="88"/>
      <c r="S178" s="303"/>
      <c r="T178" s="304"/>
      <c r="U178" s="304"/>
      <c r="V178" s="304"/>
      <c r="W178" s="305"/>
      <c r="X178" s="305"/>
      <c r="Y178" s="306"/>
      <c r="Z178" s="307"/>
      <c r="AA178" s="7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88"/>
      <c r="J179" s="298"/>
      <c r="K179" s="81"/>
      <c r="L179" s="88"/>
      <c r="M179" s="88"/>
      <c r="N179" s="88"/>
      <c r="O179" s="88"/>
      <c r="P179" s="88"/>
      <c r="Q179" s="88"/>
      <c r="R179" s="88"/>
      <c r="S179" s="303"/>
      <c r="T179" s="304"/>
      <c r="U179" s="304"/>
      <c r="V179" s="304"/>
      <c r="W179" s="305"/>
      <c r="X179" s="305"/>
      <c r="Y179" s="306"/>
      <c r="Z179" s="307"/>
      <c r="AA179" s="7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88"/>
      <c r="J180" s="298"/>
      <c r="K180" s="81"/>
      <c r="L180" s="88"/>
      <c r="M180" s="88"/>
      <c r="N180" s="88"/>
      <c r="O180" s="88"/>
      <c r="P180" s="88"/>
      <c r="Q180" s="88"/>
      <c r="R180" s="88"/>
      <c r="S180" s="303"/>
      <c r="T180" s="304"/>
      <c r="U180" s="304"/>
      <c r="V180" s="304"/>
      <c r="W180" s="305"/>
      <c r="X180" s="305"/>
      <c r="Y180" s="306"/>
      <c r="Z180" s="307"/>
      <c r="AA180" s="7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88"/>
      <c r="J181" s="298"/>
      <c r="K181" s="81"/>
      <c r="L181" s="88"/>
      <c r="M181" s="88"/>
      <c r="N181" s="88"/>
      <c r="O181" s="88"/>
      <c r="P181" s="88"/>
      <c r="Q181" s="88"/>
      <c r="R181" s="88"/>
      <c r="S181" s="303"/>
      <c r="T181" s="304"/>
      <c r="U181" s="304"/>
      <c r="V181" s="304"/>
      <c r="W181" s="305"/>
      <c r="X181" s="305"/>
      <c r="Y181" s="306"/>
      <c r="Z181" s="307"/>
      <c r="AA181" s="7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88"/>
      <c r="J182" s="298"/>
      <c r="K182" s="81"/>
      <c r="L182" s="88"/>
      <c r="M182" s="88"/>
      <c r="N182" s="88"/>
      <c r="O182" s="88"/>
      <c r="P182" s="88"/>
      <c r="Q182" s="88"/>
      <c r="R182" s="88"/>
      <c r="S182" s="303"/>
      <c r="T182" s="304"/>
      <c r="U182" s="304"/>
      <c r="V182" s="304"/>
      <c r="W182" s="305"/>
      <c r="X182" s="305"/>
      <c r="Y182" s="306"/>
      <c r="Z182" s="307"/>
      <c r="AA182" s="7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88"/>
      <c r="J183" s="298"/>
      <c r="K183" s="81"/>
      <c r="L183" s="88"/>
      <c r="M183" s="88"/>
      <c r="N183" s="88"/>
      <c r="O183" s="88"/>
      <c r="P183" s="88"/>
      <c r="Q183" s="88"/>
      <c r="R183" s="88"/>
      <c r="S183" s="303"/>
      <c r="T183" s="304"/>
      <c r="U183" s="304"/>
      <c r="V183" s="304"/>
      <c r="W183" s="305"/>
      <c r="X183" s="305"/>
      <c r="Y183" s="306"/>
      <c r="Z183" s="307"/>
      <c r="AA183" s="7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6">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12:F112"/>
    <mergeCell ref="G112:H112"/>
    <mergeCell ref="B113:F113"/>
    <mergeCell ref="G113:H113"/>
    <mergeCell ref="D114:H114"/>
    <mergeCell ref="A115:H115"/>
    <mergeCell ref="B108:C108"/>
    <mergeCell ref="E108:G108"/>
    <mergeCell ref="A109:H109"/>
    <mergeCell ref="A110:H110"/>
    <mergeCell ref="B111:F111"/>
    <mergeCell ref="G111:H111"/>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D98:F98"/>
    <mergeCell ref="G98:H98"/>
    <mergeCell ref="D99:F99"/>
    <mergeCell ref="G99:H99"/>
    <mergeCell ref="D100:F100"/>
    <mergeCell ref="G100:H100"/>
    <mergeCell ref="D95:F95"/>
    <mergeCell ref="G95:H95"/>
    <mergeCell ref="D96:F96"/>
    <mergeCell ref="G96:H96"/>
    <mergeCell ref="D97:F97"/>
    <mergeCell ref="G97:H97"/>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A83:C83"/>
    <mergeCell ref="A84:A85"/>
    <mergeCell ref="B84:C84"/>
    <mergeCell ref="D84:E84"/>
    <mergeCell ref="G84:H84"/>
    <mergeCell ref="D85:E85"/>
    <mergeCell ref="G85:H85"/>
    <mergeCell ref="B79:C79"/>
    <mergeCell ref="D79:E79"/>
    <mergeCell ref="A80:C80"/>
    <mergeCell ref="D80:H80"/>
    <mergeCell ref="A81:G81"/>
    <mergeCell ref="A82:G82"/>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A67:C67"/>
    <mergeCell ref="D67:E67"/>
    <mergeCell ref="B68:C68"/>
    <mergeCell ref="D68:E68"/>
    <mergeCell ref="B69:C69"/>
    <mergeCell ref="D69:E69"/>
    <mergeCell ref="C63:E63"/>
    <mergeCell ref="F63:H63"/>
    <mergeCell ref="A64:C64"/>
    <mergeCell ref="D64:H64"/>
    <mergeCell ref="A65:G65"/>
    <mergeCell ref="A66:H66"/>
    <mergeCell ref="A58:E58"/>
    <mergeCell ref="A59:E59"/>
    <mergeCell ref="G59:H59"/>
    <mergeCell ref="A61:E61"/>
    <mergeCell ref="F61:H61"/>
    <mergeCell ref="B62:E62"/>
    <mergeCell ref="F62:H62"/>
    <mergeCell ref="B52:C52"/>
    <mergeCell ref="B53:C53"/>
    <mergeCell ref="A55:H55"/>
    <mergeCell ref="A56:E56"/>
    <mergeCell ref="G56:H56"/>
    <mergeCell ref="A57:E57"/>
    <mergeCell ref="B45:C45"/>
    <mergeCell ref="A47:H47"/>
    <mergeCell ref="B48:C48"/>
    <mergeCell ref="B49:C49"/>
    <mergeCell ref="D50:H50"/>
    <mergeCell ref="B51:C51"/>
    <mergeCell ref="A39:H39"/>
    <mergeCell ref="B40:C40"/>
    <mergeCell ref="B41:C41"/>
    <mergeCell ref="D42:H42"/>
    <mergeCell ref="B43:C43"/>
    <mergeCell ref="D44:H44"/>
    <mergeCell ref="A33:H33"/>
    <mergeCell ref="B34:D34"/>
    <mergeCell ref="B35:D35"/>
    <mergeCell ref="B36:D36"/>
    <mergeCell ref="B37:D37"/>
    <mergeCell ref="A38:G38"/>
    <mergeCell ref="A29:F29"/>
    <mergeCell ref="G29:H29"/>
    <mergeCell ref="A30:D30"/>
    <mergeCell ref="G30:H30"/>
    <mergeCell ref="A31:G31"/>
    <mergeCell ref="A32:G32"/>
    <mergeCell ref="A24:G24"/>
    <mergeCell ref="A25:G25"/>
    <mergeCell ref="A26:C26"/>
    <mergeCell ref="A27:G27"/>
    <mergeCell ref="A28:C28"/>
    <mergeCell ref="D28:E28"/>
    <mergeCell ref="B21:C21"/>
    <mergeCell ref="F21:H21"/>
    <mergeCell ref="B22:C22"/>
    <mergeCell ref="F22:H22"/>
    <mergeCell ref="B23:C23"/>
    <mergeCell ref="F23:H23"/>
    <mergeCell ref="B18:C18"/>
    <mergeCell ref="F18:H18"/>
    <mergeCell ref="B19:C19"/>
    <mergeCell ref="F19:H19"/>
    <mergeCell ref="B20:C20"/>
    <mergeCell ref="F20:H20"/>
    <mergeCell ref="B16:C16"/>
    <mergeCell ref="F16:H16"/>
    <mergeCell ref="B17:C17"/>
    <mergeCell ref="F17:H17"/>
    <mergeCell ref="A10:H10"/>
    <mergeCell ref="A11:G11"/>
    <mergeCell ref="A12:G12"/>
    <mergeCell ref="B13:C13"/>
    <mergeCell ref="D13:H13"/>
    <mergeCell ref="A14:C14"/>
    <mergeCell ref="D14:H14"/>
    <mergeCell ref="A9:H9"/>
    <mergeCell ref="A7:C7"/>
    <mergeCell ref="A8:H8"/>
    <mergeCell ref="A1:H1"/>
    <mergeCell ref="A2:C2"/>
    <mergeCell ref="D2:E2"/>
    <mergeCell ref="D3:E3"/>
    <mergeCell ref="F3:H3"/>
    <mergeCell ref="B15:C15"/>
    <mergeCell ref="F15:H15"/>
  </mergeCells>
  <dataValidations count="11">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error="Please choose from the dropdown list." sqref="H38">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InputMessage="1" showErrorMessage="1" error="Please choose from the dropdown list." sqref="G111:G113 H25 D16:D23 G147:H147 D26 G140:G146 G148 F63 G132:G135 G152:G153 F68:H78 D69:D78 H106:H108">
      <formula1>$W$1:$W$4</formula1>
    </dataValidation>
    <dataValidation type="list" allowBlank="1" showInputMessage="1" showErrorMessage="1" errorTitle="Choose from dropdown" error="Please choose from the dropdown list." sqref="H28">
      <formula1>$Y$1:$Y$11</formula1>
    </dataValidation>
    <dataValidation type="list" allowBlank="1" showErrorMessage="1" errorTitle="Choose from dropdown" error="Please choose from the dropdown list." sqref="F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44" fitToHeight="4" orientation="portrait" r:id="rId1"/>
  <rowBreaks count="4" manualBreakCount="4">
    <brk id="33" max="7" man="1"/>
    <brk id="46" max="7" man="1"/>
    <brk id="80" max="7" man="1"/>
    <brk id="138"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D183"/>
  <sheetViews>
    <sheetView showGridLines="0" zoomScaleNormal="100" zoomScaleSheetLayoutView="100" workbookViewId="0">
      <selection sqref="A1:H1"/>
    </sheetView>
  </sheetViews>
  <sheetFormatPr defaultColWidth="9.140625"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20"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1473</v>
      </c>
      <c r="B7" s="1655"/>
      <c r="C7" s="1655"/>
      <c r="D7" s="916"/>
      <c r="E7" s="916"/>
      <c r="F7" s="916"/>
      <c r="G7" s="917"/>
      <c r="H7" s="918"/>
      <c r="I7" s="906"/>
      <c r="J7" s="907"/>
      <c r="K7" s="908" t="str">
        <f>A7</f>
        <v>Country: Armenia</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62</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475" t="s">
        <v>205</v>
      </c>
      <c r="E13" s="1476"/>
      <c r="F13" s="1476"/>
      <c r="G13" s="1476"/>
      <c r="H13" s="1477"/>
      <c r="I13" s="419"/>
      <c r="J13" s="404"/>
      <c r="K13" s="397" t="str">
        <f>B13</f>
        <v>a. What is the name of the committee?</v>
      </c>
      <c r="L13" s="426" t="str">
        <f>D13</f>
        <v>Not applicable</v>
      </c>
      <c r="M13" s="396"/>
      <c r="N13" s="396"/>
      <c r="O13" s="398" t="str">
        <f>D13</f>
        <v>Not applicable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1182" t="s">
        <v>205</v>
      </c>
      <c r="E15" s="151" t="s">
        <v>55</v>
      </c>
      <c r="F15" s="1484"/>
      <c r="G15" s="1485"/>
      <c r="H15" s="1486"/>
      <c r="I15" s="419"/>
      <c r="J15" s="404"/>
      <c r="K15" s="397" t="str">
        <f t="shared" ref="K15:K23" si="0">B15</f>
        <v>a. Social marketing</v>
      </c>
      <c r="L15" s="396"/>
      <c r="M15" s="396"/>
      <c r="N15" s="396"/>
      <c r="O15" s="397"/>
      <c r="P15" s="396"/>
      <c r="Q15" s="397">
        <f t="shared" ref="Q15:Q23" si="1">F15</f>
        <v>0</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577" t="s">
        <v>205</v>
      </c>
      <c r="E16" s="153" t="s">
        <v>55</v>
      </c>
      <c r="F16" s="1484"/>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f t="shared" si="1"/>
        <v>0</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577" t="s">
        <v>205</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577" t="s">
        <v>205</v>
      </c>
      <c r="E18" s="153" t="s">
        <v>56</v>
      </c>
      <c r="F18" s="1484"/>
      <c r="G18" s="1485"/>
      <c r="H18" s="1486"/>
      <c r="I18" s="419"/>
      <c r="J18" s="404"/>
      <c r="K18" s="397" t="str">
        <f t="shared" si="0"/>
        <v>d. Donors</v>
      </c>
      <c r="L18" s="396"/>
      <c r="M18" s="396"/>
      <c r="N18" s="396"/>
      <c r="O18" s="397"/>
      <c r="P18" s="396"/>
      <c r="Q18" s="397">
        <f t="shared" si="1"/>
        <v>0</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577" t="s">
        <v>205</v>
      </c>
      <c r="E19" s="153" t="s">
        <v>57</v>
      </c>
      <c r="F19" s="1484"/>
      <c r="G19" s="1485"/>
      <c r="H19" s="1486"/>
      <c r="I19" s="419"/>
      <c r="J19" s="404"/>
      <c r="K19" s="397" t="str">
        <f t="shared" si="0"/>
        <v>e. UN agencies</v>
      </c>
      <c r="L19" s="396"/>
      <c r="M19" s="396"/>
      <c r="N19" s="396"/>
      <c r="O19" s="397"/>
      <c r="P19" s="396"/>
      <c r="Q19" s="397">
        <f t="shared" si="1"/>
        <v>0</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577" t="s">
        <v>205</v>
      </c>
      <c r="E20" s="153" t="s">
        <v>58</v>
      </c>
      <c r="F20" s="1484"/>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f t="shared" si="1"/>
        <v>0</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45">
      <c r="A21" s="152"/>
      <c r="B21" s="1491" t="s">
        <v>17</v>
      </c>
      <c r="C21" s="1491"/>
      <c r="D21" s="577" t="s">
        <v>205</v>
      </c>
      <c r="E21" s="153" t="s">
        <v>59</v>
      </c>
      <c r="F21" s="1484"/>
      <c r="G21" s="1485"/>
      <c r="H21" s="1486"/>
      <c r="I21" s="419"/>
      <c r="J21" s="404"/>
      <c r="K21" s="397" t="str">
        <f t="shared" si="0"/>
        <v>g. Central Medical Store or Central Warehouse</v>
      </c>
      <c r="L21" s="396"/>
      <c r="M21" s="396"/>
      <c r="N21" s="396"/>
      <c r="O21" s="397"/>
      <c r="P21" s="396"/>
      <c r="Q21" s="397">
        <f t="shared" si="1"/>
        <v>0</v>
      </c>
      <c r="R21" s="396"/>
      <c r="S21" s="396"/>
      <c r="T21" s="406"/>
      <c r="U21" s="406"/>
      <c r="V21" s="406"/>
      <c r="W21" s="407"/>
      <c r="X21" s="407"/>
      <c r="Y21" s="424"/>
      <c r="Z21" s="425"/>
      <c r="AA21" s="409"/>
    </row>
    <row r="22" spans="1:134" s="111" customFormat="1" ht="45">
      <c r="A22" s="152"/>
      <c r="B22" s="1491" t="s">
        <v>39</v>
      </c>
      <c r="C22" s="1491"/>
      <c r="D22" s="577" t="s">
        <v>205</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ht="45">
      <c r="A23" s="152"/>
      <c r="B23" s="1491" t="s">
        <v>121</v>
      </c>
      <c r="C23" s="1491"/>
      <c r="D23" s="577" t="s">
        <v>205</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205</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98" t="s">
        <v>205</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62</v>
      </c>
      <c r="E26" s="155" t="s">
        <v>53</v>
      </c>
      <c r="F26" s="156" t="s">
        <v>205</v>
      </c>
      <c r="G26" s="157" t="s">
        <v>34</v>
      </c>
      <c r="H26" s="228" t="s">
        <v>205</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v>140000</v>
      </c>
      <c r="H29" s="1508"/>
      <c r="I29" s="438"/>
      <c r="J29" s="403">
        <f>G29</f>
        <v>140000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509" t="s">
        <v>220</v>
      </c>
      <c r="H30" s="1510"/>
      <c r="I30" s="438"/>
      <c r="J30" s="403" t="str">
        <f>G30</f>
        <v>UNFPA</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c r="AB30" s="114"/>
    </row>
    <row r="31" spans="1:134" s="111" customFormat="1" ht="30">
      <c r="A31" s="1493" t="s">
        <v>128</v>
      </c>
      <c r="B31" s="1473"/>
      <c r="C31" s="1473"/>
      <c r="D31" s="1473"/>
      <c r="E31" s="1473"/>
      <c r="F31" s="1473"/>
      <c r="G31" s="1474"/>
      <c r="H31" s="163" t="s">
        <v>62</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62</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3" t="s">
        <v>129</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501" t="s">
        <v>207</v>
      </c>
      <c r="C34" s="1501"/>
      <c r="D34" s="1502"/>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169" t="s">
        <v>538</v>
      </c>
      <c r="G35" s="170"/>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0</v>
      </c>
      <c r="F36" s="169" t="s">
        <v>538</v>
      </c>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62</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586" t="s">
        <v>62</v>
      </c>
      <c r="E41" s="168">
        <v>0</v>
      </c>
      <c r="F41" s="169" t="s">
        <v>538</v>
      </c>
      <c r="G41" s="178"/>
      <c r="H41" s="19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205</v>
      </c>
      <c r="E42" s="1476"/>
      <c r="F42" s="1476"/>
      <c r="G42" s="1476"/>
      <c r="H42" s="1477"/>
      <c r="I42" s="444"/>
      <c r="J42" s="437"/>
      <c r="K42" s="397" t="str">
        <f>C42</f>
        <v>i. Specify source(s) of internally generated funds spent (for example, from taxes)</v>
      </c>
      <c r="L42" s="396"/>
      <c r="M42" s="396"/>
      <c r="N42" s="396"/>
      <c r="O42" s="398" t="str">
        <f>D42</f>
        <v>Not applicable</v>
      </c>
      <c r="P42" s="396"/>
      <c r="Q42" s="396"/>
      <c r="R42" s="396"/>
      <c r="S42" s="396"/>
      <c r="T42" s="406"/>
      <c r="U42" s="406"/>
      <c r="V42" s="406"/>
      <c r="W42" s="407"/>
      <c r="X42" s="407"/>
      <c r="Y42" s="424"/>
      <c r="Z42" s="425"/>
      <c r="AA42" s="409"/>
    </row>
    <row r="43" spans="1:27" s="111" customFormat="1" ht="78.75" customHeight="1">
      <c r="A43" s="164"/>
      <c r="B43" s="1473" t="s">
        <v>140</v>
      </c>
      <c r="C43" s="1474"/>
      <c r="D43" s="586" t="s">
        <v>62</v>
      </c>
      <c r="E43" s="168">
        <v>0</v>
      </c>
      <c r="F43" s="177" t="s">
        <v>538</v>
      </c>
      <c r="G43" s="178"/>
      <c r="H43" s="192"/>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205</v>
      </c>
      <c r="E44" s="1476"/>
      <c r="F44" s="1476"/>
      <c r="G44" s="1476"/>
      <c r="H44" s="1477"/>
      <c r="I44" s="444"/>
      <c r="J44" s="437"/>
      <c r="K44" s="397" t="str">
        <f>C44</f>
        <v>i. Specify source(s) of other government funds spent (for example: basket funding or specific donor)</v>
      </c>
      <c r="L44" s="396"/>
      <c r="M44" s="396"/>
      <c r="N44" s="396"/>
      <c r="O44" s="398" t="str">
        <f>D44</f>
        <v>Not applicable</v>
      </c>
      <c r="P44" s="396"/>
      <c r="Q44" s="396"/>
      <c r="R44" s="396"/>
      <c r="S44" s="396"/>
      <c r="T44" s="406"/>
      <c r="U44" s="406"/>
      <c r="V44" s="406"/>
      <c r="W44" s="407"/>
      <c r="X44" s="407"/>
      <c r="Y44" s="424"/>
      <c r="Z44" s="425"/>
      <c r="AA44" s="409"/>
    </row>
    <row r="45" spans="1:27" s="111" customFormat="1" ht="45">
      <c r="A45" s="164"/>
      <c r="B45" s="1473" t="s">
        <v>142</v>
      </c>
      <c r="C45" s="1474"/>
      <c r="D45" s="181"/>
      <c r="E45" s="565">
        <f>E41+E43</f>
        <v>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8" s="111" customFormat="1">
      <c r="A49" s="164"/>
      <c r="B49" s="1473" t="s">
        <v>99</v>
      </c>
      <c r="C49" s="1474"/>
      <c r="D49" s="586" t="s">
        <v>61</v>
      </c>
      <c r="E49" s="168">
        <v>22000</v>
      </c>
      <c r="F49" s="169" t="s">
        <v>538</v>
      </c>
      <c r="G49" s="190" t="s">
        <v>220</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8" s="111" customFormat="1">
      <c r="A50" s="164"/>
      <c r="B50" s="179"/>
      <c r="C50" s="180" t="s">
        <v>100</v>
      </c>
      <c r="D50" s="1525" t="s">
        <v>220</v>
      </c>
      <c r="E50" s="1526"/>
      <c r="F50" s="1526"/>
      <c r="G50" s="1526"/>
      <c r="H50" s="1527"/>
      <c r="I50" s="127"/>
      <c r="J50" s="437"/>
      <c r="K50" s="397" t="str">
        <f>C50</f>
        <v xml:space="preserve">i. Specify source(s) of in-kind donations </v>
      </c>
      <c r="L50" s="396"/>
      <c r="M50" s="396"/>
      <c r="N50" s="396"/>
      <c r="O50" s="398" t="str">
        <f>D50</f>
        <v>UNFPA</v>
      </c>
      <c r="P50" s="396"/>
      <c r="Q50" s="396"/>
      <c r="R50" s="396"/>
      <c r="S50" s="396"/>
      <c r="T50" s="406"/>
      <c r="U50" s="406"/>
      <c r="V50" s="406"/>
      <c r="W50" s="407"/>
      <c r="X50" s="407"/>
      <c r="Y50" s="424"/>
      <c r="Z50" s="425"/>
      <c r="AA50" s="409"/>
    </row>
    <row r="51" spans="1:28" s="111" customFormat="1" ht="225">
      <c r="A51" s="164"/>
      <c r="B51" s="1473" t="s">
        <v>149</v>
      </c>
      <c r="C51" s="1474"/>
      <c r="D51" s="586" t="s">
        <v>62</v>
      </c>
      <c r="E51" s="168">
        <v>0</v>
      </c>
      <c r="F51" s="169" t="s">
        <v>538</v>
      </c>
      <c r="G51" s="190" t="s">
        <v>223</v>
      </c>
      <c r="H51" s="614" t="s">
        <v>712</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B51" s="409"/>
    </row>
    <row r="52" spans="1:28" s="111" customFormat="1" ht="30">
      <c r="A52" s="164"/>
      <c r="B52" s="1473" t="s">
        <v>150</v>
      </c>
      <c r="C52" s="1474"/>
      <c r="D52" s="586" t="s">
        <v>62</v>
      </c>
      <c r="E52" s="168">
        <v>0</v>
      </c>
      <c r="F52" s="169" t="s">
        <v>538</v>
      </c>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8" s="111" customFormat="1" ht="45">
      <c r="A53" s="164"/>
      <c r="B53" s="1473" t="s">
        <v>151</v>
      </c>
      <c r="C53" s="1474"/>
      <c r="D53" s="181"/>
      <c r="E53" s="182">
        <f>E49+E51+E52</f>
        <v>22000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8"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8"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8" s="111" customFormat="1" ht="150">
      <c r="A56" s="1519" t="s">
        <v>152</v>
      </c>
      <c r="B56" s="1528"/>
      <c r="C56" s="1528"/>
      <c r="D56" s="1528"/>
      <c r="E56" s="1529"/>
      <c r="F56" s="566">
        <f>E45/(E45+E53)</f>
        <v>0</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8" s="111" customFormat="1" ht="140.25" customHeight="1">
      <c r="A57" s="1514" t="s">
        <v>210</v>
      </c>
      <c r="B57" s="1515"/>
      <c r="C57" s="1515"/>
      <c r="D57" s="1515"/>
      <c r="E57" s="1516"/>
      <c r="F57" s="566">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8" s="111" customFormat="1" ht="135">
      <c r="A58" s="1519" t="s">
        <v>153</v>
      </c>
      <c r="B58" s="1520"/>
      <c r="C58" s="1520"/>
      <c r="D58" s="1520"/>
      <c r="E58" s="1521"/>
      <c r="F58" s="566">
        <f>(E45+E53)/G29</f>
        <v>0.15714285714285714</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8" s="111" customFormat="1" ht="60">
      <c r="A59" s="1522" t="s">
        <v>211</v>
      </c>
      <c r="B59" s="1523"/>
      <c r="C59" s="1523"/>
      <c r="D59" s="1523"/>
      <c r="E59" s="1524"/>
      <c r="F59" s="585" t="s">
        <v>61</v>
      </c>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8"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8" s="111" customFormat="1" ht="45">
      <c r="A61" s="1493" t="s">
        <v>154</v>
      </c>
      <c r="B61" s="1473"/>
      <c r="C61" s="1473"/>
      <c r="D61" s="1473"/>
      <c r="E61" s="1474"/>
      <c r="F61" s="1540" t="s">
        <v>205</v>
      </c>
      <c r="G61" s="1541"/>
      <c r="H61" s="1542"/>
      <c r="I61" s="447"/>
      <c r="J61" s="437"/>
      <c r="K61" s="397"/>
      <c r="L61" s="396"/>
      <c r="M61" s="396"/>
      <c r="N61" s="396"/>
      <c r="O61" s="396"/>
      <c r="P61" s="396"/>
      <c r="Q61" s="397" t="str">
        <f>F61</f>
        <v>Not applicable</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8" s="111" customFormat="1">
      <c r="A62" s="152"/>
      <c r="B62" s="1473" t="s">
        <v>31</v>
      </c>
      <c r="C62" s="1473"/>
      <c r="D62" s="1473"/>
      <c r="E62" s="1473"/>
      <c r="F62" s="1602" t="s">
        <v>205</v>
      </c>
      <c r="G62" s="1603"/>
      <c r="H62" s="1604"/>
      <c r="I62" s="438"/>
      <c r="J62" s="437"/>
      <c r="K62" s="397"/>
      <c r="L62" s="396"/>
      <c r="M62" s="448">
        <f>E62</f>
        <v>0</v>
      </c>
      <c r="N62" s="396"/>
      <c r="O62" s="396"/>
      <c r="P62" s="396"/>
      <c r="Q62" s="397" t="str">
        <f>F62</f>
        <v>Not applicable</v>
      </c>
      <c r="R62" s="398" t="str">
        <f>B62</f>
        <v>a. Specify entity</v>
      </c>
      <c r="S62" s="396"/>
      <c r="T62" s="406"/>
      <c r="U62" s="406"/>
      <c r="V62" s="406"/>
      <c r="W62" s="407"/>
      <c r="X62" s="407"/>
      <c r="Y62" s="424"/>
      <c r="Z62" s="425"/>
      <c r="AA62" s="409"/>
    </row>
    <row r="63" spans="1:28" s="111" customFormat="1" ht="30.75" customHeight="1">
      <c r="A63" s="571"/>
      <c r="B63" s="570"/>
      <c r="C63" s="1473" t="s">
        <v>178</v>
      </c>
      <c r="D63" s="1473"/>
      <c r="E63" s="1474"/>
      <c r="F63" s="1540" t="s">
        <v>205</v>
      </c>
      <c r="G63" s="1541"/>
      <c r="H63" s="1542"/>
      <c r="I63" s="438"/>
      <c r="J63" s="437"/>
      <c r="K63" s="397"/>
      <c r="L63" s="396"/>
      <c r="M63" s="396"/>
      <c r="N63" s="396"/>
      <c r="O63" s="396"/>
      <c r="P63" s="396"/>
      <c r="Q63" s="397" t="str">
        <f>F63</f>
        <v>Not applicable</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8"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65" t="s">
        <v>61</v>
      </c>
      <c r="E68" s="1666"/>
      <c r="F68" s="579" t="s">
        <v>62</v>
      </c>
      <c r="G68" s="579" t="s">
        <v>62</v>
      </c>
      <c r="H68" s="99" t="s">
        <v>66</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65" t="s">
        <v>61</v>
      </c>
      <c r="E69" s="1666"/>
      <c r="F69" s="579" t="s">
        <v>62</v>
      </c>
      <c r="G69" s="579" t="s">
        <v>62</v>
      </c>
      <c r="H69" s="99" t="s">
        <v>66</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65" t="s">
        <v>61</v>
      </c>
      <c r="E70" s="1666"/>
      <c r="F70" s="579" t="s">
        <v>62</v>
      </c>
      <c r="G70" s="579" t="s">
        <v>62</v>
      </c>
      <c r="H70" s="99" t="s">
        <v>66</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65" t="s">
        <v>62</v>
      </c>
      <c r="E71" s="1666"/>
      <c r="F71" s="579" t="s">
        <v>62</v>
      </c>
      <c r="G71" s="579" t="s">
        <v>62</v>
      </c>
      <c r="H71" s="99" t="s">
        <v>66</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65" t="s">
        <v>61</v>
      </c>
      <c r="E72" s="1666"/>
      <c r="F72" s="579" t="s">
        <v>61</v>
      </c>
      <c r="G72" s="579" t="s">
        <v>62</v>
      </c>
      <c r="H72" s="99" t="s">
        <v>66</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65" t="s">
        <v>61</v>
      </c>
      <c r="E73" s="1666"/>
      <c r="F73" s="579" t="s">
        <v>61</v>
      </c>
      <c r="G73" s="579" t="s">
        <v>62</v>
      </c>
      <c r="H73" s="99" t="s">
        <v>66</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65" t="s">
        <v>62</v>
      </c>
      <c r="E74" s="1666"/>
      <c r="F74" s="579" t="s">
        <v>62</v>
      </c>
      <c r="G74" s="579" t="s">
        <v>62</v>
      </c>
      <c r="H74" s="99" t="s">
        <v>66</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65" t="s">
        <v>61</v>
      </c>
      <c r="E75" s="1666"/>
      <c r="F75" s="579" t="s">
        <v>62</v>
      </c>
      <c r="G75" s="579" t="s">
        <v>62</v>
      </c>
      <c r="H75" s="99" t="s">
        <v>66</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65" t="s">
        <v>66</v>
      </c>
      <c r="E76" s="1666"/>
      <c r="F76" s="579" t="s">
        <v>62</v>
      </c>
      <c r="G76" s="579" t="s">
        <v>62</v>
      </c>
      <c r="H76" s="99" t="s">
        <v>66</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65" t="s">
        <v>61</v>
      </c>
      <c r="E77" s="1666"/>
      <c r="F77" s="579" t="s">
        <v>62</v>
      </c>
      <c r="G77" s="579" t="s">
        <v>62</v>
      </c>
      <c r="H77" s="99" t="s">
        <v>66</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65" t="s">
        <v>62</v>
      </c>
      <c r="E78" s="1666"/>
      <c r="F78" s="579" t="s">
        <v>62</v>
      </c>
      <c r="G78" s="579" t="s">
        <v>62</v>
      </c>
      <c r="H78" s="99" t="s">
        <v>66</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65" t="s">
        <v>217</v>
      </c>
      <c r="E79" s="1666"/>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150.75" thickBot="1">
      <c r="A80" s="1497" t="s">
        <v>105</v>
      </c>
      <c r="B80" s="1498"/>
      <c r="C80" s="1499"/>
      <c r="D80" s="1553" t="s">
        <v>713</v>
      </c>
      <c r="E80" s="1554"/>
      <c r="F80" s="1554"/>
      <c r="G80" s="1554"/>
      <c r="H80" s="1555"/>
      <c r="I80" s="419"/>
      <c r="J80" s="437"/>
      <c r="K80" s="397" t="str">
        <f>A80</f>
        <v>C2. Please note any comments about the commodities offered.</v>
      </c>
      <c r="L80" s="396"/>
      <c r="M80" s="396"/>
      <c r="N80" s="396"/>
      <c r="O80" s="397" t="str">
        <f>D80</f>
        <v>In 2012, UNFPA stopped supplying combined oral contraceptives, progestin-only pills, and emergency contraceptives in order to persuade the government to buy these contraceptives themselves. However, since the government did not commit any funds for contraceptives, these methods are currently not offered in the public sector. Also, due to low demand, UNFPA stopped providing injectable contraceptives to the public sector. Currently, UNFPA is negotiating with the government the new procurement plan, according to which the UNFPA will buy 75% of the total contraceptive need in public sector for 2015 with gradual phase out in consecutive years and government increasing its share in contraceptive supply.</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57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580" t="s">
        <v>218</v>
      </c>
      <c r="D85" s="1662" t="s">
        <v>714</v>
      </c>
      <c r="E85" s="1663"/>
      <c r="F85" s="578" t="s">
        <v>61</v>
      </c>
      <c r="G85" s="1586" t="s">
        <v>61</v>
      </c>
      <c r="H85" s="1664"/>
      <c r="I85" s="458"/>
      <c r="J85" s="446" t="str">
        <f>G85</f>
        <v>Yes</v>
      </c>
      <c r="K85" s="397" t="str">
        <f>B85</f>
        <v>a</v>
      </c>
      <c r="L85" s="396"/>
      <c r="M85" s="426">
        <f>E85</f>
        <v>0</v>
      </c>
      <c r="N85" s="396"/>
      <c r="O85" s="396"/>
      <c r="P85" s="396"/>
      <c r="Q85" s="396"/>
      <c r="R85" s="397"/>
      <c r="S85" s="397" t="str">
        <f>D85</f>
        <v>2007- 2015</v>
      </c>
      <c r="T85" s="406"/>
      <c r="U85" s="406"/>
      <c r="V85" s="406"/>
      <c r="W85" s="407"/>
      <c r="X85" s="407"/>
      <c r="Y85" s="424"/>
      <c r="Z85" s="425"/>
      <c r="AA85" s="409"/>
    </row>
    <row r="86" spans="1:28" s="111" customFormat="1" ht="28.5" customHeight="1">
      <c r="A86" s="1504" t="s">
        <v>71</v>
      </c>
      <c r="B86" s="1491"/>
      <c r="C86" s="1491"/>
      <c r="D86" s="1491"/>
      <c r="E86" s="1491"/>
      <c r="F86" s="1491"/>
      <c r="G86" s="1496"/>
      <c r="H86" s="567" t="s">
        <v>62</v>
      </c>
      <c r="I86" s="458"/>
      <c r="J86" s="446"/>
      <c r="K86" s="397"/>
      <c r="L86" s="396"/>
      <c r="M86" s="396"/>
      <c r="N86" s="396"/>
      <c r="O86" s="396"/>
      <c r="P86" s="396"/>
      <c r="Q86" s="398" t="str">
        <f>H86</f>
        <v>No</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579" t="s">
        <v>205</v>
      </c>
      <c r="F87" s="1647"/>
      <c r="G87" s="1647"/>
      <c r="H87" s="1580"/>
      <c r="I87" s="458"/>
      <c r="J87" s="446"/>
      <c r="K87" s="397"/>
      <c r="L87" s="396"/>
      <c r="M87" s="426"/>
      <c r="N87" s="426" t="str">
        <f>E87</f>
        <v>Not applicable</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579" t="s">
        <v>205</v>
      </c>
      <c r="F88" s="1647"/>
      <c r="G88" s="1647"/>
      <c r="H88" s="1580"/>
      <c r="I88" s="458"/>
      <c r="J88" s="446"/>
      <c r="K88" s="397"/>
      <c r="L88" s="396"/>
      <c r="M88" s="426"/>
      <c r="N88" s="426" t="str">
        <f>E88</f>
        <v>Not applicable</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ht="60" customHeight="1">
      <c r="A90" s="152"/>
      <c r="B90" s="1473" t="s">
        <v>22</v>
      </c>
      <c r="C90" s="1473"/>
      <c r="D90" s="1473"/>
      <c r="E90" s="1647" t="s">
        <v>715</v>
      </c>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ht="15" customHeight="1">
      <c r="A92" s="152"/>
      <c r="B92" s="1473" t="s">
        <v>22</v>
      </c>
      <c r="C92" s="1473"/>
      <c r="D92" s="1474"/>
      <c r="E92" s="615" t="s">
        <v>205</v>
      </c>
      <c r="F92" s="573"/>
      <c r="G92" s="573"/>
      <c r="H92" s="574"/>
      <c r="I92" s="458"/>
      <c r="J92" s="446"/>
      <c r="K92" s="397" t="str">
        <f>B92</f>
        <v>a. If yes, describe the policies.</v>
      </c>
      <c r="L92" s="396"/>
      <c r="M92" s="396"/>
      <c r="N92" s="460"/>
      <c r="O92" s="398" t="str">
        <f>E92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205</v>
      </c>
      <c r="E95" s="1577"/>
      <c r="F95" s="1578"/>
      <c r="G95" s="1579" t="s">
        <v>203</v>
      </c>
      <c r="H95" s="1580"/>
      <c r="I95" s="465"/>
      <c r="J95" s="446" t="str">
        <f t="shared" si="3"/>
        <v>Doctor</v>
      </c>
      <c r="K95" s="397"/>
      <c r="L95" s="396"/>
      <c r="M95" s="426"/>
      <c r="N95" s="396"/>
      <c r="O95" s="397"/>
      <c r="P95" s="397"/>
      <c r="Q95" s="396"/>
      <c r="R95" s="396"/>
      <c r="S95" s="396"/>
      <c r="T95" s="463" t="str">
        <f>D95</f>
        <v>Not applicable</v>
      </c>
      <c r="U95" s="464"/>
      <c r="V95" s="406"/>
      <c r="W95" s="407"/>
      <c r="X95" s="407"/>
      <c r="Y95" s="424"/>
      <c r="Z95" s="425"/>
      <c r="AA95" s="409"/>
    </row>
    <row r="96" spans="1:28" s="111" customFormat="1" ht="15" customHeight="1">
      <c r="A96" s="130"/>
      <c r="B96" s="95" t="s">
        <v>11</v>
      </c>
      <c r="C96" s="92" t="s">
        <v>188</v>
      </c>
      <c r="D96" s="1576" t="s">
        <v>205</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Not applicable</v>
      </c>
      <c r="U96" s="464"/>
      <c r="V96" s="406"/>
      <c r="W96" s="407"/>
      <c r="X96" s="407"/>
      <c r="Y96" s="424"/>
      <c r="Z96" s="425"/>
      <c r="AA96" s="409"/>
    </row>
    <row r="97" spans="1:27" s="111" customFormat="1" ht="15" customHeight="1">
      <c r="A97" s="130"/>
      <c r="B97" s="95" t="s">
        <v>12</v>
      </c>
      <c r="C97" s="92" t="s">
        <v>189</v>
      </c>
      <c r="D97" s="1576" t="s">
        <v>205</v>
      </c>
      <c r="E97" s="1577"/>
      <c r="F97" s="1578"/>
      <c r="G97" s="1579" t="s">
        <v>205</v>
      </c>
      <c r="H97" s="1580"/>
      <c r="I97" s="465"/>
      <c r="J97" s="446" t="str">
        <f t="shared" si="3"/>
        <v>Not applicable</v>
      </c>
      <c r="K97" s="397"/>
      <c r="L97" s="396"/>
      <c r="M97" s="426"/>
      <c r="N97" s="396"/>
      <c r="O97" s="397"/>
      <c r="P97" s="397"/>
      <c r="Q97" s="396"/>
      <c r="R97" s="396"/>
      <c r="S97" s="396"/>
      <c r="T97" s="463" t="str">
        <f t="shared" si="4"/>
        <v>Not applicable</v>
      </c>
      <c r="U97" s="464"/>
      <c r="V97" s="406"/>
      <c r="W97" s="407"/>
      <c r="X97" s="407"/>
      <c r="Y97" s="424"/>
      <c r="Z97" s="425"/>
      <c r="AA97" s="409"/>
    </row>
    <row r="98" spans="1:27" s="111" customFormat="1" ht="15" customHeight="1">
      <c r="A98" s="130"/>
      <c r="B98" s="94" t="s">
        <v>182</v>
      </c>
      <c r="C98" s="92" t="s">
        <v>190</v>
      </c>
      <c r="D98" s="1576" t="s">
        <v>203</v>
      </c>
      <c r="E98" s="1577"/>
      <c r="F98" s="1578"/>
      <c r="G98" s="1579" t="s">
        <v>203</v>
      </c>
      <c r="H98" s="1580"/>
      <c r="I98" s="465"/>
      <c r="J98" s="446" t="str">
        <f t="shared" si="3"/>
        <v>Doctor</v>
      </c>
      <c r="K98" s="397"/>
      <c r="L98" s="396"/>
      <c r="M98" s="426"/>
      <c r="N98" s="396"/>
      <c r="O98" s="397"/>
      <c r="P98" s="397"/>
      <c r="Q98" s="396"/>
      <c r="R98" s="396"/>
      <c r="S98" s="396"/>
      <c r="T98" s="463" t="str">
        <f t="shared" si="4"/>
        <v>Doctor</v>
      </c>
      <c r="U98" s="464"/>
      <c r="V98" s="406"/>
      <c r="W98" s="407"/>
      <c r="X98" s="407"/>
      <c r="Y98" s="424"/>
      <c r="Z98" s="425"/>
      <c r="AA98" s="409"/>
    </row>
    <row r="99" spans="1:27" s="111" customFormat="1" ht="15" customHeigh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205</v>
      </c>
      <c r="E100" s="1577"/>
      <c r="F100" s="1578"/>
      <c r="G100" s="1579" t="s">
        <v>203</v>
      </c>
      <c r="H100" s="1580"/>
      <c r="I100" s="465"/>
      <c r="J100" s="446" t="str">
        <f t="shared" si="3"/>
        <v>Doctor</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205</v>
      </c>
      <c r="E101" s="1577"/>
      <c r="F101" s="1578"/>
      <c r="G101" s="1579" t="s">
        <v>203</v>
      </c>
      <c r="H101" s="1580"/>
      <c r="I101" s="465"/>
      <c r="J101" s="446" t="str">
        <f t="shared" si="3"/>
        <v>Doctor</v>
      </c>
      <c r="K101" s="397"/>
      <c r="L101" s="396"/>
      <c r="M101" s="426"/>
      <c r="N101" s="396"/>
      <c r="O101" s="397"/>
      <c r="P101" s="397"/>
      <c r="Q101" s="396"/>
      <c r="R101" s="396"/>
      <c r="S101" s="396"/>
      <c r="T101" s="463" t="str">
        <f t="shared" si="4"/>
        <v>Not applicable</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t="s">
        <v>716</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While all hormonal contraceptives and IUDs can be prescribed by doctors only, all of them are available in pharmacies without prescription, and pharmacists can sell them.</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100" t="s">
        <v>62</v>
      </c>
      <c r="E106" s="1579"/>
      <c r="F106" s="1647"/>
      <c r="G106" s="1661"/>
      <c r="H106" s="98" t="s">
        <v>205</v>
      </c>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100" t="s">
        <v>62</v>
      </c>
      <c r="E107" s="1579"/>
      <c r="F107" s="1647"/>
      <c r="G107" s="1661"/>
      <c r="H107" s="98" t="s">
        <v>205</v>
      </c>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100" t="s">
        <v>62</v>
      </c>
      <c r="E108" s="1579"/>
      <c r="F108" s="1647"/>
      <c r="G108" s="1661"/>
      <c r="H108" s="98" t="s">
        <v>205</v>
      </c>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62</v>
      </c>
      <c r="H118" s="1643"/>
      <c r="I118" s="421"/>
      <c r="J118" s="446" t="str">
        <f t="shared" si="5"/>
        <v>No</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62</v>
      </c>
      <c r="H119" s="1643"/>
      <c r="I119" s="421"/>
      <c r="J119" s="446" t="str">
        <f t="shared" si="5"/>
        <v>No</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62</v>
      </c>
      <c r="H120" s="1643"/>
      <c r="I120" s="421"/>
      <c r="J120" s="446" t="str">
        <f t="shared" si="5"/>
        <v>No</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62</v>
      </c>
      <c r="H121" s="1643"/>
      <c r="I121" s="421"/>
      <c r="J121" s="446" t="str">
        <f t="shared" si="5"/>
        <v>No</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62</v>
      </c>
      <c r="H123" s="1643"/>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2013</v>
      </c>
      <c r="H127" s="1636"/>
      <c r="I127" s="421"/>
      <c r="J127" s="446">
        <f t="shared" si="5"/>
        <v>2013</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221</v>
      </c>
      <c r="E128" s="1659"/>
      <c r="F128" s="1659"/>
      <c r="G128" s="1659"/>
      <c r="H128" s="1660"/>
      <c r="I128" s="421"/>
      <c r="J128" s="473"/>
      <c r="K128" s="397" t="str">
        <f>A128</f>
        <v xml:space="preserve">D11. Name of the list(s)
</v>
      </c>
      <c r="L128" s="397"/>
      <c r="M128" s="396"/>
      <c r="N128" s="396"/>
      <c r="O128" s="397" t="str">
        <f>D128</f>
        <v>Essential Medicine List of the Republic of Armenia</v>
      </c>
      <c r="P128" s="396"/>
      <c r="Q128" s="474"/>
      <c r="R128" s="396"/>
      <c r="S128" s="412"/>
      <c r="T128" s="413"/>
      <c r="U128" s="413"/>
      <c r="V128" s="413"/>
      <c r="W128" s="414"/>
      <c r="X128" s="414"/>
      <c r="Y128" s="474"/>
      <c r="Z128" s="475"/>
      <c r="AA128" s="409"/>
    </row>
    <row r="129" spans="1:27" s="132" customFormat="1" ht="30">
      <c r="A129" s="1493" t="s">
        <v>472</v>
      </c>
      <c r="B129" s="1473"/>
      <c r="C129" s="1474"/>
      <c r="D129" s="1658" t="s">
        <v>219</v>
      </c>
      <c r="E129" s="1659"/>
      <c r="F129" s="1659"/>
      <c r="G129" s="1659"/>
      <c r="H129" s="1660"/>
      <c r="I129" s="421"/>
      <c r="J129" s="473"/>
      <c r="K129" s="397" t="str">
        <f>A129</f>
        <v xml:space="preserve">D12. Notes about the list(s)
</v>
      </c>
      <c r="L129" s="397"/>
      <c r="M129" s="396"/>
      <c r="N129" s="396"/>
      <c r="O129" s="397" t="str">
        <f>D129</f>
        <v>IUDs, condoms, and spermicides are not on the list because they are not drugs. Implants are not registered.</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2008</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999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93" t="s">
        <v>1789</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569"/>
      <c r="B140" s="1473" t="s">
        <v>108</v>
      </c>
      <c r="C140" s="1473"/>
      <c r="D140" s="1473"/>
      <c r="E140" s="1473"/>
      <c r="F140" s="1474"/>
      <c r="G140" s="1540" t="s">
        <v>205</v>
      </c>
      <c r="H140" s="1542"/>
      <c r="I140" s="419"/>
      <c r="J140" s="446" t="str">
        <f t="shared" ref="J140:J150" si="7">G140</f>
        <v>Not applicable</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73" t="s">
        <v>170</v>
      </c>
      <c r="C142" s="1473"/>
      <c r="D142" s="1473"/>
      <c r="E142" s="1473"/>
      <c r="F142" s="1474"/>
      <c r="G142" s="1540" t="s">
        <v>205</v>
      </c>
      <c r="H142" s="1542"/>
      <c r="I142" s="419"/>
      <c r="J142" s="446" t="str">
        <f t="shared" si="7"/>
        <v>Not applicable</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73" t="s">
        <v>171</v>
      </c>
      <c r="C143" s="1473"/>
      <c r="D143" s="1473"/>
      <c r="E143" s="1473"/>
      <c r="F143" s="1474"/>
      <c r="G143" s="1540" t="s">
        <v>205</v>
      </c>
      <c r="H143" s="1542"/>
      <c r="I143" s="419"/>
      <c r="J143" s="446" t="str">
        <f t="shared" si="7"/>
        <v>Not applicable</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73" t="s">
        <v>717</v>
      </c>
      <c r="C149" s="1473"/>
      <c r="D149" s="1473"/>
      <c r="E149" s="1473"/>
      <c r="F149" s="1473"/>
      <c r="G149" s="1602" t="s">
        <v>710</v>
      </c>
      <c r="H149" s="1604"/>
      <c r="I149" s="419"/>
      <c r="J149" s="446" t="str">
        <f t="shared" si="7"/>
        <v>01/13 -12/13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222</v>
      </c>
      <c r="H150" s="1604"/>
      <c r="I150" s="419"/>
      <c r="J150" s="446" t="str">
        <f t="shared" si="7"/>
        <v>UNFPA LMIS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569"/>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50.75" thickBot="1">
      <c r="A154" s="1622" t="s">
        <v>473</v>
      </c>
      <c r="B154" s="1623"/>
      <c r="C154" s="1624"/>
      <c r="D154" s="1625" t="s">
        <v>718</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 xml:space="preserve">Currently, there is no government share in contraceptive procurement. There are constant stockouts at the service delivery point level.
In 2013, USAID engaged the MoH and other donors in discussion around key constraints impeding the performance of FP services that contribute to high rate of abortions. As a result, USAID included conditionality clauses in the 2013 - 2016 Assistance Agreement between the US and Government of Armenia (GOAM) to bind GOAM commitment to  fund procurement of contraceptives for vulnerable populations.
</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8">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A81:G81"/>
    <mergeCell ref="A82:G82"/>
    <mergeCell ref="A83:C83"/>
    <mergeCell ref="A84:A85"/>
    <mergeCell ref="B84:C84"/>
    <mergeCell ref="D84:E84"/>
    <mergeCell ref="G84:H84"/>
    <mergeCell ref="D85:E85"/>
    <mergeCell ref="G85:H85"/>
    <mergeCell ref="B90:D90"/>
    <mergeCell ref="E90:H90"/>
    <mergeCell ref="A91:G91"/>
    <mergeCell ref="B92:D92"/>
    <mergeCell ref="A93:H93"/>
    <mergeCell ref="B94:C94"/>
    <mergeCell ref="D94:F94"/>
    <mergeCell ref="G94:H94"/>
    <mergeCell ref="A86:G86"/>
    <mergeCell ref="B87:D87"/>
    <mergeCell ref="E87:H87"/>
    <mergeCell ref="B88:D88"/>
    <mergeCell ref="E88:H88"/>
    <mergeCell ref="A89:G89"/>
    <mergeCell ref="D98:F98"/>
    <mergeCell ref="G98:H98"/>
    <mergeCell ref="D99:F99"/>
    <mergeCell ref="G99:H99"/>
    <mergeCell ref="D100:F100"/>
    <mergeCell ref="G100:H100"/>
    <mergeCell ref="D95:F95"/>
    <mergeCell ref="G95:H95"/>
    <mergeCell ref="D96:F96"/>
    <mergeCell ref="G96:H96"/>
    <mergeCell ref="D97:F97"/>
    <mergeCell ref="G97:H97"/>
    <mergeCell ref="A104:H104"/>
    <mergeCell ref="A105:C105"/>
    <mergeCell ref="E105:G105"/>
    <mergeCell ref="B106:C106"/>
    <mergeCell ref="E106:G106"/>
    <mergeCell ref="B107:C107"/>
    <mergeCell ref="E107:G107"/>
    <mergeCell ref="D101:F101"/>
    <mergeCell ref="G101:H101"/>
    <mergeCell ref="D102:F102"/>
    <mergeCell ref="G102:H102"/>
    <mergeCell ref="A103:C103"/>
    <mergeCell ref="D103:H103"/>
    <mergeCell ref="B112:F112"/>
    <mergeCell ref="G112:H112"/>
    <mergeCell ref="B113:F113"/>
    <mergeCell ref="G113:H113"/>
    <mergeCell ref="D114:H114"/>
    <mergeCell ref="A115:H115"/>
    <mergeCell ref="B108:C108"/>
    <mergeCell ref="E108:G108"/>
    <mergeCell ref="A109:H109"/>
    <mergeCell ref="A110:H110"/>
    <mergeCell ref="B111:F111"/>
    <mergeCell ref="G111:H111"/>
    <mergeCell ref="B119:F119"/>
    <mergeCell ref="G119:H119"/>
    <mergeCell ref="B120:F120"/>
    <mergeCell ref="G120:H120"/>
    <mergeCell ref="B121:F121"/>
    <mergeCell ref="G121:H121"/>
    <mergeCell ref="B116:F116"/>
    <mergeCell ref="G116:H116"/>
    <mergeCell ref="B117:F117"/>
    <mergeCell ref="G117:H117"/>
    <mergeCell ref="B118:F118"/>
    <mergeCell ref="G118:H118"/>
    <mergeCell ref="B125:F125"/>
    <mergeCell ref="G125:H125"/>
    <mergeCell ref="C126:F126"/>
    <mergeCell ref="G126:H126"/>
    <mergeCell ref="A127:F127"/>
    <mergeCell ref="G127:H127"/>
    <mergeCell ref="B122:F122"/>
    <mergeCell ref="G122:H122"/>
    <mergeCell ref="B123:F123"/>
    <mergeCell ref="G123:H123"/>
    <mergeCell ref="B124:F124"/>
    <mergeCell ref="G124:H124"/>
    <mergeCell ref="B132:F132"/>
    <mergeCell ref="G132:H132"/>
    <mergeCell ref="B133:F133"/>
    <mergeCell ref="G133:H133"/>
    <mergeCell ref="B134:F134"/>
    <mergeCell ref="G134:H134"/>
    <mergeCell ref="A128:C128"/>
    <mergeCell ref="D128:H128"/>
    <mergeCell ref="A129:C129"/>
    <mergeCell ref="D129:H129"/>
    <mergeCell ref="A130:H130"/>
    <mergeCell ref="B131:E131"/>
    <mergeCell ref="F131:H131"/>
    <mergeCell ref="A139:H139"/>
    <mergeCell ref="B140:F140"/>
    <mergeCell ref="G140:H140"/>
    <mergeCell ref="B141:F141"/>
    <mergeCell ref="G141:H141"/>
    <mergeCell ref="B142:F142"/>
    <mergeCell ref="G142:H142"/>
    <mergeCell ref="B135:F135"/>
    <mergeCell ref="G135:H135"/>
    <mergeCell ref="B136:C136"/>
    <mergeCell ref="D136:H136"/>
    <mergeCell ref="A137:G137"/>
    <mergeCell ref="A138:F138"/>
    <mergeCell ref="G138:H138"/>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2">
    <dataValidation type="list" allowBlank="1" showInputMessage="1" showErrorMessage="1" error="Please choose from the dropdown list." sqref="H31:H32 H86 F85:H85 F59 D106:D108 H91 H89 G116:H125 D51:D52 D49 D43 D41">
      <formula1>$W$1:$W$2</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Please choose from the dropdown list." sqref="G111:G113 H106:H108 D16:D23 H25 G152:G153 G132:G135 F63 G148 G140:G146 D26 G147:H147">
      <formula1>$W$1:$W$3</formula1>
    </dataValidation>
    <dataValidation type="list" allowBlank="1" showInputMessage="1" showErrorMessage="1" errorTitle="Choose from dropdown" error="Please choose from the dropdown list." prompt="Please select from the dropdown list." sqref="G138 D15">
      <formula1>$W$1:$W$3</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 type="list" allowBlank="1" showInputMessage="1" sqref="D68:H78">
      <formula1>"Yes, No, Don’t know, Not applicable"</formula1>
    </dataValidation>
  </dataValidations>
  <hyperlinks>
    <hyperlink ref="C5" location="Introduction!A1" display="To jump to the Introduction sheet, click here"/>
  </hyperlinks>
  <pageMargins left="1.2" right="0.7" top="0.75" bottom="0.75" header="0.3" footer="0.3"/>
  <pageSetup scale="53" fitToHeight="4" orientation="portrait" r:id="rId1"/>
  <rowBreaks count="5" manualBreakCount="5">
    <brk id="32" max="7" man="1"/>
    <brk id="58" max="7" man="1"/>
    <brk id="59" max="7" man="1"/>
    <brk id="129" max="7" man="1"/>
    <brk id="156" max="7" man="1"/>
  </rowBreaks>
  <colBreaks count="1" manualBreakCount="1">
    <brk id="9" max="153"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10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1472</v>
      </c>
      <c r="B7" s="1655"/>
      <c r="C7" s="1655"/>
      <c r="D7" s="916"/>
      <c r="E7" s="916"/>
      <c r="F7" s="916"/>
      <c r="G7" s="917"/>
      <c r="H7" s="918"/>
      <c r="I7" s="906"/>
      <c r="J7" s="907"/>
      <c r="K7" s="908" t="str">
        <f>A7</f>
        <v>Country: Bangladesh</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08" t="s">
        <v>95</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96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421" t="s">
        <v>79</v>
      </c>
      <c r="R11" s="396"/>
      <c r="S11" s="396"/>
      <c r="T11" s="406"/>
      <c r="U11" s="406"/>
      <c r="V11" s="406"/>
      <c r="W11" s="407"/>
      <c r="X11" s="407"/>
      <c r="Y11" s="424" t="s">
        <v>66</v>
      </c>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579" t="s">
        <v>225</v>
      </c>
      <c r="E13" s="1647"/>
      <c r="F13" s="1647"/>
      <c r="G13" s="1647"/>
      <c r="H13" s="1580"/>
      <c r="I13" s="419"/>
      <c r="J13" s="404"/>
      <c r="K13" s="397" t="str">
        <f>B13</f>
        <v>a. What is the name of the committee?</v>
      </c>
      <c r="L13" s="426" t="str">
        <f>D13</f>
        <v>Logistics Coordination Forum (LCF), Forecasting Working Group (FWG)</v>
      </c>
      <c r="M13" s="396"/>
      <c r="N13" s="396"/>
      <c r="O13" s="398" t="str">
        <f>D13</f>
        <v>Logistics Coordination Forum (LCF), Forecasting Working Group (FWG)</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577" t="s">
        <v>61</v>
      </c>
      <c r="E15" s="151" t="s">
        <v>55</v>
      </c>
      <c r="F15" s="1658" t="s">
        <v>226</v>
      </c>
      <c r="G15" s="1659"/>
      <c r="H15" s="1660"/>
      <c r="I15" s="419"/>
      <c r="J15" s="404"/>
      <c r="K15" s="397" t="str">
        <f t="shared" ref="K15:K23" si="0">B15</f>
        <v>a. Social marketing</v>
      </c>
      <c r="L15" s="396"/>
      <c r="M15" s="396"/>
      <c r="N15" s="396"/>
      <c r="O15" s="397"/>
      <c r="P15" s="396"/>
      <c r="Q15" s="397" t="str">
        <f t="shared" ref="Q15:Q23" si="1">F15</f>
        <v>Social Marketing Company (SMC)</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60">
      <c r="A16" s="152"/>
      <c r="B16" s="1473" t="s">
        <v>118</v>
      </c>
      <c r="C16" s="1474"/>
      <c r="D16" s="577" t="s">
        <v>61</v>
      </c>
      <c r="E16" s="153" t="s">
        <v>55</v>
      </c>
      <c r="F16" s="1658" t="s">
        <v>227</v>
      </c>
      <c r="G16" s="1659"/>
      <c r="H16" s="1660"/>
      <c r="I16" s="419"/>
      <c r="J16" s="404"/>
      <c r="K16" s="397" t="str">
        <f t="shared" si="0"/>
        <v>b. NGO (for example: service delivery, advocacy, Planned Parenthood affiliate, Marie Stopes affiliate, faith-based organizations, etc.)</v>
      </c>
      <c r="L16" s="396"/>
      <c r="M16" s="396"/>
      <c r="N16" s="396"/>
      <c r="O16" s="397"/>
      <c r="P16" s="396"/>
      <c r="Q16" s="397" t="str">
        <f t="shared" si="1"/>
        <v>Family Planning Association of Bangladesh, Marie Stopes, Pop Council, Management Sciences for Health/Systems for Improved Access to Pharmaceuticals and Services (SIAPS) Program</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577" t="s">
        <v>62</v>
      </c>
      <c r="E17" s="153" t="s">
        <v>55</v>
      </c>
      <c r="F17" s="1658"/>
      <c r="G17" s="1659"/>
      <c r="H17" s="1660"/>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577" t="s">
        <v>61</v>
      </c>
      <c r="E18" s="153" t="s">
        <v>56</v>
      </c>
      <c r="F18" s="1658" t="s">
        <v>228</v>
      </c>
      <c r="G18" s="1659"/>
      <c r="H18" s="1660"/>
      <c r="I18" s="419"/>
      <c r="J18" s="404"/>
      <c r="K18" s="397" t="str">
        <f t="shared" si="0"/>
        <v>d. Donors</v>
      </c>
      <c r="L18" s="396"/>
      <c r="M18" s="396"/>
      <c r="N18" s="396"/>
      <c r="O18" s="397"/>
      <c r="P18" s="396"/>
      <c r="Q18" s="397" t="str">
        <f t="shared" si="1"/>
        <v>USAID, World Bank, JICA, GiZ, CIDA, KfW, DFID</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577" t="s">
        <v>61</v>
      </c>
      <c r="E19" s="153" t="s">
        <v>57</v>
      </c>
      <c r="F19" s="1658" t="s">
        <v>220</v>
      </c>
      <c r="G19" s="1659"/>
      <c r="H19" s="1660"/>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577" t="s">
        <v>61</v>
      </c>
      <c r="E20" s="153" t="s">
        <v>58</v>
      </c>
      <c r="F20" s="1658" t="s">
        <v>229</v>
      </c>
      <c r="G20" s="1659"/>
      <c r="H20" s="1660"/>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 xml:space="preserve">Directorate General of Family Planning (DGFP), National Institute of Population, Research and Training, Ministry of Health and Family Welfare (MOHFW)  </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577" t="s">
        <v>61</v>
      </c>
      <c r="E21" s="153" t="s">
        <v>59</v>
      </c>
      <c r="F21" s="1658" t="s">
        <v>230</v>
      </c>
      <c r="G21" s="1659"/>
      <c r="H21" s="1660"/>
      <c r="I21" s="419"/>
      <c r="J21" s="404"/>
      <c r="K21" s="397" t="str">
        <f t="shared" si="0"/>
        <v>g. Central Medical Store or Central Warehouse</v>
      </c>
      <c r="L21" s="396"/>
      <c r="M21" s="396"/>
      <c r="N21" s="396"/>
      <c r="O21" s="397"/>
      <c r="P21" s="396"/>
      <c r="Q21" s="397" t="str">
        <f t="shared" si="1"/>
        <v>Directorate General Family Planning (DGFP) central warehouse</v>
      </c>
      <c r="R21" s="396"/>
      <c r="S21" s="396"/>
      <c r="T21" s="406"/>
      <c r="U21" s="406"/>
      <c r="V21" s="406"/>
      <c r="W21" s="407"/>
      <c r="X21" s="407"/>
      <c r="Y21" s="424"/>
      <c r="Z21" s="425"/>
      <c r="AA21" s="409"/>
    </row>
    <row r="22" spans="1:134" s="111" customFormat="1">
      <c r="A22" s="152"/>
      <c r="B22" s="1491" t="s">
        <v>39</v>
      </c>
      <c r="C22" s="1491"/>
      <c r="D22" s="577" t="s">
        <v>62</v>
      </c>
      <c r="E22" s="153" t="s">
        <v>59</v>
      </c>
      <c r="F22" s="1658"/>
      <c r="G22" s="1659"/>
      <c r="H22" s="1660"/>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577" t="s">
        <v>61</v>
      </c>
      <c r="E23" s="153" t="s">
        <v>59</v>
      </c>
      <c r="F23" s="1658" t="s">
        <v>231</v>
      </c>
      <c r="G23" s="1659"/>
      <c r="H23" s="1660"/>
      <c r="I23" s="419"/>
      <c r="J23" s="404"/>
      <c r="K23" s="403" t="str">
        <f t="shared" si="0"/>
        <v>i. Other (for example: partners)</v>
      </c>
      <c r="L23" s="404"/>
      <c r="M23" s="404"/>
      <c r="N23" s="404"/>
      <c r="O23" s="403"/>
      <c r="P23" s="404"/>
      <c r="Q23" s="403" t="str">
        <f t="shared" si="1"/>
        <v xml:space="preserve">Population Science Department of  Dhaka University </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98"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61</v>
      </c>
      <c r="E26" s="155" t="s">
        <v>53</v>
      </c>
      <c r="F26" s="156" t="s">
        <v>232</v>
      </c>
      <c r="G26" s="157" t="s">
        <v>34</v>
      </c>
      <c r="H26" s="117" t="s">
        <v>233</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91</v>
      </c>
      <c r="G28" s="159" t="s">
        <v>98</v>
      </c>
      <c r="H28" s="160" t="s">
        <v>90</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675</v>
      </c>
      <c r="B29" s="1473"/>
      <c r="C29" s="1473"/>
      <c r="D29" s="1473"/>
      <c r="E29" s="1473"/>
      <c r="F29" s="1474"/>
      <c r="G29" s="1507">
        <v>40000000</v>
      </c>
      <c r="H29" s="1508"/>
      <c r="I29" s="438"/>
      <c r="J29" s="403">
        <f>G29</f>
        <v>40000000</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20" t="s">
        <v>720</v>
      </c>
      <c r="F30" s="162" t="s">
        <v>127</v>
      </c>
      <c r="G30" s="1677" t="s">
        <v>719</v>
      </c>
      <c r="H30" s="1678"/>
      <c r="I30" s="438"/>
      <c r="J30" s="403" t="str">
        <f>G30</f>
        <v>SIAPS/MSH</v>
      </c>
      <c r="K30" s="397"/>
      <c r="L30" s="396"/>
      <c r="M30" s="439" t="str">
        <f>E30</f>
        <v>07/12-06/13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105">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3" t="s">
        <v>129</v>
      </c>
      <c r="B33" s="1473"/>
      <c r="C33" s="1473"/>
      <c r="D33" s="1473"/>
      <c r="E33" s="1473"/>
      <c r="F33" s="1473"/>
      <c r="G33" s="1473"/>
      <c r="H33" s="1511"/>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64"/>
      <c r="B34" s="1501" t="s">
        <v>207</v>
      </c>
      <c r="C34" s="1501"/>
      <c r="D34" s="1502"/>
      <c r="E34" s="165"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30">
      <c r="A35" s="152"/>
      <c r="B35" s="1501" t="s">
        <v>208</v>
      </c>
      <c r="C35" s="1501"/>
      <c r="D35" s="1502"/>
      <c r="E35" s="168">
        <v>0</v>
      </c>
      <c r="F35" s="220"/>
      <c r="G35" s="125"/>
      <c r="H35" s="125"/>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v>40000000</v>
      </c>
      <c r="F36" s="220" t="s">
        <v>720</v>
      </c>
      <c r="G36" s="125" t="s">
        <v>234</v>
      </c>
      <c r="H36" s="125"/>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562">
        <f>E35+E36</f>
        <v>40000000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123" t="s">
        <v>62</v>
      </c>
      <c r="E41" s="121"/>
      <c r="F41" s="220"/>
      <c r="G41" s="124"/>
      <c r="H41" s="122"/>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579"/>
      <c r="E42" s="1647"/>
      <c r="F42" s="1647"/>
      <c r="G42" s="1647"/>
      <c r="H42" s="1580"/>
      <c r="I42" s="444"/>
      <c r="J42" s="437"/>
      <c r="K42" s="397" t="str">
        <f>C42</f>
        <v>i. Specify source(s) of internally generated funds spent (for example, from taxes)</v>
      </c>
      <c r="L42" s="396"/>
      <c r="M42" s="396"/>
      <c r="N42" s="396"/>
      <c r="O42" s="398">
        <f>D42</f>
        <v>0</v>
      </c>
      <c r="P42" s="396"/>
      <c r="Q42" s="396"/>
      <c r="R42" s="396"/>
      <c r="S42" s="396"/>
      <c r="T42" s="406"/>
      <c r="U42" s="406"/>
      <c r="V42" s="406"/>
      <c r="W42" s="407"/>
      <c r="X42" s="407"/>
      <c r="Y42" s="424"/>
      <c r="Z42" s="425"/>
      <c r="AA42" s="409"/>
    </row>
    <row r="43" spans="1:27" s="111" customFormat="1" ht="78.75" customHeight="1">
      <c r="A43" s="164"/>
      <c r="B43" s="1473" t="s">
        <v>140</v>
      </c>
      <c r="C43" s="1474"/>
      <c r="D43" s="586" t="s">
        <v>61</v>
      </c>
      <c r="E43" s="168">
        <v>34000000</v>
      </c>
      <c r="F43" s="220" t="s">
        <v>720</v>
      </c>
      <c r="G43" s="124" t="s">
        <v>721</v>
      </c>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565">
        <f>E41+E43</f>
        <v>34000000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143</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'11-'12).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c r="A49" s="164"/>
      <c r="B49" s="1473" t="s">
        <v>99</v>
      </c>
      <c r="C49" s="1474"/>
      <c r="D49" s="586" t="s">
        <v>62</v>
      </c>
      <c r="E49" s="168"/>
      <c r="F49" s="220"/>
      <c r="G49" s="190"/>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c r="E50" s="1526"/>
      <c r="F50" s="1526"/>
      <c r="G50" s="1526"/>
      <c r="H50" s="1527"/>
      <c r="I50" s="127"/>
      <c r="J50" s="437"/>
      <c r="K50" s="397" t="str">
        <f>C50</f>
        <v xml:space="preserve">i. Specify source(s) of in-kind donations </v>
      </c>
      <c r="L50" s="396"/>
      <c r="M50" s="396"/>
      <c r="N50" s="396"/>
      <c r="O50" s="398">
        <f>D50</f>
        <v>0</v>
      </c>
      <c r="P50" s="396"/>
      <c r="Q50" s="396"/>
      <c r="R50" s="396"/>
      <c r="S50" s="396"/>
      <c r="T50" s="406"/>
      <c r="U50" s="406"/>
      <c r="V50" s="406"/>
      <c r="W50" s="407"/>
      <c r="X50" s="407"/>
      <c r="Y50" s="424"/>
      <c r="Z50" s="425"/>
      <c r="AA50" s="409"/>
    </row>
    <row r="51" spans="1:27" s="111" customFormat="1">
      <c r="A51" s="164"/>
      <c r="B51" s="1473" t="s">
        <v>149</v>
      </c>
      <c r="C51" s="1474"/>
      <c r="D51" s="586" t="s">
        <v>62</v>
      </c>
      <c r="E51" s="168"/>
      <c r="F51" s="220"/>
      <c r="G51" s="487"/>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586" t="s">
        <v>62</v>
      </c>
      <c r="E52" s="168"/>
      <c r="F52" s="220"/>
      <c r="G52" s="488"/>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0</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566">
        <f>E45/(E45+E53)</f>
        <v>1</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566">
        <f>E41/E45</f>
        <v>0</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566">
        <f>(E45+E53)/G29</f>
        <v>0.85</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585"/>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c r="G61" s="1541"/>
      <c r="H61" s="1542"/>
      <c r="I61" s="447"/>
      <c r="J61" s="437"/>
      <c r="K61" s="397"/>
      <c r="L61" s="396"/>
      <c r="M61" s="396"/>
      <c r="N61" s="396"/>
      <c r="O61" s="396"/>
      <c r="P61" s="396"/>
      <c r="Q61" s="397">
        <f>F61</f>
        <v>0</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c r="G62" s="1485"/>
      <c r="H62" s="1486"/>
      <c r="I62" s="438"/>
      <c r="J62" s="437"/>
      <c r="K62" s="397"/>
      <c r="L62" s="396"/>
      <c r="M62" s="448">
        <f>E62</f>
        <v>0</v>
      </c>
      <c r="N62" s="396"/>
      <c r="O62" s="396"/>
      <c r="P62" s="396"/>
      <c r="Q62" s="397">
        <f>F62</f>
        <v>0</v>
      </c>
      <c r="R62" s="398" t="str">
        <f>B62</f>
        <v>a. Specify entity</v>
      </c>
      <c r="S62" s="396"/>
      <c r="T62" s="406"/>
      <c r="U62" s="406"/>
      <c r="V62" s="406"/>
      <c r="W62" s="407"/>
      <c r="X62" s="407"/>
      <c r="Y62" s="424"/>
      <c r="Z62" s="425"/>
      <c r="AA62" s="409"/>
    </row>
    <row r="63" spans="1:27" s="111" customFormat="1" ht="30.75" customHeight="1">
      <c r="A63" s="571"/>
      <c r="B63" s="570"/>
      <c r="C63" s="1473" t="s">
        <v>178</v>
      </c>
      <c r="D63" s="1473"/>
      <c r="E63" s="1474"/>
      <c r="F63" s="1540"/>
      <c r="G63" s="1541"/>
      <c r="H63" s="1542"/>
      <c r="I63" s="438"/>
      <c r="J63" s="437"/>
      <c r="K63" s="397"/>
      <c r="L63" s="396"/>
      <c r="M63" s="396"/>
      <c r="N63" s="396"/>
      <c r="O63" s="396"/>
      <c r="P63" s="396"/>
      <c r="Q63" s="397" t="e">
        <f>#REF!</f>
        <v>#REF!</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51" t="s">
        <v>61</v>
      </c>
      <c r="E68" s="1651"/>
      <c r="F68" s="579" t="s">
        <v>61</v>
      </c>
      <c r="G68" s="579" t="s">
        <v>61</v>
      </c>
      <c r="H68" s="99"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51" t="s">
        <v>61</v>
      </c>
      <c r="E69" s="1651"/>
      <c r="F69" s="579" t="s">
        <v>62</v>
      </c>
      <c r="G69" s="579" t="s">
        <v>61</v>
      </c>
      <c r="H69" s="99"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51" t="s">
        <v>61</v>
      </c>
      <c r="E70" s="1651"/>
      <c r="F70" s="579" t="s">
        <v>61</v>
      </c>
      <c r="G70" s="579" t="s">
        <v>61</v>
      </c>
      <c r="H70" s="99"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51" t="s">
        <v>62</v>
      </c>
      <c r="E71" s="1651"/>
      <c r="F71" s="579" t="s">
        <v>61</v>
      </c>
      <c r="G71" s="579" t="s">
        <v>61</v>
      </c>
      <c r="H71" s="99"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51" t="s">
        <v>62</v>
      </c>
      <c r="E72" s="1651"/>
      <c r="F72" s="579" t="s">
        <v>61</v>
      </c>
      <c r="G72" s="579" t="s">
        <v>61</v>
      </c>
      <c r="H72" s="99"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51" t="s">
        <v>61</v>
      </c>
      <c r="E73" s="1651"/>
      <c r="F73" s="579" t="s">
        <v>61</v>
      </c>
      <c r="G73" s="579" t="s">
        <v>61</v>
      </c>
      <c r="H73" s="99"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51" t="s">
        <v>62</v>
      </c>
      <c r="E74" s="1651"/>
      <c r="F74" s="579" t="s">
        <v>62</v>
      </c>
      <c r="G74" s="579" t="s">
        <v>62</v>
      </c>
      <c r="H74" s="99" t="s">
        <v>62</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51" t="s">
        <v>61</v>
      </c>
      <c r="E75" s="1651"/>
      <c r="F75" s="579" t="s">
        <v>61</v>
      </c>
      <c r="G75" s="579" t="s">
        <v>61</v>
      </c>
      <c r="H75" s="99"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51" t="s">
        <v>61</v>
      </c>
      <c r="E76" s="1651"/>
      <c r="F76" s="579" t="s">
        <v>61</v>
      </c>
      <c r="G76" s="579" t="s">
        <v>61</v>
      </c>
      <c r="H76" s="99"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3" t="s">
        <v>61</v>
      </c>
      <c r="E77" s="1673"/>
      <c r="F77" s="616" t="s">
        <v>61</v>
      </c>
      <c r="G77" s="616" t="s">
        <v>61</v>
      </c>
      <c r="H77" s="99"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3" t="s">
        <v>62</v>
      </c>
      <c r="E78" s="1673"/>
      <c r="F78" s="616" t="s">
        <v>62</v>
      </c>
      <c r="G78" s="616" t="s">
        <v>62</v>
      </c>
      <c r="H78" s="99"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51"/>
      <c r="E79" s="1651"/>
      <c r="F79" s="579"/>
      <c r="G79" s="579"/>
      <c r="H79" s="99"/>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674"/>
      <c r="E80" s="1675"/>
      <c r="F80" s="1675"/>
      <c r="G80" s="1675"/>
      <c r="H80" s="1676"/>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33"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33"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33"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33" s="111" customFormat="1" ht="64.5" customHeight="1">
      <c r="A84" s="1560"/>
      <c r="B84" s="1562" t="s">
        <v>37</v>
      </c>
      <c r="C84" s="1563"/>
      <c r="D84" s="1563" t="s">
        <v>167</v>
      </c>
      <c r="E84" s="1563"/>
      <c r="F84" s="576"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33" s="111" customFormat="1" ht="15.75" thickBot="1">
      <c r="A85" s="1561"/>
      <c r="B85" s="210" t="s">
        <v>10</v>
      </c>
      <c r="C85" s="580" t="s">
        <v>235</v>
      </c>
      <c r="D85" s="1662" t="s">
        <v>722</v>
      </c>
      <c r="E85" s="1663"/>
      <c r="F85" s="578" t="s">
        <v>61</v>
      </c>
      <c r="G85" s="1586" t="s">
        <v>61</v>
      </c>
      <c r="H85" s="1664"/>
      <c r="I85" s="458"/>
      <c r="J85" s="446" t="str">
        <f>G85</f>
        <v>Yes</v>
      </c>
      <c r="K85" s="397" t="str">
        <f>B85</f>
        <v>a</v>
      </c>
      <c r="L85" s="396"/>
      <c r="M85" s="426">
        <f>E85</f>
        <v>0</v>
      </c>
      <c r="N85" s="396"/>
      <c r="O85" s="396"/>
      <c r="P85" s="396"/>
      <c r="Q85" s="396"/>
      <c r="R85" s="397"/>
      <c r="S85" s="397" t="str">
        <f>D85</f>
        <v>2011-16</v>
      </c>
      <c r="T85" s="406"/>
      <c r="U85" s="406"/>
      <c r="V85" s="406"/>
      <c r="W85" s="407"/>
      <c r="X85" s="407"/>
      <c r="Y85" s="424"/>
      <c r="Z85" s="425"/>
      <c r="AA85" s="409"/>
    </row>
    <row r="86" spans="1:33" s="111" customFormat="1" ht="28.5" customHeight="1">
      <c r="A86" s="1504" t="s">
        <v>71</v>
      </c>
      <c r="B86" s="1491"/>
      <c r="C86" s="1491"/>
      <c r="D86" s="1491"/>
      <c r="E86" s="1491"/>
      <c r="F86" s="1491"/>
      <c r="G86" s="1496"/>
      <c r="H86" s="567" t="s">
        <v>61</v>
      </c>
      <c r="I86" s="458"/>
      <c r="J86" s="446"/>
      <c r="K86" s="397"/>
      <c r="L86" s="396"/>
      <c r="M86" s="396"/>
      <c r="N86" s="396"/>
      <c r="O86" s="396"/>
      <c r="P86" s="396"/>
      <c r="Q86" s="398" t="str">
        <f>H86</f>
        <v>Yes</v>
      </c>
      <c r="R86" s="397" t="str">
        <f>A86</f>
        <v>D2. Are any family planning commodities subject to duties, import taxes, or other fees?</v>
      </c>
      <c r="S86" s="396"/>
      <c r="T86" s="406"/>
      <c r="U86" s="406"/>
      <c r="V86" s="406"/>
      <c r="W86" s="407"/>
      <c r="X86" s="407"/>
      <c r="Y86" s="424"/>
      <c r="Z86" s="425"/>
      <c r="AA86" s="409"/>
    </row>
    <row r="87" spans="1:33" s="111" customFormat="1" ht="30">
      <c r="A87" s="152"/>
      <c r="B87" s="1473" t="s">
        <v>106</v>
      </c>
      <c r="C87" s="1473"/>
      <c r="D87" s="1474"/>
      <c r="E87" s="1579" t="s">
        <v>236</v>
      </c>
      <c r="F87" s="1647"/>
      <c r="G87" s="1647"/>
      <c r="H87" s="1580"/>
      <c r="I87" s="458"/>
      <c r="J87" s="446"/>
      <c r="K87" s="397"/>
      <c r="L87" s="396"/>
      <c r="M87" s="426"/>
      <c r="N87" s="426" t="str">
        <f>E87</f>
        <v>Private sector</v>
      </c>
      <c r="O87" s="396"/>
      <c r="P87" s="397" t="str">
        <f>B87</f>
        <v>a. If yes, for which sectors (public, NGO, social marketing, commercial)?</v>
      </c>
      <c r="Q87" s="396"/>
      <c r="R87" s="397"/>
      <c r="S87" s="396"/>
      <c r="T87" s="406"/>
      <c r="U87" s="406"/>
      <c r="V87" s="406"/>
      <c r="W87" s="407"/>
      <c r="X87" s="407"/>
      <c r="Y87" s="424"/>
      <c r="Z87" s="425"/>
      <c r="AA87" s="409"/>
    </row>
    <row r="88" spans="1:33" s="111" customFormat="1">
      <c r="A88" s="152"/>
      <c r="B88" s="1473" t="s">
        <v>21</v>
      </c>
      <c r="C88" s="1473"/>
      <c r="D88" s="1474"/>
      <c r="E88" s="1579" t="s">
        <v>237</v>
      </c>
      <c r="F88" s="1647"/>
      <c r="G88" s="1647"/>
      <c r="H88" s="1580"/>
      <c r="I88" s="458"/>
      <c r="J88" s="446"/>
      <c r="K88" s="397"/>
      <c r="L88" s="396"/>
      <c r="M88" s="426"/>
      <c r="N88" s="426" t="str">
        <f>E88</f>
        <v>2.25% VAT, payable in advance</v>
      </c>
      <c r="O88" s="396"/>
      <c r="P88" s="397" t="str">
        <f>B88</f>
        <v>b. If yes, how much are the duties, taxes, or fees?</v>
      </c>
      <c r="Q88" s="396"/>
      <c r="R88" s="397"/>
      <c r="S88" s="396"/>
      <c r="T88" s="406"/>
      <c r="U88" s="406"/>
      <c r="V88" s="406"/>
      <c r="W88" s="407"/>
      <c r="X88" s="407"/>
      <c r="Y88" s="424"/>
      <c r="Z88" s="425"/>
      <c r="AA88" s="409"/>
    </row>
    <row r="89" spans="1:33" s="111" customFormat="1" ht="30" customHeight="1">
      <c r="A89" s="1493" t="s">
        <v>168</v>
      </c>
      <c r="B89" s="1473"/>
      <c r="C89" s="1473"/>
      <c r="D89" s="1473"/>
      <c r="E89" s="1473"/>
      <c r="F89" s="1473"/>
      <c r="G89" s="1474"/>
      <c r="H89" s="163" t="s">
        <v>61</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33" s="111" customFormat="1" ht="30" customHeight="1">
      <c r="A90" s="152"/>
      <c r="B90" s="1473" t="s">
        <v>22</v>
      </c>
      <c r="C90" s="1473"/>
      <c r="D90" s="1473"/>
      <c r="E90" s="1647" t="s">
        <v>723</v>
      </c>
      <c r="F90" s="1647"/>
      <c r="G90" s="1647"/>
      <c r="H90" s="1580"/>
      <c r="I90" s="458"/>
      <c r="J90" s="446"/>
      <c r="K90" s="397" t="e">
        <f>#REF!</f>
        <v>#REF!</v>
      </c>
      <c r="L90" s="396"/>
      <c r="M90" s="396"/>
      <c r="N90" s="460"/>
      <c r="O90" s="398">
        <f>D90</f>
        <v>0</v>
      </c>
      <c r="P90" s="397"/>
      <c r="Q90" s="396"/>
      <c r="R90" s="396"/>
      <c r="S90" s="396"/>
      <c r="T90" s="406"/>
      <c r="U90" s="406"/>
      <c r="V90" s="406"/>
      <c r="W90" s="407"/>
      <c r="X90" s="407"/>
      <c r="Y90" s="424"/>
      <c r="Z90" s="425"/>
      <c r="AA90" s="409"/>
    </row>
    <row r="91" spans="1:33"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33" s="111" customFormat="1" ht="60" customHeight="1">
      <c r="A92" s="152"/>
      <c r="B92" s="1473" t="s">
        <v>22</v>
      </c>
      <c r="C92" s="1473"/>
      <c r="D92" s="1474"/>
      <c r="E92" s="1579" t="s">
        <v>238</v>
      </c>
      <c r="F92" s="1647"/>
      <c r="G92" s="1647"/>
      <c r="H92" s="1580"/>
      <c r="I92" s="458"/>
      <c r="J92" s="446"/>
      <c r="K92" s="397" t="str">
        <f>B92</f>
        <v>a. If yes, describe the policies.</v>
      </c>
      <c r="L92" s="396"/>
      <c r="M92" s="396"/>
      <c r="N92" s="460"/>
      <c r="O92" s="398" t="str">
        <f>E92</f>
        <v>There is a policy to use IUDs and implants for long-term methods, and they are subject to a regulation that they should be inserted by a trained doctor and/or paramedic in a clinical environment. NGO clinics can offer these methods upon receiving the required training.</v>
      </c>
      <c r="P92" s="397"/>
      <c r="Q92" s="396"/>
      <c r="R92" s="396"/>
      <c r="S92" s="396"/>
      <c r="T92" s="406"/>
      <c r="U92" s="406"/>
      <c r="V92" s="406"/>
      <c r="W92" s="407"/>
      <c r="X92" s="407"/>
      <c r="Y92" s="424"/>
      <c r="Z92" s="1672"/>
      <c r="AA92" s="1672"/>
      <c r="AB92" s="1672"/>
      <c r="AC92" s="1672"/>
      <c r="AD92" s="1672"/>
      <c r="AE92" s="1672"/>
      <c r="AF92" s="1672"/>
      <c r="AG92" s="1672"/>
    </row>
    <row r="93" spans="1:33"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33" s="111" customFormat="1" ht="45">
      <c r="A94" s="212"/>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33" s="111" customFormat="1" ht="15" customHeight="1">
      <c r="A95" s="130"/>
      <c r="B95" s="95" t="s">
        <v>10</v>
      </c>
      <c r="C95" s="91" t="s">
        <v>181</v>
      </c>
      <c r="D95" s="1576" t="s">
        <v>199</v>
      </c>
      <c r="E95" s="1577"/>
      <c r="F95" s="1578"/>
      <c r="G95" s="1579" t="s">
        <v>199</v>
      </c>
      <c r="H95" s="1580"/>
      <c r="I95" s="465"/>
      <c r="J95" s="446" t="str">
        <f t="shared" si="3"/>
        <v>Community health worker</v>
      </c>
      <c r="K95" s="397"/>
      <c r="L95" s="396"/>
      <c r="M95" s="426"/>
      <c r="N95" s="396"/>
      <c r="O95" s="397"/>
      <c r="P95" s="397"/>
      <c r="Q95" s="396"/>
      <c r="R95" s="396"/>
      <c r="S95" s="396"/>
      <c r="T95" s="463" t="str">
        <f>D95</f>
        <v>Community health worker</v>
      </c>
      <c r="U95" s="464"/>
      <c r="V95" s="406"/>
      <c r="W95" s="407"/>
      <c r="X95" s="407"/>
      <c r="Y95" s="424"/>
      <c r="Z95" s="425"/>
      <c r="AA95" s="409"/>
    </row>
    <row r="96" spans="1:33" s="111" customFormat="1" ht="15" customHeight="1">
      <c r="A96" s="130"/>
      <c r="B96" s="95" t="s">
        <v>11</v>
      </c>
      <c r="C96" s="92" t="s">
        <v>188</v>
      </c>
      <c r="D96" s="1576" t="s">
        <v>199</v>
      </c>
      <c r="E96" s="1577"/>
      <c r="F96" s="1578"/>
      <c r="G96" s="1579" t="s">
        <v>239</v>
      </c>
      <c r="H96" s="1580"/>
      <c r="I96" s="465"/>
      <c r="J96" s="446" t="str">
        <f t="shared" si="3"/>
        <v>Trained health practitioners</v>
      </c>
      <c r="K96" s="397"/>
      <c r="L96" s="396"/>
      <c r="M96" s="426"/>
      <c r="N96" s="396"/>
      <c r="O96" s="397"/>
      <c r="P96" s="397"/>
      <c r="Q96" s="396"/>
      <c r="R96" s="396"/>
      <c r="S96" s="396"/>
      <c r="T96" s="463" t="str">
        <f t="shared" ref="T96:T102" si="4">D96</f>
        <v>Community health worker</v>
      </c>
      <c r="U96" s="464"/>
      <c r="V96" s="406"/>
      <c r="W96" s="407"/>
      <c r="X96" s="407"/>
      <c r="Y96" s="424"/>
      <c r="Z96" s="425"/>
      <c r="AA96" s="409"/>
    </row>
    <row r="97" spans="1:27" s="111" customFormat="1" ht="15" customHeight="1">
      <c r="A97" s="130"/>
      <c r="B97" s="95" t="s">
        <v>12</v>
      </c>
      <c r="C97" s="92" t="s">
        <v>189</v>
      </c>
      <c r="D97" s="1576" t="s">
        <v>203</v>
      </c>
      <c r="E97" s="1577"/>
      <c r="F97" s="1578"/>
      <c r="G97" s="1579" t="s">
        <v>203</v>
      </c>
      <c r="H97" s="1580"/>
      <c r="I97" s="465"/>
      <c r="J97" s="446" t="str">
        <f t="shared" si="3"/>
        <v>Doctor</v>
      </c>
      <c r="K97" s="397"/>
      <c r="L97" s="396"/>
      <c r="M97" s="426"/>
      <c r="N97" s="396"/>
      <c r="O97" s="397"/>
      <c r="P97" s="397"/>
      <c r="Q97" s="396"/>
      <c r="R97" s="396"/>
      <c r="S97" s="396"/>
      <c r="T97" s="463" t="str">
        <f t="shared" si="4"/>
        <v>Doctor</v>
      </c>
      <c r="U97" s="464"/>
      <c r="V97" s="406"/>
      <c r="W97" s="407"/>
      <c r="X97" s="407"/>
      <c r="Y97" s="424"/>
      <c r="Z97" s="425"/>
      <c r="AA97" s="409"/>
    </row>
    <row r="98" spans="1:27" s="111" customFormat="1" ht="15" customHeight="1">
      <c r="A98" s="130"/>
      <c r="B98" s="94" t="s">
        <v>182</v>
      </c>
      <c r="C98" s="92" t="s">
        <v>190</v>
      </c>
      <c r="D98" s="1576" t="s">
        <v>200</v>
      </c>
      <c r="E98" s="1577"/>
      <c r="F98" s="1578"/>
      <c r="G98" s="1579" t="s">
        <v>203</v>
      </c>
      <c r="H98" s="1580"/>
      <c r="I98" s="465"/>
      <c r="J98" s="446" t="str">
        <f t="shared" si="3"/>
        <v>Doctor</v>
      </c>
      <c r="K98" s="397"/>
      <c r="L98" s="396"/>
      <c r="M98" s="426"/>
      <c r="N98" s="396"/>
      <c r="O98" s="397"/>
      <c r="P98" s="397"/>
      <c r="Q98" s="396"/>
      <c r="R98" s="396"/>
      <c r="S98" s="396"/>
      <c r="T98" s="463" t="str">
        <f t="shared" si="4"/>
        <v>Auxiliary nurse</v>
      </c>
      <c r="U98" s="464"/>
      <c r="V98" s="406"/>
      <c r="W98" s="407"/>
      <c r="X98" s="407"/>
      <c r="Y98" s="424"/>
      <c r="Z98" s="425"/>
      <c r="AA98" s="409"/>
    </row>
    <row r="99" spans="1:27" s="111" customFormat="1" ht="15" customHeight="1">
      <c r="A99" s="130"/>
      <c r="B99" s="95" t="s">
        <v>183</v>
      </c>
      <c r="C99" s="92" t="s">
        <v>191</v>
      </c>
      <c r="D99" s="1576" t="s">
        <v>199</v>
      </c>
      <c r="E99" s="1577"/>
      <c r="F99" s="1578"/>
      <c r="G99" s="1579" t="s">
        <v>199</v>
      </c>
      <c r="H99" s="1580"/>
      <c r="I99" s="465"/>
      <c r="J99" s="446" t="str">
        <f t="shared" si="3"/>
        <v>Community health worker</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199</v>
      </c>
      <c r="H100" s="1580"/>
      <c r="I100" s="465"/>
      <c r="J100" s="446" t="str">
        <f t="shared" si="3"/>
        <v>Community health worker</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205</v>
      </c>
      <c r="E102" s="1587"/>
      <c r="F102" s="1588"/>
      <c r="G102" s="1589" t="s">
        <v>205</v>
      </c>
      <c r="H102" s="1590"/>
      <c r="I102" s="465"/>
      <c r="J102" s="446" t="str">
        <f t="shared" si="3"/>
        <v>Not applicable</v>
      </c>
      <c r="K102" s="397"/>
      <c r="L102" s="396"/>
      <c r="M102" s="426"/>
      <c r="N102" s="396"/>
      <c r="O102" s="397"/>
      <c r="P102" s="397"/>
      <c r="Q102" s="396"/>
      <c r="R102" s="396"/>
      <c r="S102" s="396"/>
      <c r="T102" s="463" t="str">
        <f t="shared" si="4"/>
        <v>Not applicable</v>
      </c>
      <c r="U102" s="464"/>
      <c r="V102" s="406"/>
      <c r="W102" s="407"/>
      <c r="X102" s="407"/>
      <c r="Y102" s="424"/>
      <c r="Z102" s="425"/>
      <c r="AA102" s="409"/>
    </row>
    <row r="103" spans="1:27" s="111" customFormat="1" ht="75" customHeight="1">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ht="33.75" customHeight="1">
      <c r="A106" s="152"/>
      <c r="B106" s="1473" t="s">
        <v>107</v>
      </c>
      <c r="C106" s="1473"/>
      <c r="D106" s="617" t="s">
        <v>61</v>
      </c>
      <c r="E106" s="1649" t="s">
        <v>240</v>
      </c>
      <c r="F106" s="1649"/>
      <c r="G106" s="1667"/>
      <c r="H106" s="618" t="s">
        <v>61</v>
      </c>
      <c r="I106" s="447"/>
      <c r="J106" s="446"/>
      <c r="K106" s="397" t="str">
        <f>B106</f>
        <v>a. Unmarried people</v>
      </c>
      <c r="L106" s="396"/>
      <c r="M106" s="426" t="str">
        <f>E106</f>
        <v>Unmarried women can't receive IUDs, injectables, implants, or tubal ligation.</v>
      </c>
      <c r="N106" s="396"/>
      <c r="O106" s="397"/>
      <c r="P106" s="396"/>
      <c r="Q106" s="396"/>
      <c r="R106" s="396"/>
      <c r="S106" s="396"/>
      <c r="T106" s="406"/>
      <c r="U106" s="406"/>
      <c r="V106" s="464" t="str">
        <f>E106</f>
        <v>Unmarried women can't receive IUDs, injectables, implants, or tubal ligation.</v>
      </c>
      <c r="W106" s="407"/>
      <c r="X106" s="407"/>
      <c r="Y106" s="424"/>
      <c r="Z106" s="425"/>
      <c r="AA106" s="409"/>
    </row>
    <row r="107" spans="1:27" s="111" customFormat="1">
      <c r="A107" s="152"/>
      <c r="B107" s="1473" t="s">
        <v>23</v>
      </c>
      <c r="C107" s="1473"/>
      <c r="D107" s="617" t="s">
        <v>62</v>
      </c>
      <c r="E107" s="1668"/>
      <c r="F107" s="1668"/>
      <c r="G107" s="1669"/>
      <c r="H107" s="618"/>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99.75" customHeight="1" thickBot="1">
      <c r="A108" s="216"/>
      <c r="B108" s="1582" t="s">
        <v>24</v>
      </c>
      <c r="C108" s="1582"/>
      <c r="D108" s="617" t="s">
        <v>61</v>
      </c>
      <c r="E108" s="1670" t="s">
        <v>724</v>
      </c>
      <c r="F108" s="1670"/>
      <c r="G108" s="1671"/>
      <c r="H108" s="618" t="s">
        <v>61</v>
      </c>
      <c r="I108" s="447"/>
      <c r="J108" s="446"/>
      <c r="K108" s="397" t="str">
        <f>B108</f>
        <v>c. Other</v>
      </c>
      <c r="L108" s="396"/>
      <c r="M108" s="426"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N108" s="396"/>
      <c r="O108" s="397"/>
      <c r="P108" s="396"/>
      <c r="Q108" s="396"/>
      <c r="R108" s="396"/>
      <c r="S108" s="396"/>
      <c r="T108" s="406"/>
      <c r="U108" s="406"/>
      <c r="V108" s="464" t="str">
        <f>E108</f>
        <v>Single parity individuals can't receive an IUD, tubal ligation, or vasectomy. However, single parity individuals receive IUD, tube ligation or vasectomy during the delivery of second child given the consent of both parents. Non-parous women can't receive injectables. Non-parous married women can receive implants.</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76" t="s">
        <v>62</v>
      </c>
      <c r="H111" s="1643"/>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76" t="s">
        <v>62</v>
      </c>
      <c r="H112" s="1643"/>
      <c r="I112" s="465"/>
      <c r="J112" s="446" t="str">
        <f>G112</f>
        <v>No</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76" t="s">
        <v>205</v>
      </c>
      <c r="H113" s="1643"/>
      <c r="I113" s="465"/>
      <c r="J113" s="446" t="str">
        <f>G113</f>
        <v>Not applicable</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76" t="s">
        <v>61</v>
      </c>
      <c r="H116" s="1643"/>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76" t="s">
        <v>61</v>
      </c>
      <c r="H117" s="1643"/>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76" t="s">
        <v>61</v>
      </c>
      <c r="H118" s="1643"/>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76" t="s">
        <v>61</v>
      </c>
      <c r="H119" s="1643"/>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76" t="s">
        <v>61</v>
      </c>
      <c r="H120" s="1643"/>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76" t="s">
        <v>61</v>
      </c>
      <c r="H121" s="1643"/>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76" t="s">
        <v>62</v>
      </c>
      <c r="H122" s="1643"/>
      <c r="I122" s="421"/>
      <c r="J122" s="446" t="str">
        <f t="shared" si="5"/>
        <v>No</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76" t="s">
        <v>61</v>
      </c>
      <c r="H123" s="1643"/>
      <c r="I123" s="421"/>
      <c r="J123" s="446" t="str">
        <f t="shared" si="5"/>
        <v>Yes</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76" t="s">
        <v>62</v>
      </c>
      <c r="H124" s="1643"/>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76" t="s">
        <v>62</v>
      </c>
      <c r="H125" s="1643"/>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568"/>
      <c r="C126" s="1473" t="s">
        <v>112</v>
      </c>
      <c r="D126" s="1473"/>
      <c r="E126" s="1473"/>
      <c r="F126" s="1473"/>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c r="G127" s="1635">
        <v>2011</v>
      </c>
      <c r="H127" s="1636"/>
      <c r="I127" s="421"/>
      <c r="J127" s="446">
        <f t="shared" si="5"/>
        <v>2011</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30">
      <c r="A128" s="1493" t="s">
        <v>437</v>
      </c>
      <c r="B128" s="1473"/>
      <c r="C128" s="1474"/>
      <c r="D128" s="1658" t="s">
        <v>241</v>
      </c>
      <c r="E128" s="1659"/>
      <c r="F128" s="1659"/>
      <c r="G128" s="1659"/>
      <c r="H128" s="1660"/>
      <c r="I128" s="421"/>
      <c r="J128" s="473"/>
      <c r="K128" s="397" t="str">
        <f>A128</f>
        <v xml:space="preserve">D11. Name of the list(s)
</v>
      </c>
      <c r="L128" s="397"/>
      <c r="M128" s="396"/>
      <c r="N128" s="396"/>
      <c r="O128" s="397" t="str">
        <f>D128</f>
        <v>Approved contraceptive list</v>
      </c>
      <c r="P128" s="396"/>
      <c r="Q128" s="474"/>
      <c r="R128" s="396"/>
      <c r="S128" s="412"/>
      <c r="T128" s="413"/>
      <c r="U128" s="413"/>
      <c r="V128" s="413"/>
      <c r="W128" s="414"/>
      <c r="X128" s="414"/>
      <c r="Y128" s="474"/>
      <c r="Z128" s="475"/>
      <c r="AA128" s="409"/>
    </row>
    <row r="129" spans="1:27" s="132" customFormat="1" ht="30">
      <c r="A129" s="1493" t="s">
        <v>472</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2011</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61</v>
      </c>
      <c r="H134" s="1542"/>
      <c r="I134" s="421"/>
      <c r="J134" s="446" t="str">
        <f>G134</f>
        <v>Yes</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999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93" t="s">
        <v>1789</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569"/>
      <c r="B140" s="1473" t="s">
        <v>108</v>
      </c>
      <c r="C140" s="1473"/>
      <c r="D140" s="1473"/>
      <c r="E140" s="1473"/>
      <c r="F140" s="1474"/>
      <c r="G140" s="1540" t="s">
        <v>62</v>
      </c>
      <c r="H140" s="1542"/>
      <c r="I140" s="419"/>
      <c r="J140" s="446" t="str">
        <f t="shared" ref="J140:J150"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572"/>
      <c r="B141" s="1473" t="s">
        <v>109</v>
      </c>
      <c r="C141" s="1473"/>
      <c r="D141" s="1473"/>
      <c r="E141" s="1473"/>
      <c r="F141" s="1474"/>
      <c r="G141" s="1540" t="s">
        <v>205</v>
      </c>
      <c r="H141" s="1542"/>
      <c r="I141" s="419"/>
      <c r="J141" s="446" t="str">
        <f t="shared" si="7"/>
        <v>Not applicable</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569"/>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569"/>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569"/>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569"/>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569"/>
      <c r="B146" s="1473" t="s">
        <v>19</v>
      </c>
      <c r="C146" s="1473"/>
      <c r="D146" s="1473"/>
      <c r="E146" s="1473"/>
      <c r="F146" s="1474"/>
      <c r="G146" s="1540" t="s">
        <v>205</v>
      </c>
      <c r="H146" s="1542"/>
      <c r="I146" s="419"/>
      <c r="J146" s="446" t="str">
        <f t="shared" si="7"/>
        <v>Not applicable</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569"/>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569"/>
      <c r="B148" s="1473" t="s">
        <v>72</v>
      </c>
      <c r="C148" s="1473"/>
      <c r="D148" s="1473"/>
      <c r="E148" s="1473"/>
      <c r="F148" s="1474"/>
      <c r="G148" s="1540" t="s">
        <v>205</v>
      </c>
      <c r="H148" s="1542"/>
      <c r="I148" s="419"/>
      <c r="J148" s="446" t="str">
        <f t="shared" si="7"/>
        <v>Not applicable</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ustomHeight="1">
      <c r="A149" s="569"/>
      <c r="B149" s="1473" t="s">
        <v>717</v>
      </c>
      <c r="C149" s="1473"/>
      <c r="D149" s="1473"/>
      <c r="E149" s="1473"/>
      <c r="F149" s="1473"/>
      <c r="G149" s="1602" t="s">
        <v>538</v>
      </c>
      <c r="H149" s="1604"/>
      <c r="I149" s="419"/>
      <c r="J149" s="446" t="str">
        <f t="shared" si="7"/>
        <v>01/13-12/13</v>
      </c>
      <c r="K149" s="397"/>
      <c r="L149" s="396"/>
      <c r="M149" s="397"/>
      <c r="N149" s="396"/>
      <c r="O149" s="396"/>
      <c r="P149" s="396"/>
      <c r="Q149" s="397">
        <f>F149</f>
        <v>0</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ustomHeight="1">
      <c r="A150" s="152"/>
      <c r="B150" s="1473" t="s">
        <v>175</v>
      </c>
      <c r="C150" s="1473"/>
      <c r="D150" s="1473"/>
      <c r="E150" s="1473"/>
      <c r="F150" s="1473"/>
      <c r="G150" s="1602" t="s">
        <v>242</v>
      </c>
      <c r="H150" s="1604"/>
      <c r="I150" s="419"/>
      <c r="J150" s="446" t="str">
        <f t="shared" si="7"/>
        <v>DGFP-LMIS</v>
      </c>
      <c r="K150" s="397"/>
      <c r="L150" s="397"/>
      <c r="M150" s="396"/>
      <c r="N150" s="396"/>
      <c r="O150" s="396"/>
      <c r="P150" s="396"/>
      <c r="Q150" s="397">
        <f>F150</f>
        <v>0</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571"/>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569"/>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105.75" thickBot="1">
      <c r="A154" s="1622" t="s">
        <v>473</v>
      </c>
      <c r="B154" s="1623"/>
      <c r="C154" s="1624"/>
      <c r="D154" s="1625" t="s">
        <v>725</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Because of successful completion of procurement packages doubled with overall smooth supply chain system, the country saw "No Stockouts" of any commodities for the past four consecutive years. The Government also identified and communicated this achievement as one of their key "success" in population control program. The "No Stockout" situation was possible because total lead time in procurement was reduced from 78 weeks to 34 weeks which the MOHFW endorsed with a memo to all procuring entities.</v>
      </c>
      <c r="P154" s="396"/>
      <c r="Q154" s="396"/>
      <c r="R154" s="396"/>
      <c r="S154" s="396"/>
      <c r="T154" s="406"/>
      <c r="U154" s="406"/>
      <c r="V154" s="406"/>
      <c r="W154" s="407"/>
      <c r="X154" s="407"/>
      <c r="Y154" s="424"/>
      <c r="Z154" s="425"/>
      <c r="AA154" s="409"/>
    </row>
    <row r="155" spans="1:27" s="474" customFormat="1" ht="15.75">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18">
      <c r="A156" s="1629"/>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f>A156</f>
        <v>0</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A14:C14"/>
    <mergeCell ref="D14:H14"/>
    <mergeCell ref="A7:C7"/>
    <mergeCell ref="A8:H8"/>
    <mergeCell ref="A9:H9"/>
    <mergeCell ref="A10:H10"/>
    <mergeCell ref="A1:H1"/>
    <mergeCell ref="A2:C2"/>
    <mergeCell ref="D2:E2"/>
    <mergeCell ref="D3:E3"/>
    <mergeCell ref="F3:H3"/>
    <mergeCell ref="A11:G11"/>
    <mergeCell ref="A12:G12"/>
    <mergeCell ref="B13:C13"/>
    <mergeCell ref="D13:H13"/>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B36:D36"/>
    <mergeCell ref="B37:D37"/>
    <mergeCell ref="A38:G38"/>
    <mergeCell ref="A29:F29"/>
    <mergeCell ref="G29:H29"/>
    <mergeCell ref="A30:D30"/>
    <mergeCell ref="G30:H30"/>
    <mergeCell ref="A31:G31"/>
    <mergeCell ref="A32:G32"/>
    <mergeCell ref="B45:C45"/>
    <mergeCell ref="A47:H47"/>
    <mergeCell ref="B48:C48"/>
    <mergeCell ref="B49:C49"/>
    <mergeCell ref="D50:H50"/>
    <mergeCell ref="B51:C51"/>
    <mergeCell ref="A39:H39"/>
    <mergeCell ref="B40:C40"/>
    <mergeCell ref="B41:C41"/>
    <mergeCell ref="D42:H42"/>
    <mergeCell ref="B43:C43"/>
    <mergeCell ref="D44:H44"/>
    <mergeCell ref="A58:E58"/>
    <mergeCell ref="G58:H58"/>
    <mergeCell ref="A59:E59"/>
    <mergeCell ref="G59:H59"/>
    <mergeCell ref="A61:E61"/>
    <mergeCell ref="F61:H61"/>
    <mergeCell ref="B52:C52"/>
    <mergeCell ref="B53:C53"/>
    <mergeCell ref="A55:H55"/>
    <mergeCell ref="A56:E56"/>
    <mergeCell ref="G56:H56"/>
    <mergeCell ref="A57:E57"/>
    <mergeCell ref="G57:H57"/>
    <mergeCell ref="A65:G65"/>
    <mergeCell ref="A66:H66"/>
    <mergeCell ref="A67:C67"/>
    <mergeCell ref="D67:E67"/>
    <mergeCell ref="B68:C68"/>
    <mergeCell ref="D68:E68"/>
    <mergeCell ref="B62:E62"/>
    <mergeCell ref="F62:H62"/>
    <mergeCell ref="C63:E63"/>
    <mergeCell ref="F63:H63"/>
    <mergeCell ref="A64:C64"/>
    <mergeCell ref="D64:H64"/>
    <mergeCell ref="B72:C72"/>
    <mergeCell ref="D72:E72"/>
    <mergeCell ref="B73:C73"/>
    <mergeCell ref="D73:E73"/>
    <mergeCell ref="B74:C74"/>
    <mergeCell ref="D74:E74"/>
    <mergeCell ref="B69:C69"/>
    <mergeCell ref="D69:E69"/>
    <mergeCell ref="B70:C70"/>
    <mergeCell ref="D70:E70"/>
    <mergeCell ref="B71:C71"/>
    <mergeCell ref="D71:E71"/>
    <mergeCell ref="B78:C78"/>
    <mergeCell ref="D78:E78"/>
    <mergeCell ref="B79:C79"/>
    <mergeCell ref="D79:E79"/>
    <mergeCell ref="A80:C80"/>
    <mergeCell ref="D80:H80"/>
    <mergeCell ref="B75:C75"/>
    <mergeCell ref="D75:E75"/>
    <mergeCell ref="B76:C76"/>
    <mergeCell ref="D76:E76"/>
    <mergeCell ref="B77:C77"/>
    <mergeCell ref="D77:E77"/>
    <mergeCell ref="Z92:AG92"/>
    <mergeCell ref="A86:G86"/>
    <mergeCell ref="B87:D87"/>
    <mergeCell ref="E87:H87"/>
    <mergeCell ref="B88:D88"/>
    <mergeCell ref="E88:H88"/>
    <mergeCell ref="A89:G89"/>
    <mergeCell ref="A81:G81"/>
    <mergeCell ref="A82:G82"/>
    <mergeCell ref="A83:C83"/>
    <mergeCell ref="A84:A85"/>
    <mergeCell ref="B84:C84"/>
    <mergeCell ref="D84:E84"/>
    <mergeCell ref="G84:H84"/>
    <mergeCell ref="D85:E85"/>
    <mergeCell ref="G85:H85"/>
    <mergeCell ref="A93:H93"/>
    <mergeCell ref="B94:C94"/>
    <mergeCell ref="D94:F94"/>
    <mergeCell ref="G94:H94"/>
    <mergeCell ref="D95:F95"/>
    <mergeCell ref="G95:H95"/>
    <mergeCell ref="B90:D90"/>
    <mergeCell ref="E90:H90"/>
    <mergeCell ref="A91:G91"/>
    <mergeCell ref="B92:D92"/>
    <mergeCell ref="E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F126"/>
    <mergeCell ref="G126:H126"/>
    <mergeCell ref="A127:F127"/>
    <mergeCell ref="G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F149"/>
    <mergeCell ref="G149:H149"/>
    <mergeCell ref="B150:F150"/>
    <mergeCell ref="G150:H150"/>
    <mergeCell ref="A151:H151"/>
    <mergeCell ref="B152:F152"/>
    <mergeCell ref="G152:H152"/>
  </mergeCells>
  <dataValidations count="11">
    <dataValidation type="list" allowBlank="1" showInputMessage="1" showErrorMessage="1" error="Please choose from the dropdown list." sqref="H31:H32 H86 F85:H85 F59 D106:D108 H91 H89 G116:H125 D51:D52 D49 D43 D41">
      <formula1>$W$1:$W$4</formula1>
    </dataValidation>
    <dataValidation type="list" allowBlank="1" showInputMessage="1" showErrorMessage="1" errorTitle="Choose from dropdown" error="Please choose from the dropdown list." prompt="Please select from the dropdown list." sqref="H12 H82">
      <formula1>$W$1:$W$2</formula1>
    </dataValidation>
    <dataValidation type="list" allowBlank="1" showErrorMessage="1" error="Please choose from the dropdown list." sqref="H38">
      <formula1>$W$1:$W$2</formula1>
    </dataValidation>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H24">
      <formula1>$O$1:$O$5</formula1>
    </dataValidation>
    <dataValidation type="list" allowBlank="1" showInputMessage="1" showErrorMessage="1" error="Please choose from the dropdown list." sqref="F61:H61">
      <formula1>$R$1:$R$4</formula1>
    </dataValidation>
    <dataValidation type="list" allowBlank="1" showInputMessage="1" showErrorMessage="1" error="Please choose from the dropdown list." sqref="G111:G113 H25 D16:D23 G147:H147 D26 G140:G146 G148 H106:H108 G132:G135 G152:G153 F68:H78 D69:D78 F63:H63">
      <formula1>$W$1:$W$4</formula1>
    </dataValidation>
    <dataValidation type="list" allowBlank="1" showInputMessage="1" showErrorMessage="1" errorTitle="Choose from dropdown" error="Please choose from the dropdown list." prompt="Please select from the dropdown list." sqref="G138 D15 D68">
      <formula1>$W$1:$W$4</formula1>
    </dataValidation>
    <dataValidation type="list" allowBlank="1" showErrorMessage="1" errorTitle="Choose from dropdown" error="Please choose from the dropdown list." sqref="F28">
      <formula1>$Y$1:$Y$11</formula1>
    </dataValidation>
    <dataValidation type="list" allowBlank="1" showInputMessage="1" showErrorMessage="1" errorTitle="Choose from dropdown" error="Please choose from the dropdown list." sqref="H28">
      <formula1>$Y$1:$Y$11</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1" manualBreakCount="1">
    <brk id="33"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sqref="A1:H1"/>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99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1447</v>
      </c>
      <c r="B7" s="1655"/>
      <c r="C7" s="1655"/>
      <c r="D7" s="916"/>
      <c r="E7" s="916"/>
      <c r="F7" s="916"/>
      <c r="G7" s="917"/>
      <c r="H7" s="918"/>
      <c r="I7" s="906"/>
      <c r="J7" s="907"/>
      <c r="K7" s="908" t="str">
        <f>A7</f>
        <v>Country: Benin</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c r="A13" s="149"/>
      <c r="B13" s="1473" t="s">
        <v>13</v>
      </c>
      <c r="C13" s="1474"/>
      <c r="D13" s="1475" t="s">
        <v>343</v>
      </c>
      <c r="E13" s="1476"/>
      <c r="F13" s="1476"/>
      <c r="G13" s="1476"/>
      <c r="H13" s="1477"/>
      <c r="I13" s="419"/>
      <c r="J13" s="404"/>
      <c r="K13" s="397" t="str">
        <f>B13</f>
        <v>a. What is the name of the committee?</v>
      </c>
      <c r="L13" s="548" t="str">
        <f>D13</f>
        <v>Reproductive Health Commodity Security Committee</v>
      </c>
      <c r="M13" s="396"/>
      <c r="N13" s="396"/>
      <c r="O13" s="398" t="str">
        <f>D13</f>
        <v>Reproductive Health Commodity Security Committee</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725" t="s">
        <v>61</v>
      </c>
      <c r="E15" s="151" t="s">
        <v>55</v>
      </c>
      <c r="F15" s="1484" t="s">
        <v>1037</v>
      </c>
      <c r="G15" s="1485"/>
      <c r="H15" s="1486"/>
      <c r="I15" s="419"/>
      <c r="J15" s="404"/>
      <c r="K15" s="397" t="str">
        <f t="shared" ref="K15:K23" si="0">B15</f>
        <v>a. Social marketing</v>
      </c>
      <c r="L15" s="396"/>
      <c r="M15" s="396"/>
      <c r="N15" s="396"/>
      <c r="O15" s="397"/>
      <c r="P15" s="396"/>
      <c r="Q15" s="397" t="str">
        <f t="shared" ref="Q15:Q23" si="1">F15</f>
        <v>Beninese Association for Social Marketing and Health Communication (ABMS/PS)</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725" t="s">
        <v>61</v>
      </c>
      <c r="E16" s="153" t="s">
        <v>55</v>
      </c>
      <c r="F16" s="1484" t="s">
        <v>1038</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Beninese Association for the Promotion of the Family</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725" t="s">
        <v>66</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75" customHeight="1">
      <c r="A18" s="152"/>
      <c r="B18" s="1473" t="s">
        <v>15</v>
      </c>
      <c r="C18" s="1474"/>
      <c r="D18" s="725" t="s">
        <v>61</v>
      </c>
      <c r="E18" s="153" t="s">
        <v>56</v>
      </c>
      <c r="F18" s="1484" t="s">
        <v>1039</v>
      </c>
      <c r="G18" s="1485"/>
      <c r="H18" s="1486"/>
      <c r="I18" s="419"/>
      <c r="J18" s="404"/>
      <c r="K18" s="397" t="str">
        <f t="shared" si="0"/>
        <v>d. Donors</v>
      </c>
      <c r="L18" s="396"/>
      <c r="M18" s="396"/>
      <c r="N18" s="396"/>
      <c r="O18" s="397"/>
      <c r="P18" s="396"/>
      <c r="Q18" s="397" t="str">
        <f t="shared" si="1"/>
        <v>USAID, Global Fund, KfW (German development bank), Embassy of the Netherlands</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725" t="s">
        <v>61</v>
      </c>
      <c r="E19" s="153" t="s">
        <v>57</v>
      </c>
      <c r="F19" s="1484" t="s">
        <v>220</v>
      </c>
      <c r="G19" s="1485"/>
      <c r="H19" s="1486"/>
      <c r="I19" s="419"/>
      <c r="J19" s="404"/>
      <c r="K19" s="397" t="str">
        <f t="shared" si="0"/>
        <v>e. UN agencies</v>
      </c>
      <c r="L19" s="396"/>
      <c r="M19" s="396"/>
      <c r="N19" s="396"/>
      <c r="O19" s="397"/>
      <c r="P19" s="396"/>
      <c r="Q19" s="397" t="str">
        <f t="shared" si="1"/>
        <v>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725" t="s">
        <v>61</v>
      </c>
      <c r="E20" s="153" t="s">
        <v>58</v>
      </c>
      <c r="F20" s="1484" t="s">
        <v>1040</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Contraceptive Logistics, Family Planning, Department of Pharmacy and Medicine</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ht="30">
      <c r="A21" s="152"/>
      <c r="B21" s="1491" t="s">
        <v>17</v>
      </c>
      <c r="C21" s="1491"/>
      <c r="D21" s="725" t="s">
        <v>61</v>
      </c>
      <c r="E21" s="153" t="s">
        <v>59</v>
      </c>
      <c r="F21" s="1484" t="s">
        <v>1041</v>
      </c>
      <c r="G21" s="1485"/>
      <c r="H21" s="1486"/>
      <c r="I21" s="419"/>
      <c r="J21" s="404"/>
      <c r="K21" s="397" t="str">
        <f t="shared" si="0"/>
        <v>g. Central Medical Store or Central Warehouse</v>
      </c>
      <c r="L21" s="396"/>
      <c r="M21" s="396"/>
      <c r="N21" s="396"/>
      <c r="O21" s="397"/>
      <c r="P21" s="396"/>
      <c r="Q21" s="397" t="str">
        <f t="shared" si="1"/>
        <v>Central Purchasing of Essential Medicines and Medical Consumables (CAME)</v>
      </c>
      <c r="R21" s="396"/>
      <c r="S21" s="396"/>
      <c r="T21" s="406"/>
      <c r="U21" s="406"/>
      <c r="V21" s="406"/>
      <c r="W21" s="407"/>
      <c r="X21" s="407"/>
      <c r="Y21" s="424"/>
      <c r="Z21" s="425"/>
      <c r="AA21" s="409"/>
    </row>
    <row r="22" spans="1:134" s="111" customFormat="1">
      <c r="A22" s="152"/>
      <c r="B22" s="1491" t="s">
        <v>39</v>
      </c>
      <c r="C22" s="1491"/>
      <c r="D22" s="725" t="s">
        <v>62</v>
      </c>
      <c r="E22" s="153" t="s">
        <v>59</v>
      </c>
      <c r="F22" s="1484"/>
      <c r="G22" s="1485"/>
      <c r="H22" s="1486"/>
      <c r="I22" s="419"/>
      <c r="J22" s="404"/>
      <c r="K22" s="397" t="str">
        <f t="shared" si="0"/>
        <v xml:space="preserve">h. Ministry of Finance or Ministry of Planning </v>
      </c>
      <c r="L22" s="396"/>
      <c r="M22" s="396"/>
      <c r="N22" s="396"/>
      <c r="O22" s="397"/>
      <c r="P22" s="396"/>
      <c r="Q22" s="397">
        <f t="shared" si="1"/>
        <v>0</v>
      </c>
      <c r="R22" s="396"/>
      <c r="S22" s="396"/>
      <c r="T22" s="406"/>
      <c r="U22" s="406"/>
      <c r="V22" s="406"/>
      <c r="W22" s="407"/>
      <c r="X22" s="407"/>
      <c r="Y22" s="424"/>
      <c r="Z22" s="425"/>
      <c r="AA22" s="409"/>
    </row>
    <row r="23" spans="1:134" s="114" customFormat="1">
      <c r="A23" s="152"/>
      <c r="B23" s="1491" t="s">
        <v>121</v>
      </c>
      <c r="C23" s="1491"/>
      <c r="D23" s="725" t="s">
        <v>61</v>
      </c>
      <c r="E23" s="153" t="s">
        <v>59</v>
      </c>
      <c r="F23" s="1484" t="s">
        <v>339</v>
      </c>
      <c r="G23" s="1485"/>
      <c r="H23" s="1486"/>
      <c r="I23" s="419"/>
      <c r="J23" s="404"/>
      <c r="K23" s="403" t="str">
        <f t="shared" si="0"/>
        <v>i. Other (for example: partners)</v>
      </c>
      <c r="L23" s="404"/>
      <c r="M23" s="404"/>
      <c r="N23" s="404"/>
      <c r="O23" s="403"/>
      <c r="P23" s="404"/>
      <c r="Q23" s="403" t="str">
        <f t="shared" si="1"/>
        <v>Universities</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63" t="s">
        <v>66</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54" t="s">
        <v>66</v>
      </c>
      <c r="E26" s="155" t="s">
        <v>53</v>
      </c>
      <c r="F26" s="156"/>
      <c r="G26" s="157" t="s">
        <v>34</v>
      </c>
      <c r="H26" s="228"/>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v>1522261</v>
      </c>
      <c r="H29" s="1508"/>
      <c r="I29" s="438"/>
      <c r="J29" s="403">
        <f>G29</f>
        <v>1522261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105">
      <c r="A30" s="1493" t="s">
        <v>676</v>
      </c>
      <c r="B30" s="1473"/>
      <c r="C30" s="1473"/>
      <c r="D30" s="1473"/>
      <c r="E30" s="161" t="s">
        <v>538</v>
      </c>
      <c r="F30" s="758" t="s">
        <v>127</v>
      </c>
      <c r="G30" s="1509" t="s">
        <v>1042</v>
      </c>
      <c r="H30" s="1510"/>
      <c r="I30" s="438"/>
      <c r="J30" s="403" t="str">
        <f>G30</f>
        <v>the Ministry of Health from the table of contraceptive acquisitions (TAC) with the assistance of West African Health Association (OOAS), UNFPA, USAID, Beninese Social Marketing Association (ABMS-PSI), ABPF</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677</v>
      </c>
      <c r="B32" s="1501"/>
      <c r="C32" s="1501"/>
      <c r="D32" s="1501"/>
      <c r="E32" s="1501"/>
      <c r="F32" s="1501"/>
      <c r="G32" s="1502"/>
      <c r="H32" s="163" t="s">
        <v>61</v>
      </c>
      <c r="I32" s="430" t="str">
        <f>A32</f>
        <v xml:space="preserve">B5. Were government funds allocated (i.e.,committed)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75">
      <c r="A35" s="152"/>
      <c r="B35" s="1501" t="s">
        <v>208</v>
      </c>
      <c r="C35" s="1501"/>
      <c r="D35" s="1502"/>
      <c r="E35" s="168">
        <v>40000</v>
      </c>
      <c r="F35" s="169" t="s">
        <v>538</v>
      </c>
      <c r="G35" s="170" t="s">
        <v>1043</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40000</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45">
      <c r="A41" s="164"/>
      <c r="B41" s="1473" t="s">
        <v>138</v>
      </c>
      <c r="C41" s="1474"/>
      <c r="D41" s="747" t="s">
        <v>61</v>
      </c>
      <c r="E41" s="168">
        <v>40000</v>
      </c>
      <c r="F41" s="177" t="s">
        <v>538</v>
      </c>
      <c r="G41" s="178" t="s">
        <v>1044</v>
      </c>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30">
      <c r="A42" s="164"/>
      <c r="B42" s="179"/>
      <c r="C42" s="180" t="s">
        <v>139</v>
      </c>
      <c r="D42" s="1475" t="s">
        <v>1045</v>
      </c>
      <c r="E42" s="1476"/>
      <c r="F42" s="1476"/>
      <c r="G42" s="1476"/>
      <c r="H42" s="1477"/>
      <c r="I42" s="444"/>
      <c r="J42" s="437"/>
      <c r="K42" s="397" t="str">
        <f>C42</f>
        <v>i. Specify source(s) of internally generated funds spent (for example, from taxes)</v>
      </c>
      <c r="L42" s="396"/>
      <c r="M42" s="396"/>
      <c r="N42" s="396"/>
      <c r="O42" s="398" t="str">
        <f>D42</f>
        <v>Funds granted by the national budget through the Program of Support Activities for Health and Repruduction (PAASR)</v>
      </c>
      <c r="P42" s="396"/>
      <c r="Q42" s="396"/>
      <c r="R42" s="396"/>
      <c r="S42" s="396"/>
      <c r="T42" s="406"/>
      <c r="U42" s="406"/>
      <c r="V42" s="406"/>
      <c r="W42" s="407"/>
      <c r="X42" s="407"/>
      <c r="Y42" s="424"/>
      <c r="Z42" s="425"/>
      <c r="AA42" s="409"/>
    </row>
    <row r="43" spans="1:27" s="111" customFormat="1" ht="78.75" customHeight="1">
      <c r="A43" s="164"/>
      <c r="B43" s="1473" t="s">
        <v>140</v>
      </c>
      <c r="C43" s="1474"/>
      <c r="D43" s="747"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c r="E44" s="1476"/>
      <c r="F44" s="1476"/>
      <c r="G44" s="1476"/>
      <c r="H44" s="1477"/>
      <c r="I44" s="444"/>
      <c r="J44" s="437"/>
      <c r="K44" s="397" t="str">
        <f>C44</f>
        <v>i. Specify source(s) of other government funds spent (for example: basket funding or specific donor)</v>
      </c>
      <c r="L44" s="396"/>
      <c r="M44" s="396"/>
      <c r="N44" s="396"/>
      <c r="O44" s="398">
        <f>D44</f>
        <v>0</v>
      </c>
      <c r="P44" s="396"/>
      <c r="Q44" s="396"/>
      <c r="R44" s="396"/>
      <c r="S44" s="396"/>
      <c r="T44" s="406"/>
      <c r="U44" s="406"/>
      <c r="V44" s="406"/>
      <c r="W44" s="407"/>
      <c r="X44" s="407"/>
      <c r="Y44" s="424"/>
      <c r="Z44" s="425"/>
      <c r="AA44" s="409"/>
    </row>
    <row r="45" spans="1:27" s="111" customFormat="1" ht="45">
      <c r="A45" s="164"/>
      <c r="B45" s="1473" t="s">
        <v>142</v>
      </c>
      <c r="C45" s="1474"/>
      <c r="D45" s="181"/>
      <c r="E45" s="182">
        <f>E41+E43</f>
        <v>40000</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30">
      <c r="A49" s="164"/>
      <c r="B49" s="1473" t="s">
        <v>99</v>
      </c>
      <c r="C49" s="1474"/>
      <c r="D49" s="747" t="s">
        <v>61</v>
      </c>
      <c r="E49" s="168">
        <v>1006894</v>
      </c>
      <c r="F49" s="177" t="s">
        <v>538</v>
      </c>
      <c r="G49" s="190" t="s">
        <v>1046</v>
      </c>
      <c r="H49" s="191"/>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1047</v>
      </c>
      <c r="E50" s="1526"/>
      <c r="F50" s="1526"/>
      <c r="G50" s="1526"/>
      <c r="H50" s="1527"/>
      <c r="I50" s="127"/>
      <c r="J50" s="437"/>
      <c r="K50" s="397" t="str">
        <f>C50</f>
        <v xml:space="preserve">i. Specify source(s) of in-kind donations </v>
      </c>
      <c r="L50" s="396"/>
      <c r="M50" s="396"/>
      <c r="N50" s="396"/>
      <c r="O50" s="398" t="str">
        <f>D50</f>
        <v>UNFPA, USAID, OOAS (West African Health Association)</v>
      </c>
      <c r="P50" s="396"/>
      <c r="Q50" s="396"/>
      <c r="R50" s="396"/>
      <c r="S50" s="396"/>
      <c r="T50" s="406"/>
      <c r="U50" s="406"/>
      <c r="V50" s="406"/>
      <c r="W50" s="407"/>
      <c r="X50" s="407"/>
      <c r="Y50" s="424"/>
      <c r="Z50" s="425"/>
      <c r="AA50" s="409"/>
    </row>
    <row r="51" spans="1:27" s="111" customFormat="1" ht="30">
      <c r="A51" s="164"/>
      <c r="B51" s="1473" t="s">
        <v>149</v>
      </c>
      <c r="C51" s="1474"/>
      <c r="D51" s="747" t="s">
        <v>66</v>
      </c>
      <c r="E51" s="168"/>
      <c r="F51" s="177"/>
      <c r="G51" s="190"/>
      <c r="H51" s="191"/>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747" t="s">
        <v>66</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1006894</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3.8208261772443054E-2</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f>E41/E45</f>
        <v>1</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0.68772306457302657</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746"/>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c r="A62" s="152"/>
      <c r="B62" s="1473" t="s">
        <v>31</v>
      </c>
      <c r="C62" s="1473"/>
      <c r="D62" s="1473"/>
      <c r="E62" s="1473"/>
      <c r="F62" s="1484" t="s">
        <v>1048</v>
      </c>
      <c r="G62" s="1485"/>
      <c r="H62" s="1486"/>
      <c r="I62" s="438"/>
      <c r="J62" s="437"/>
      <c r="K62" s="397"/>
      <c r="L62" s="396"/>
      <c r="M62" s="448">
        <f>E62</f>
        <v>0</v>
      </c>
      <c r="N62" s="396"/>
      <c r="O62" s="396"/>
      <c r="P62" s="396"/>
      <c r="Q62" s="397" t="str">
        <f>F62</f>
        <v>Essential Medicine Central Purchasing</v>
      </c>
      <c r="R62" s="398" t="str">
        <f>B62</f>
        <v>a. Specify entity</v>
      </c>
      <c r="S62" s="396"/>
      <c r="T62" s="406"/>
      <c r="U62" s="406"/>
      <c r="V62" s="406"/>
      <c r="W62" s="407"/>
      <c r="X62" s="407"/>
      <c r="Y62" s="424"/>
      <c r="Z62" s="425"/>
      <c r="AA62" s="409"/>
    </row>
    <row r="63" spans="1:27" s="111" customFormat="1" ht="30.75" customHeight="1">
      <c r="A63" s="732"/>
      <c r="B63" s="731"/>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45">
      <c r="A64" s="1493" t="s">
        <v>155</v>
      </c>
      <c r="B64" s="1473"/>
      <c r="C64" s="1474"/>
      <c r="D64" s="1484"/>
      <c r="E64" s="1485"/>
      <c r="F64" s="1485"/>
      <c r="G64" s="1485"/>
      <c r="H64" s="1486"/>
      <c r="I64" s="419"/>
      <c r="J64" s="437"/>
      <c r="K64" s="397" t="str">
        <f>A64</f>
        <v xml:space="preserve">B15. Please note any additional comments about finance and procurement.
</v>
      </c>
      <c r="L64" s="396"/>
      <c r="M64" s="396"/>
      <c r="N64" s="396"/>
      <c r="O64" s="397">
        <f>D64</f>
        <v>0</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736" t="s">
        <v>61</v>
      </c>
      <c r="G68" s="736"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736" t="s">
        <v>61</v>
      </c>
      <c r="G69" s="736" t="s">
        <v>61</v>
      </c>
      <c r="H69" s="365" t="s">
        <v>61</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736" t="s">
        <v>61</v>
      </c>
      <c r="G70" s="736" t="s">
        <v>61</v>
      </c>
      <c r="H70" s="365" t="s">
        <v>61</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736" t="s">
        <v>61</v>
      </c>
      <c r="G71" s="736" t="s">
        <v>61</v>
      </c>
      <c r="H71" s="365" t="s">
        <v>61</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736" t="s">
        <v>61</v>
      </c>
      <c r="G72" s="736" t="s">
        <v>61</v>
      </c>
      <c r="H72" s="365" t="s">
        <v>61</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736" t="s">
        <v>61</v>
      </c>
      <c r="G73" s="736" t="s">
        <v>61</v>
      </c>
      <c r="H73" s="365"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736" t="s">
        <v>61</v>
      </c>
      <c r="G74" s="736" t="s">
        <v>61</v>
      </c>
      <c r="H74" s="365"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736" t="s">
        <v>61</v>
      </c>
      <c r="G75" s="736" t="s">
        <v>61</v>
      </c>
      <c r="H75" s="365" t="s">
        <v>61</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62</v>
      </c>
      <c r="E76" s="1679"/>
      <c r="F76" s="736" t="s">
        <v>61</v>
      </c>
      <c r="G76" s="736" t="s">
        <v>62</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62</v>
      </c>
      <c r="E77" s="1679"/>
      <c r="F77" s="736" t="s">
        <v>61</v>
      </c>
      <c r="G77" s="736" t="s">
        <v>62</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61</v>
      </c>
      <c r="E78" s="1679"/>
      <c r="F78" s="736" t="s">
        <v>61</v>
      </c>
      <c r="G78" s="736" t="s">
        <v>61</v>
      </c>
      <c r="H78" s="365" t="s">
        <v>61</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t="s">
        <v>217</v>
      </c>
      <c r="E79" s="1679"/>
      <c r="F79" s="736"/>
      <c r="G79" s="736" t="s">
        <v>217</v>
      </c>
      <c r="H79" s="365" t="s">
        <v>217</v>
      </c>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734"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15.75" thickBot="1">
      <c r="A85" s="1561"/>
      <c r="B85" s="210" t="s">
        <v>10</v>
      </c>
      <c r="C85" s="735" t="s">
        <v>371</v>
      </c>
      <c r="D85" s="1565" t="s">
        <v>340</v>
      </c>
      <c r="E85" s="1566"/>
      <c r="F85" s="730" t="s">
        <v>61</v>
      </c>
      <c r="G85" s="1548" t="s">
        <v>61</v>
      </c>
      <c r="H85" s="1549"/>
      <c r="I85" s="458"/>
      <c r="J85" s="446" t="str">
        <f>G85</f>
        <v>Yes</v>
      </c>
      <c r="K85" s="397" t="str">
        <f>B85</f>
        <v>a</v>
      </c>
      <c r="L85" s="396"/>
      <c r="M85" s="426">
        <f>E85</f>
        <v>0</v>
      </c>
      <c r="N85" s="396"/>
      <c r="O85" s="396"/>
      <c r="P85" s="396"/>
      <c r="Q85" s="396"/>
      <c r="R85" s="397"/>
      <c r="S85" s="397" t="str">
        <f>D85</f>
        <v>2006-2015</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224</v>
      </c>
      <c r="F87" s="1476"/>
      <c r="G87" s="1476"/>
      <c r="H87" s="1477"/>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c r="A88" s="152"/>
      <c r="B88" s="1473" t="s">
        <v>21</v>
      </c>
      <c r="C88" s="1473"/>
      <c r="D88" s="1474"/>
      <c r="E88" s="1475" t="s">
        <v>66</v>
      </c>
      <c r="F88" s="1476"/>
      <c r="G88" s="1476"/>
      <c r="H88" s="1477"/>
      <c r="I88" s="458"/>
      <c r="J88" s="446"/>
      <c r="K88" s="397"/>
      <c r="L88" s="396"/>
      <c r="M88" s="426"/>
      <c r="N88" s="426" t="str">
        <f>E88</f>
        <v>Don't know</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62</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205</v>
      </c>
      <c r="E92" s="1476"/>
      <c r="F92" s="1476"/>
      <c r="G92" s="1476"/>
      <c r="H92" s="1477"/>
      <c r="I92" s="458"/>
      <c r="J92" s="446"/>
      <c r="K92" s="397" t="str">
        <f>B92</f>
        <v>a. If yes, describe the policies.</v>
      </c>
      <c r="L92" s="396"/>
      <c r="M92" s="396"/>
      <c r="N92" s="460"/>
      <c r="O92" s="398" t="str">
        <f>D92</f>
        <v>Not applicable</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c r="A95" s="130"/>
      <c r="B95" s="95" t="s">
        <v>10</v>
      </c>
      <c r="C95" s="91" t="s">
        <v>181</v>
      </c>
      <c r="D95" s="1576" t="s">
        <v>199</v>
      </c>
      <c r="E95" s="1577"/>
      <c r="F95" s="1578"/>
      <c r="G95" s="1579" t="s">
        <v>200</v>
      </c>
      <c r="H95" s="1580"/>
      <c r="I95" s="465"/>
      <c r="J95" s="446" t="str">
        <f t="shared" si="3"/>
        <v>Auxiliary 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200</v>
      </c>
      <c r="E96" s="1577"/>
      <c r="F96" s="1578"/>
      <c r="G96" s="1579" t="s">
        <v>200</v>
      </c>
      <c r="H96" s="1580"/>
      <c r="I96" s="465"/>
      <c r="J96" s="446" t="str">
        <f t="shared" si="3"/>
        <v>Auxiliary 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201</v>
      </c>
      <c r="E97" s="1577"/>
      <c r="F97" s="1578"/>
      <c r="G97" s="1579" t="s">
        <v>201</v>
      </c>
      <c r="H97" s="1580"/>
      <c r="I97" s="465"/>
      <c r="J97" s="446" t="str">
        <f t="shared" si="3"/>
        <v>Midwife</v>
      </c>
      <c r="K97" s="397"/>
      <c r="L97" s="396"/>
      <c r="M97" s="426"/>
      <c r="N97" s="396"/>
      <c r="O97" s="397"/>
      <c r="P97" s="397"/>
      <c r="Q97" s="396"/>
      <c r="R97" s="396"/>
      <c r="S97" s="396"/>
      <c r="T97" s="463" t="str">
        <f t="shared" si="4"/>
        <v>Midwife</v>
      </c>
      <c r="U97" s="464"/>
      <c r="V97" s="406"/>
      <c r="W97" s="407"/>
      <c r="X97" s="407"/>
      <c r="Y97" s="424"/>
      <c r="Z97" s="425"/>
      <c r="AA97" s="409"/>
    </row>
    <row r="98" spans="1:27" s="111" customFormat="1" ht="15" customHeight="1">
      <c r="A98" s="130"/>
      <c r="B98" s="94" t="s">
        <v>182</v>
      </c>
      <c r="C98" s="92" t="s">
        <v>190</v>
      </c>
      <c r="D98" s="1576" t="s">
        <v>201</v>
      </c>
      <c r="E98" s="1577"/>
      <c r="F98" s="1578"/>
      <c r="G98" s="1579" t="s">
        <v>201</v>
      </c>
      <c r="H98" s="1580"/>
      <c r="I98" s="465"/>
      <c r="J98" s="446" t="str">
        <f t="shared" si="3"/>
        <v>Midwife</v>
      </c>
      <c r="K98" s="397"/>
      <c r="L98" s="396"/>
      <c r="M98" s="426"/>
      <c r="N98" s="396"/>
      <c r="O98" s="397"/>
      <c r="P98" s="397"/>
      <c r="Q98" s="396"/>
      <c r="R98" s="396"/>
      <c r="S98" s="396"/>
      <c r="T98" s="463" t="str">
        <f t="shared" si="4"/>
        <v>Midwife</v>
      </c>
      <c r="U98" s="464"/>
      <c r="V98" s="406"/>
      <c r="W98" s="407"/>
      <c r="X98" s="407"/>
      <c r="Y98" s="424"/>
      <c r="Z98" s="425"/>
      <c r="AA98" s="409"/>
    </row>
    <row r="99" spans="1:27" s="111" customFormat="1" ht="15" customHeight="1">
      <c r="A99" s="130"/>
      <c r="B99" s="95" t="s">
        <v>183</v>
      </c>
      <c r="C99" s="92" t="s">
        <v>191</v>
      </c>
      <c r="D99" s="1576" t="s">
        <v>199</v>
      </c>
      <c r="E99" s="1577"/>
      <c r="F99" s="1578"/>
      <c r="G99" s="1579" t="s">
        <v>200</v>
      </c>
      <c r="H99" s="1580"/>
      <c r="I99" s="465"/>
      <c r="J99" s="446" t="str">
        <f t="shared" si="3"/>
        <v>Auxiliary 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200</v>
      </c>
      <c r="E100" s="1577"/>
      <c r="F100" s="1578"/>
      <c r="G100" s="1579" t="s">
        <v>200</v>
      </c>
      <c r="H100" s="1580"/>
      <c r="I100" s="465"/>
      <c r="J100" s="446" t="str">
        <f t="shared" si="3"/>
        <v>Auxiliary nurse</v>
      </c>
      <c r="K100" s="397"/>
      <c r="L100" s="396"/>
      <c r="M100" s="426"/>
      <c r="N100" s="396"/>
      <c r="O100" s="397"/>
      <c r="P100" s="397"/>
      <c r="Q100" s="396"/>
      <c r="R100" s="396"/>
      <c r="S100" s="396"/>
      <c r="T100" s="463" t="str">
        <f t="shared" si="4"/>
        <v>Auxiliary nurse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199</v>
      </c>
      <c r="E102" s="1587"/>
      <c r="F102" s="1588"/>
      <c r="G102" s="1589" t="s">
        <v>200</v>
      </c>
      <c r="H102" s="1590"/>
      <c r="I102" s="465"/>
      <c r="J102" s="446" t="str">
        <f t="shared" si="3"/>
        <v>Auxiliary 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00" t="s">
        <v>684</v>
      </c>
      <c r="B103" s="1591"/>
      <c r="C103" s="1592"/>
      <c r="D103" s="1593" t="s">
        <v>1049</v>
      </c>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t="str">
        <f>D103</f>
        <v>Contraceptive methods are available in pharmacies without a prescription</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62</v>
      </c>
      <c r="H113" s="1542"/>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t="s">
        <v>205</v>
      </c>
      <c r="E114" s="1476"/>
      <c r="F114" s="1476"/>
      <c r="G114" s="1476"/>
      <c r="H114" s="1477"/>
      <c r="I114" s="465"/>
      <c r="J114" s="446"/>
      <c r="K114" s="397" t="str">
        <f>C114</f>
        <v>i. If yes, describe the exemptions.</v>
      </c>
      <c r="L114" s="396"/>
      <c r="M114" s="396"/>
      <c r="N114" s="460"/>
      <c r="O114" s="398" t="str">
        <f>D114</f>
        <v>Not applicable</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7"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62</v>
      </c>
      <c r="H123" s="1542"/>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61</v>
      </c>
      <c r="H124" s="1542"/>
      <c r="I124" s="421"/>
      <c r="J124" s="446" t="str">
        <f>G124</f>
        <v>Yes</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473" t="s">
        <v>112</v>
      </c>
      <c r="D126" s="1473"/>
      <c r="E126" s="1473"/>
      <c r="F126" s="1473" t="s">
        <v>205</v>
      </c>
      <c r="G126" s="1635" t="s">
        <v>205</v>
      </c>
      <c r="H126" s="1636"/>
      <c r="I126" s="421"/>
      <c r="J126" s="446" t="str">
        <f t="shared" si="5"/>
        <v>Not applicable</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05" t="s">
        <v>198</v>
      </c>
      <c r="B127" s="1606"/>
      <c r="C127" s="1606"/>
      <c r="D127" s="1606"/>
      <c r="E127" s="1606"/>
      <c r="F127" s="1606">
        <v>2012</v>
      </c>
      <c r="G127" s="1635">
        <v>2012</v>
      </c>
      <c r="H127" s="1636"/>
      <c r="I127" s="421"/>
      <c r="J127" s="446">
        <f t="shared" si="5"/>
        <v>2012</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60">
      <c r="A128" s="1493" t="s">
        <v>623</v>
      </c>
      <c r="B128" s="1473"/>
      <c r="C128" s="1474"/>
      <c r="D128" s="1484" t="s">
        <v>1050</v>
      </c>
      <c r="E128" s="1485"/>
      <c r="F128" s="1485"/>
      <c r="G128" s="1485"/>
      <c r="H128" s="1486"/>
      <c r="I128" s="421"/>
      <c r="J128" s="473"/>
      <c r="K128" s="397" t="str">
        <f>A128</f>
        <v xml:space="preserve">D11. Name of the list(s)
</v>
      </c>
      <c r="L128" s="397"/>
      <c r="M128" s="396"/>
      <c r="N128" s="396"/>
      <c r="O128" s="397" t="str">
        <f>D128</f>
        <v>National Reproductive Health Essential Medicines List</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439</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D13.  Information on country's Poverty Reduction Strategy Paper (PRSP)
</v>
      </c>
      <c r="Y130" s="424"/>
      <c r="Z130" s="425"/>
      <c r="AA130" s="409"/>
    </row>
    <row r="131" spans="1:27" s="132" customFormat="1" ht="30.75" customHeight="1">
      <c r="A131" s="218"/>
      <c r="B131" s="1612" t="s">
        <v>172</v>
      </c>
      <c r="C131" s="1613"/>
      <c r="D131" s="1613"/>
      <c r="E131" s="1614"/>
      <c r="F131" s="1615">
        <v>2011</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62</v>
      </c>
      <c r="H132" s="1542"/>
      <c r="I132" s="421"/>
      <c r="J132" s="446" t="str">
        <f>G132</f>
        <v>No</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15.75" customHeight="1" thickBot="1">
      <c r="A136" s="152" t="s">
        <v>42</v>
      </c>
      <c r="B136" s="1473" t="s">
        <v>43</v>
      </c>
      <c r="C136" s="1474"/>
      <c r="D136" s="1553"/>
      <c r="E136" s="1554"/>
      <c r="F136" s="1554"/>
      <c r="G136" s="1554"/>
      <c r="H136" s="1555"/>
      <c r="I136" s="421"/>
      <c r="J136" s="473"/>
      <c r="K136" s="397" t="str">
        <f>B136</f>
        <v>f. Notes about the Poverty Reduction Strategy Paper</v>
      </c>
      <c r="L136" s="397"/>
      <c r="M136" s="396"/>
      <c r="N136" s="396"/>
      <c r="O136" s="397">
        <f>D136</f>
        <v>0</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999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E1. Have stock outs occurred for any contraceptive at the central* level in the last 12 months?  
*(The central level refers to the central level warehouse for the public sector.)</v>
      </c>
      <c r="Z138" s="425"/>
      <c r="AA138" s="409"/>
    </row>
    <row r="139" spans="1:27" s="111" customFormat="1" ht="60">
      <c r="A139" s="1493" t="s">
        <v>1788</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727"/>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733"/>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727"/>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727"/>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727"/>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727"/>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727"/>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727"/>
      <c r="B147" s="1473" t="s">
        <v>110</v>
      </c>
      <c r="C147" s="1473"/>
      <c r="D147" s="1473"/>
      <c r="E147" s="1473"/>
      <c r="F147" s="1474"/>
      <c r="G147" s="1540" t="s">
        <v>62</v>
      </c>
      <c r="H147" s="1542"/>
      <c r="I147" s="419"/>
      <c r="J147" s="446" t="str">
        <f t="shared" si="7"/>
        <v>No</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727"/>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727"/>
      <c r="B149" s="1473" t="s">
        <v>717</v>
      </c>
      <c r="C149" s="1473"/>
      <c r="D149" s="1473"/>
      <c r="E149" s="1473"/>
      <c r="F149" s="1484" t="s">
        <v>711</v>
      </c>
      <c r="G149" s="1485"/>
      <c r="H149" s="1486"/>
      <c r="I149" s="419"/>
      <c r="J149" s="446"/>
      <c r="K149" s="397"/>
      <c r="L149" s="396"/>
      <c r="M149" s="397"/>
      <c r="N149" s="396"/>
      <c r="O149" s="396"/>
      <c r="P149" s="396"/>
      <c r="Q149" s="397" t="str">
        <f>F149</f>
        <v>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1051</v>
      </c>
      <c r="G150" s="1485"/>
      <c r="H150" s="1486"/>
      <c r="I150" s="419"/>
      <c r="J150" s="446"/>
      <c r="K150" s="397"/>
      <c r="L150" s="397"/>
      <c r="M150" s="396"/>
      <c r="N150" s="396"/>
      <c r="O150" s="396"/>
      <c r="P150" s="396"/>
      <c r="Q150" s="397" t="str">
        <f>F150</f>
        <v>quarterly reports of Central Purchasing of Essential Medicines and Medical Consumables (CAME) on the availability of contraceptive products</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440</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732"/>
      <c r="B152" s="1498" t="s">
        <v>176</v>
      </c>
      <c r="C152" s="1498"/>
      <c r="D152" s="1498"/>
      <c r="E152" s="1498"/>
      <c r="F152" s="1499"/>
      <c r="G152" s="1630" t="s">
        <v>61</v>
      </c>
      <c r="H152" s="1631"/>
      <c r="I152" s="419"/>
      <c r="J152" s="446" t="str">
        <f>G152</f>
        <v>Yes</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727"/>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t="s">
        <v>1052</v>
      </c>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t="str">
        <f>D154</f>
        <v>We have observed a stockout of Noristerat injectable but in the same period Depo-Provera injectable was available.</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50">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A128:C128"/>
    <mergeCell ref="D128:H128"/>
    <mergeCell ref="B123:F123"/>
    <mergeCell ref="G123:H123"/>
    <mergeCell ref="B124:F124"/>
    <mergeCell ref="G124:H124"/>
    <mergeCell ref="B125:F125"/>
    <mergeCell ref="G125:H125"/>
    <mergeCell ref="C126:F126"/>
    <mergeCell ref="G126:H126"/>
    <mergeCell ref="A127:F127"/>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8:H8"/>
    <mergeCell ref="A11:G11"/>
    <mergeCell ref="A12:G12"/>
    <mergeCell ref="B13:C13"/>
    <mergeCell ref="D13:H13"/>
    <mergeCell ref="A1:H1"/>
    <mergeCell ref="D3:E3"/>
    <mergeCell ref="A9:H9"/>
    <mergeCell ref="A2:C2"/>
    <mergeCell ref="D2:E2"/>
    <mergeCell ref="F3:H3"/>
    <mergeCell ref="A7:C7"/>
    <mergeCell ref="A10:H10"/>
  </mergeCells>
  <dataValidations count="11">
    <dataValidation type="list" allowBlank="1" showInputMessage="1" showErrorMessage="1" errorTitle="Choose from dropdown" error="Please choose from the dropdown list. If you cannot, please write your comment in the comments section." sqref="D83:F83">
      <formula1>$N$1:$N$3</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$O$1:$O$6</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15 D68:D75 D78">
      <formula1>$W$1:$W$5</formula1>
    </dataValidation>
    <dataValidation type="list" allowBlank="1" showInputMessage="1" showErrorMessage="1" error="Please choose from the dropdown list." sqref="G111:G113 H25 D16:D23 G147:H147 D26 F68:H78 G140:G146 F63 G132:G135 G152:G153 D76:D77 H106:H108 G148">
      <formula1>$W$1:$W$5</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formula1>$W$1:$W$4</formula1>
    </dataValidation>
    <dataValidation type="list" allowBlank="1" showInputMessage="1" showErrorMessage="1" error="Please choose from the dropdown list." sqref="H31:H32 D41 D43 D49 D51:D52 F85:H86 H89 H91 D106:D108 F59 G116:H125">
      <formula1>$W$1:$W$4</formula1>
    </dataValidation>
    <dataValidation type="list" allowBlank="1" showInputMessage="1" sqref="D95:H102">
      <formula1>$Q$1:$Q$9</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D183"/>
  <sheetViews>
    <sheetView showGridLines="0" zoomScaleNormal="100" zoomScaleSheetLayoutView="90" workbookViewId="0">
      <selection activeCell="A10" sqref="A10:H10"/>
    </sheetView>
  </sheetViews>
  <sheetFormatPr defaultRowHeight="15"/>
  <cols>
    <col min="1" max="2" width="2.140625" style="109" customWidth="1"/>
    <col min="3" max="3" width="63" style="109" customWidth="1"/>
    <col min="4" max="4" width="7.140625" style="109" customWidth="1"/>
    <col min="5" max="6" width="19" style="109" customWidth="1"/>
    <col min="7" max="7" width="19.7109375" style="139" customWidth="1"/>
    <col min="8" max="8" width="19.7109375" style="140" customWidth="1"/>
    <col min="9" max="9" width="127.7109375" style="404" hidden="1" customWidth="1"/>
    <col min="10" max="10" width="38.5703125" style="404" hidden="1" customWidth="1"/>
    <col min="11" max="11" width="64.42578125" style="397" hidden="1" customWidth="1"/>
    <col min="12" max="12" width="87.7109375" style="396" hidden="1" customWidth="1"/>
    <col min="13" max="13" width="37.28515625" style="396" hidden="1" customWidth="1"/>
    <col min="14" max="14" width="75.28515625" style="396" hidden="1" customWidth="1"/>
    <col min="15" max="15" width="81.7109375" style="396" hidden="1" customWidth="1"/>
    <col min="16" max="16" width="69.42578125" style="396" hidden="1" customWidth="1"/>
    <col min="17" max="17" width="57" style="396" hidden="1" customWidth="1"/>
    <col min="18" max="18" width="87.7109375" style="396" hidden="1" customWidth="1"/>
    <col min="19" max="19" width="25.42578125" style="412" hidden="1" customWidth="1"/>
    <col min="20" max="20" width="43.7109375" style="413" hidden="1" customWidth="1"/>
    <col min="21" max="21" width="37.28515625" style="413" hidden="1" customWidth="1"/>
    <col min="22" max="22" width="56.28515625" style="413" hidden="1" customWidth="1"/>
    <col min="23" max="23" width="11.7109375" style="414" hidden="1" customWidth="1"/>
    <col min="24" max="24" width="146.85546875" style="414" hidden="1" customWidth="1"/>
    <col min="25" max="25" width="107.42578125" style="415" hidden="1" customWidth="1"/>
    <col min="26" max="26" width="1.28515625" style="416" customWidth="1"/>
    <col min="27" max="27" width="13.42578125" style="409" customWidth="1"/>
    <col min="28" max="28" width="13.28515625" style="109" customWidth="1"/>
    <col min="29" max="29" width="15.85546875" style="109" customWidth="1"/>
    <col min="30" max="35" width="11.7109375" style="109" customWidth="1"/>
    <col min="36" max="36" width="24.7109375" style="109" customWidth="1"/>
    <col min="37" max="39" width="11.7109375" style="109" customWidth="1"/>
    <col min="40" max="40" width="20" style="109" customWidth="1"/>
    <col min="41" max="41" width="25.85546875" style="109" customWidth="1"/>
    <col min="42" max="42" width="23.85546875" style="109" customWidth="1"/>
    <col min="43" max="43" width="14.140625" style="109" customWidth="1"/>
    <col min="44" max="69" width="11.7109375" style="109" customWidth="1"/>
    <col min="70" max="70" width="12.42578125" style="109" customWidth="1"/>
    <col min="71" max="74" width="11.7109375" style="109" customWidth="1"/>
    <col min="75" max="75" width="20.7109375" style="109" customWidth="1"/>
    <col min="76" max="76" width="11.7109375" style="109" customWidth="1"/>
    <col min="77" max="77" width="17.42578125" style="109" customWidth="1"/>
    <col min="78" max="91" width="11.7109375" style="109" customWidth="1"/>
    <col min="92" max="92" width="13.42578125" style="109" customWidth="1"/>
    <col min="93" max="107" width="11.7109375" style="109" customWidth="1"/>
    <col min="108" max="108" width="16.28515625" style="109" customWidth="1"/>
    <col min="109" max="117" width="11.7109375" style="109" customWidth="1"/>
    <col min="118" max="118" width="13.42578125" style="109" customWidth="1"/>
    <col min="119" max="119" width="11.7109375" style="109" customWidth="1"/>
    <col min="120" max="120" width="15.140625" style="109" customWidth="1"/>
    <col min="121" max="121" width="13.42578125" style="109" customWidth="1"/>
    <col min="122" max="130" width="11.7109375" style="109" customWidth="1"/>
    <col min="131" max="131" width="13.7109375" style="109" customWidth="1"/>
    <col min="132" max="132" width="12" style="109" customWidth="1"/>
    <col min="133" max="16384" width="9.140625" style="109"/>
  </cols>
  <sheetData>
    <row r="1" spans="1:134" s="102" customFormat="1" ht="30">
      <c r="A1" s="1478"/>
      <c r="B1" s="1478"/>
      <c r="C1" s="1478"/>
      <c r="D1" s="1478"/>
      <c r="E1" s="1478"/>
      <c r="F1" s="1478"/>
      <c r="G1" s="1478"/>
      <c r="H1" s="1478"/>
      <c r="I1" s="395" t="s">
        <v>113</v>
      </c>
      <c r="J1" s="396" t="s">
        <v>73</v>
      </c>
      <c r="K1" s="397"/>
      <c r="L1" s="396" t="s">
        <v>78</v>
      </c>
      <c r="M1" s="396" t="s">
        <v>33</v>
      </c>
      <c r="N1" s="397" t="s">
        <v>50</v>
      </c>
      <c r="O1" s="398" t="s">
        <v>9</v>
      </c>
      <c r="P1" s="396"/>
      <c r="Q1" s="88" t="s">
        <v>199</v>
      </c>
      <c r="R1" s="7" t="s">
        <v>1</v>
      </c>
      <c r="S1" s="396"/>
      <c r="T1" s="396"/>
      <c r="U1" s="396"/>
      <c r="V1" s="396"/>
      <c r="W1" s="1186" t="s">
        <v>61</v>
      </c>
      <c r="X1" s="400" t="s">
        <v>49</v>
      </c>
      <c r="Y1" s="401" t="s">
        <v>85</v>
      </c>
      <c r="Z1" s="401"/>
    </row>
    <row r="2" spans="1:134" s="102" customFormat="1" ht="15.75" customHeight="1">
      <c r="A2" s="1479"/>
      <c r="B2" s="1479"/>
      <c r="C2" s="1479"/>
      <c r="D2" s="1480"/>
      <c r="E2" s="1480"/>
      <c r="F2" s="1133"/>
      <c r="G2" s="136"/>
      <c r="H2" s="136"/>
      <c r="I2" s="403"/>
      <c r="J2" s="404"/>
      <c r="K2" s="397" t="s">
        <v>75</v>
      </c>
      <c r="L2" s="396"/>
      <c r="M2" s="396"/>
      <c r="N2" s="397"/>
      <c r="O2" s="398" t="s">
        <v>60</v>
      </c>
      <c r="P2" s="396" t="s">
        <v>76</v>
      </c>
      <c r="Q2" s="88" t="s">
        <v>200</v>
      </c>
      <c r="R2" s="7" t="s">
        <v>65</v>
      </c>
      <c r="S2" s="396" t="s">
        <v>80</v>
      </c>
      <c r="T2" s="405" t="s">
        <v>81</v>
      </c>
      <c r="U2" s="406"/>
      <c r="V2" s="406" t="s">
        <v>82</v>
      </c>
      <c r="W2" s="41" t="s">
        <v>62</v>
      </c>
      <c r="X2" s="407"/>
      <c r="Y2" s="408" t="s">
        <v>86</v>
      </c>
      <c r="Z2" s="401"/>
    </row>
    <row r="3" spans="1:134" s="102" customFormat="1" ht="27.75" customHeight="1">
      <c r="A3" s="144"/>
      <c r="B3" s="144"/>
      <c r="C3" s="144"/>
      <c r="D3" s="1482"/>
      <c r="E3" s="1482"/>
      <c r="F3" s="1483"/>
      <c r="G3" s="1483"/>
      <c r="H3" s="1483"/>
      <c r="I3" s="410"/>
      <c r="J3" s="404"/>
      <c r="K3" s="397"/>
      <c r="L3" s="396"/>
      <c r="M3" s="396"/>
      <c r="N3" s="397"/>
      <c r="O3" s="102" t="s">
        <v>64</v>
      </c>
      <c r="P3" s="396"/>
      <c r="Q3" s="88" t="s">
        <v>187</v>
      </c>
      <c r="R3" s="7" t="s">
        <v>47</v>
      </c>
      <c r="S3" s="396"/>
      <c r="T3" s="405"/>
      <c r="U3" s="406"/>
      <c r="V3" s="406"/>
      <c r="W3" s="41" t="s">
        <v>66</v>
      </c>
      <c r="X3" s="407"/>
      <c r="Y3" s="408" t="s">
        <v>88</v>
      </c>
      <c r="Z3" s="401"/>
    </row>
    <row r="4" spans="1:134" s="102" customFormat="1" ht="34.5" customHeight="1">
      <c r="A4" s="919"/>
      <c r="B4" s="919"/>
      <c r="C4" s="919"/>
      <c r="D4" s="919"/>
      <c r="E4" s="919"/>
      <c r="F4" s="919"/>
      <c r="G4" s="919"/>
      <c r="H4" s="919"/>
      <c r="I4" s="410"/>
      <c r="J4" s="404"/>
      <c r="K4" s="397"/>
      <c r="L4" s="396"/>
      <c r="M4" s="396"/>
      <c r="N4" s="397"/>
      <c r="O4" s="397" t="s">
        <v>63</v>
      </c>
      <c r="P4" s="396"/>
      <c r="Q4" s="88" t="s">
        <v>201</v>
      </c>
      <c r="R4" s="41" t="s">
        <v>48</v>
      </c>
      <c r="S4" s="396"/>
      <c r="T4" s="405"/>
      <c r="U4" s="406"/>
      <c r="V4" s="406"/>
      <c r="W4" s="41" t="s">
        <v>205</v>
      </c>
      <c r="X4" s="407"/>
      <c r="Y4" s="408" t="s">
        <v>89</v>
      </c>
      <c r="Z4" s="401"/>
    </row>
    <row r="5" spans="1:134" s="102" customFormat="1" ht="34.5" customHeight="1">
      <c r="A5" s="920"/>
      <c r="B5" s="920"/>
      <c r="C5" s="919" t="s">
        <v>1474</v>
      </c>
      <c r="D5" s="920"/>
      <c r="E5" s="920"/>
      <c r="F5" s="920"/>
      <c r="G5" s="920"/>
      <c r="H5" s="920"/>
      <c r="I5" s="410"/>
      <c r="J5" s="404"/>
      <c r="K5" s="397"/>
      <c r="L5" s="396"/>
      <c r="M5" s="396"/>
      <c r="N5" s="397"/>
      <c r="O5" s="397" t="s">
        <v>66</v>
      </c>
      <c r="P5" s="396"/>
      <c r="Q5" s="88" t="s">
        <v>202</v>
      </c>
      <c r="R5" s="7" t="s">
        <v>66</v>
      </c>
      <c r="S5" s="396"/>
      <c r="T5" s="405"/>
      <c r="U5" s="406"/>
      <c r="V5" s="406"/>
      <c r="X5" s="407"/>
      <c r="Y5" s="415" t="s">
        <v>91</v>
      </c>
      <c r="Z5" s="401"/>
      <c r="AA5" s="409"/>
    </row>
    <row r="6" spans="1:134" ht="24.75" customHeight="1">
      <c r="A6" s="380" t="s">
        <v>727</v>
      </c>
      <c r="D6" s="380"/>
      <c r="E6" s="380"/>
      <c r="F6" s="380"/>
      <c r="G6" s="380"/>
      <c r="H6" s="380"/>
      <c r="I6" s="410"/>
      <c r="J6" s="403"/>
      <c r="N6" s="397"/>
      <c r="Q6" s="19" t="s">
        <v>204</v>
      </c>
      <c r="R6" s="7" t="s">
        <v>205</v>
      </c>
      <c r="T6" s="417"/>
      <c r="X6" s="489" t="str">
        <f>A6</f>
        <v>Contraceptive Security (CS) Indicators Data, 2014</v>
      </c>
      <c r="Y6" s="912" t="s">
        <v>92</v>
      </c>
    </row>
    <row r="7" spans="1:134" s="915" customFormat="1" ht="37.5" customHeight="1">
      <c r="A7" s="1655" t="s">
        <v>1978</v>
      </c>
      <c r="B7" s="1655"/>
      <c r="C7" s="1655"/>
      <c r="D7" s="916"/>
      <c r="E7" s="916"/>
      <c r="F7" s="916"/>
      <c r="G7" s="917"/>
      <c r="H7" s="918"/>
      <c r="I7" s="906"/>
      <c r="J7" s="907"/>
      <c r="K7" s="908" t="str">
        <f>A7</f>
        <v>Country: Burkina Faso</v>
      </c>
      <c r="L7" s="909"/>
      <c r="M7" s="909"/>
      <c r="N7" s="908"/>
      <c r="O7" s="909"/>
      <c r="P7" s="909" t="s">
        <v>77</v>
      </c>
      <c r="Q7" s="88" t="s">
        <v>203</v>
      </c>
      <c r="R7" s="909"/>
      <c r="S7" s="910"/>
      <c r="T7" s="911"/>
      <c r="U7" s="911"/>
      <c r="V7" s="911"/>
      <c r="W7" s="911"/>
      <c r="X7" s="911"/>
      <c r="Y7" s="422" t="s">
        <v>93</v>
      </c>
      <c r="Z7" s="913"/>
      <c r="AA7" s="914"/>
    </row>
    <row r="8" spans="1:134" s="146" customFormat="1" ht="45">
      <c r="A8" s="1465" t="s">
        <v>662</v>
      </c>
      <c r="B8" s="1465"/>
      <c r="C8" s="1465"/>
      <c r="D8" s="1465"/>
      <c r="E8" s="1465"/>
      <c r="F8" s="1465"/>
      <c r="G8" s="1465"/>
      <c r="H8" s="1465"/>
      <c r="I8" s="420" t="s">
        <v>74</v>
      </c>
      <c r="J8" s="396"/>
      <c r="K8" s="397"/>
      <c r="L8" s="396"/>
      <c r="M8" s="396"/>
      <c r="N8" s="396"/>
      <c r="O8" s="397"/>
      <c r="P8" s="396"/>
      <c r="Q8" s="88" t="s">
        <v>66</v>
      </c>
      <c r="R8" s="396" t="s">
        <v>78</v>
      </c>
      <c r="S8" s="396"/>
      <c r="T8" s="396"/>
      <c r="U8" s="396"/>
      <c r="V8" s="396"/>
      <c r="W8" s="396"/>
      <c r="X8" s="112" t="str">
        <f>A8</f>
        <v>The CS Indicators are presented in the following sections:
               A. leadership &amp; coordination               B. finance &amp; procurement               C. commodities               D. policies               E. supply chain</v>
      </c>
      <c r="Y8" s="415" t="s">
        <v>94</v>
      </c>
      <c r="Z8" s="422" t="s">
        <v>428</v>
      </c>
      <c r="AB8" s="147"/>
      <c r="AC8" s="147"/>
      <c r="AD8" s="147"/>
      <c r="AE8" s="147"/>
      <c r="AF8" s="147"/>
      <c r="AG8" s="147"/>
      <c r="AH8" s="147"/>
    </row>
    <row r="9" spans="1:134" s="899" customFormat="1" ht="25.5" customHeight="1">
      <c r="A9" s="1656" t="s">
        <v>1446</v>
      </c>
      <c r="B9" s="1656"/>
      <c r="C9" s="1656"/>
      <c r="D9" s="1656"/>
      <c r="E9" s="1656"/>
      <c r="F9" s="1656"/>
      <c r="G9" s="1656"/>
      <c r="H9" s="1656"/>
      <c r="I9" s="901"/>
      <c r="J9" s="902"/>
      <c r="K9" s="903"/>
      <c r="L9" s="902"/>
      <c r="M9" s="902"/>
      <c r="N9" s="902"/>
      <c r="O9" s="903"/>
      <c r="P9" s="902"/>
      <c r="Q9" s="88" t="s">
        <v>205</v>
      </c>
      <c r="R9" s="902"/>
      <c r="S9" s="902"/>
      <c r="T9" s="902"/>
      <c r="U9" s="902"/>
      <c r="V9" s="902"/>
      <c r="W9" s="902"/>
      <c r="X9" s="904"/>
      <c r="Y9" s="424" t="s">
        <v>96</v>
      </c>
      <c r="Z9" s="900"/>
      <c r="AB9" s="905"/>
      <c r="AC9" s="905"/>
      <c r="AD9" s="905"/>
      <c r="AE9" s="905"/>
      <c r="AF9" s="905"/>
      <c r="AG9" s="905"/>
      <c r="AH9" s="905"/>
    </row>
    <row r="10" spans="1:134" ht="108.75" customHeight="1" thickBot="1">
      <c r="A10" s="1657" t="s">
        <v>1748</v>
      </c>
      <c r="B10" s="1657"/>
      <c r="C10" s="1657"/>
      <c r="D10" s="1657"/>
      <c r="E10" s="1657"/>
      <c r="F10" s="1657"/>
      <c r="G10" s="1657"/>
      <c r="H10" s="1657"/>
      <c r="I10" s="419"/>
      <c r="J10" s="419"/>
      <c r="O10" s="397" t="s">
        <v>51</v>
      </c>
      <c r="Q10" s="109"/>
      <c r="X10" s="418" t="str">
        <f>A10</f>
        <v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v>
      </c>
      <c r="Y10" s="424" t="s">
        <v>66</v>
      </c>
    </row>
    <row r="11" spans="1:134" s="102" customFormat="1" ht="16.5" customHeight="1" thickBot="1">
      <c r="A11" s="1468" t="s">
        <v>5</v>
      </c>
      <c r="B11" s="1469"/>
      <c r="C11" s="1469"/>
      <c r="D11" s="1469"/>
      <c r="E11" s="1469"/>
      <c r="F11" s="1469"/>
      <c r="G11" s="1469"/>
      <c r="H11" s="148"/>
      <c r="I11" s="411"/>
      <c r="J11" s="404"/>
      <c r="K11" s="397"/>
      <c r="L11" s="396"/>
      <c r="M11" s="396"/>
      <c r="N11" s="396"/>
      <c r="O11" s="396"/>
      <c r="P11" s="396"/>
      <c r="Q11" s="396"/>
      <c r="R11" s="396"/>
      <c r="S11" s="396"/>
      <c r="T11" s="406"/>
      <c r="U11" s="406"/>
      <c r="V11" s="406"/>
      <c r="W11" s="407"/>
      <c r="X11" s="407"/>
      <c r="Y11" s="111"/>
      <c r="Z11" s="401"/>
      <c r="AA11" s="409"/>
    </row>
    <row r="12" spans="1:134" s="111" customFormat="1" ht="45">
      <c r="A12" s="1470" t="s">
        <v>117</v>
      </c>
      <c r="B12" s="1471"/>
      <c r="C12" s="1471"/>
      <c r="D12" s="1471"/>
      <c r="E12" s="1471"/>
      <c r="F12" s="1471"/>
      <c r="G12" s="1472"/>
      <c r="H12" s="160" t="s">
        <v>61</v>
      </c>
      <c r="I12" s="42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404"/>
      <c r="K12" s="397"/>
      <c r="L12" s="396"/>
      <c r="M12" s="396"/>
      <c r="N12" s="396"/>
      <c r="O12" s="396"/>
      <c r="P12" s="396"/>
      <c r="Q12" s="396"/>
      <c r="R12" s="396"/>
      <c r="S12" s="396"/>
      <c r="T12" s="406"/>
      <c r="U12" s="406"/>
      <c r="V12" s="406"/>
      <c r="W12" s="407"/>
      <c r="X12" s="407"/>
      <c r="Z12" s="425"/>
      <c r="AA12" s="409"/>
      <c r="DS12" s="112"/>
      <c r="DT12" s="112"/>
      <c r="DU12" s="112"/>
      <c r="DV12" s="112"/>
      <c r="DW12" s="112"/>
      <c r="DX12" s="112"/>
      <c r="DY12" s="112"/>
      <c r="DZ12" s="112"/>
      <c r="EA12" s="112"/>
      <c r="EB12" s="112"/>
      <c r="EC12" s="113"/>
      <c r="ED12" s="113"/>
    </row>
    <row r="13" spans="1:134" s="111" customFormat="1" ht="30">
      <c r="A13" s="149"/>
      <c r="B13" s="1473" t="s">
        <v>13</v>
      </c>
      <c r="C13" s="1474"/>
      <c r="D13" s="1475" t="s">
        <v>1794</v>
      </c>
      <c r="E13" s="1476"/>
      <c r="F13" s="1476"/>
      <c r="G13" s="1476"/>
      <c r="H13" s="1477"/>
      <c r="I13" s="419"/>
      <c r="J13" s="404"/>
      <c r="K13" s="397" t="str">
        <f>B13</f>
        <v>a. What is the name of the committee?</v>
      </c>
      <c r="L13" s="548" t="str">
        <f>D13</f>
        <v>Steering committee for the implementation of the strategic plan for Reproductive Health commodity security</v>
      </c>
      <c r="M13" s="396"/>
      <c r="N13" s="396"/>
      <c r="O13" s="398" t="str">
        <f>D13</f>
        <v>Steering committee for the implementation of the strategic plan for Reproductive Health commodity security</v>
      </c>
      <c r="P13" s="396"/>
      <c r="Q13" s="396"/>
      <c r="R13" s="396"/>
      <c r="S13" s="396"/>
      <c r="T13" s="406"/>
      <c r="U13" s="406"/>
      <c r="V13" s="406"/>
      <c r="W13" s="407"/>
      <c r="X13" s="407"/>
      <c r="Z13" s="425"/>
      <c r="AA13" s="409"/>
      <c r="DS13" s="112"/>
      <c r="DT13" s="112"/>
      <c r="DU13" s="112"/>
      <c r="DV13" s="113"/>
      <c r="DW13" s="113"/>
      <c r="DX13" s="113"/>
      <c r="DY13" s="113"/>
      <c r="DZ13" s="113"/>
      <c r="EA13" s="113"/>
      <c r="EB13" s="113"/>
      <c r="EC13" s="113"/>
      <c r="ED13" s="113"/>
    </row>
    <row r="14" spans="1:134" s="111" customFormat="1" ht="30" customHeight="1">
      <c r="A14" s="1487" t="s">
        <v>8</v>
      </c>
      <c r="B14" s="1488"/>
      <c r="C14" s="1488"/>
      <c r="D14" s="1489" t="s">
        <v>83</v>
      </c>
      <c r="E14" s="1489"/>
      <c r="F14" s="1489"/>
      <c r="G14" s="1489"/>
      <c r="H14" s="1490"/>
      <c r="I14" s="423"/>
      <c r="J14" s="404"/>
      <c r="K14" s="397" t="str">
        <f>A14</f>
        <v>A2. Are the following organizations represented on the committee?</v>
      </c>
      <c r="L14" s="396"/>
      <c r="M14" s="396"/>
      <c r="N14" s="396"/>
      <c r="O14" s="397"/>
      <c r="P14" s="396"/>
      <c r="Q14" s="396"/>
      <c r="R14" s="396"/>
      <c r="S14" s="396"/>
      <c r="T14" s="406"/>
      <c r="U14" s="406"/>
      <c r="V14" s="406"/>
      <c r="W14" s="407"/>
      <c r="X14" s="407"/>
      <c r="Z14" s="425"/>
      <c r="AA14" s="409"/>
      <c r="DS14" s="112"/>
      <c r="DT14" s="112"/>
      <c r="DU14" s="112"/>
      <c r="DV14" s="113"/>
      <c r="DW14" s="113"/>
      <c r="DX14" s="113"/>
      <c r="DY14" s="113"/>
      <c r="DZ14" s="113"/>
      <c r="EA14" s="113"/>
      <c r="EB14" s="113"/>
      <c r="EC14" s="113"/>
      <c r="ED14" s="113"/>
    </row>
    <row r="15" spans="1:134" s="111" customFormat="1" ht="45">
      <c r="A15" s="150"/>
      <c r="B15" s="1491" t="s">
        <v>14</v>
      </c>
      <c r="C15" s="1492"/>
      <c r="D15" s="1124" t="s">
        <v>61</v>
      </c>
      <c r="E15" s="151" t="s">
        <v>55</v>
      </c>
      <c r="F15" s="1484" t="s">
        <v>1795</v>
      </c>
      <c r="G15" s="1485"/>
      <c r="H15" s="1486"/>
      <c r="I15" s="419"/>
      <c r="J15" s="404"/>
      <c r="K15" s="397" t="str">
        <f t="shared" ref="K15:K23" si="0">B15</f>
        <v>a. Social marketing</v>
      </c>
      <c r="L15" s="396"/>
      <c r="M15" s="396"/>
      <c r="N15" s="396"/>
      <c r="O15" s="397"/>
      <c r="P15" s="396"/>
      <c r="Q15" s="397" t="str">
        <f t="shared" ref="Q15:Q23" si="1">F15</f>
        <v>Social Marketing and Health Communications Project (PROMACO)</v>
      </c>
      <c r="R15" s="396"/>
      <c r="S15" s="396"/>
      <c r="T15" s="406"/>
      <c r="U15" s="406"/>
      <c r="V15" s="406"/>
      <c r="W15" s="407"/>
      <c r="X15" s="407"/>
      <c r="Y15" s="424"/>
      <c r="Z15" s="425"/>
      <c r="AA15" s="409"/>
      <c r="DS15" s="112"/>
      <c r="DT15" s="112"/>
      <c r="DU15" s="112"/>
      <c r="DV15" s="112"/>
      <c r="DW15" s="112"/>
      <c r="DX15" s="112"/>
      <c r="DY15" s="112"/>
      <c r="DZ15" s="112"/>
      <c r="EA15" s="112"/>
      <c r="EB15" s="112"/>
      <c r="EC15" s="113"/>
      <c r="ED15" s="113"/>
    </row>
    <row r="16" spans="1:134" s="111" customFormat="1" ht="45">
      <c r="A16" s="152"/>
      <c r="B16" s="1473" t="s">
        <v>118</v>
      </c>
      <c r="C16" s="1474"/>
      <c r="D16" s="1124" t="s">
        <v>61</v>
      </c>
      <c r="E16" s="153" t="s">
        <v>55</v>
      </c>
      <c r="F16" s="1484" t="s">
        <v>1796</v>
      </c>
      <c r="G16" s="1485"/>
      <c r="H16" s="1486"/>
      <c r="I16" s="419"/>
      <c r="J16" s="404"/>
      <c r="K16" s="397" t="str">
        <f t="shared" si="0"/>
        <v>b. NGO (for example: service delivery, advocacy, Planned Parenthood affiliate, Marie Stopes affiliate, faith-based organizations, etc.)</v>
      </c>
      <c r="L16" s="396"/>
      <c r="M16" s="396"/>
      <c r="N16" s="396"/>
      <c r="O16" s="397"/>
      <c r="P16" s="396"/>
      <c r="Q16" s="397" t="str">
        <f t="shared" si="1"/>
        <v>Marie Stopes International (MSI)</v>
      </c>
      <c r="R16" s="396"/>
      <c r="S16" s="396"/>
      <c r="T16" s="406"/>
      <c r="U16" s="406"/>
      <c r="V16" s="406"/>
      <c r="W16" s="407"/>
      <c r="X16" s="407"/>
      <c r="Y16" s="424"/>
      <c r="Z16" s="425"/>
      <c r="AA16" s="409"/>
      <c r="DS16" s="112"/>
      <c r="DT16" s="112"/>
      <c r="DU16" s="112"/>
      <c r="DV16" s="112"/>
      <c r="DW16" s="112"/>
      <c r="DX16" s="112"/>
      <c r="DY16" s="112"/>
      <c r="DZ16" s="112"/>
      <c r="EA16" s="112"/>
      <c r="EB16" s="112"/>
      <c r="EC16" s="113"/>
      <c r="ED16" s="113"/>
    </row>
    <row r="17" spans="1:134" s="111" customFormat="1" ht="45">
      <c r="A17" s="152"/>
      <c r="B17" s="1473" t="s">
        <v>119</v>
      </c>
      <c r="C17" s="1474"/>
      <c r="D17" s="1124" t="s">
        <v>62</v>
      </c>
      <c r="E17" s="153" t="s">
        <v>55</v>
      </c>
      <c r="F17" s="1484"/>
      <c r="G17" s="1485"/>
      <c r="H17" s="1486"/>
      <c r="I17" s="419"/>
      <c r="J17" s="404"/>
      <c r="K17" s="397" t="str">
        <f t="shared" si="0"/>
        <v>c. Commercial sector (for example: pharmacy associations, manufacturers, etc.)</v>
      </c>
      <c r="L17" s="396"/>
      <c r="M17" s="396"/>
      <c r="N17" s="396"/>
      <c r="O17" s="397"/>
      <c r="P17" s="396"/>
      <c r="Q17" s="397">
        <f t="shared" si="1"/>
        <v>0</v>
      </c>
      <c r="R17" s="396"/>
      <c r="S17" s="396"/>
      <c r="T17" s="406"/>
      <c r="U17" s="406"/>
      <c r="V17" s="406"/>
      <c r="W17" s="407"/>
      <c r="X17" s="407"/>
      <c r="Y17" s="424"/>
      <c r="Z17" s="425"/>
      <c r="AA17" s="409"/>
      <c r="DS17" s="112"/>
      <c r="DT17" s="112"/>
      <c r="DU17" s="112"/>
      <c r="DV17" s="112"/>
      <c r="DW17" s="112"/>
      <c r="DX17" s="112"/>
      <c r="DY17" s="112"/>
      <c r="DZ17" s="112"/>
      <c r="EA17" s="112"/>
      <c r="EB17" s="112"/>
      <c r="EC17" s="112"/>
      <c r="ED17" s="113"/>
    </row>
    <row r="18" spans="1:134" s="111" customFormat="1" ht="45">
      <c r="A18" s="152"/>
      <c r="B18" s="1473" t="s">
        <v>15</v>
      </c>
      <c r="C18" s="1474"/>
      <c r="D18" s="1124" t="s">
        <v>61</v>
      </c>
      <c r="E18" s="153" t="s">
        <v>56</v>
      </c>
      <c r="F18" s="1484" t="s">
        <v>1797</v>
      </c>
      <c r="G18" s="1485"/>
      <c r="H18" s="1486"/>
      <c r="I18" s="419"/>
      <c r="J18" s="404"/>
      <c r="K18" s="397" t="str">
        <f t="shared" si="0"/>
        <v>d. Donors</v>
      </c>
      <c r="L18" s="396"/>
      <c r="M18" s="396"/>
      <c r="N18" s="396"/>
      <c r="O18" s="397"/>
      <c r="P18" s="396"/>
      <c r="Q18" s="397" t="str">
        <f t="shared" si="1"/>
        <v>UNFPA, USAID represented by USAID | DELIVER PROJECT, IPPF represented by L’Association Burkinabè pour le Bien-Être Familial (ABBEF)</v>
      </c>
      <c r="R18" s="396"/>
      <c r="S18" s="396"/>
      <c r="T18" s="406"/>
      <c r="U18" s="406"/>
      <c r="V18" s="406"/>
      <c r="W18" s="407"/>
      <c r="X18" s="407"/>
      <c r="Y18" s="424"/>
      <c r="Z18" s="425"/>
      <c r="AA18" s="409"/>
      <c r="DS18" s="112"/>
      <c r="DT18" s="112"/>
      <c r="DU18" s="112"/>
      <c r="DV18" s="112"/>
      <c r="DW18" s="112"/>
      <c r="DX18" s="112"/>
      <c r="DY18" s="112"/>
      <c r="DZ18" s="112"/>
      <c r="EA18" s="112"/>
      <c r="EB18" s="112"/>
      <c r="EC18" s="112"/>
      <c r="ED18" s="113"/>
    </row>
    <row r="19" spans="1:134" s="111" customFormat="1" ht="45">
      <c r="A19" s="152"/>
      <c r="B19" s="1473" t="s">
        <v>16</v>
      </c>
      <c r="C19" s="1474"/>
      <c r="D19" s="1124" t="s">
        <v>61</v>
      </c>
      <c r="E19" s="153" t="s">
        <v>57</v>
      </c>
      <c r="F19" s="1484" t="s">
        <v>1798</v>
      </c>
      <c r="G19" s="1485"/>
      <c r="H19" s="1486"/>
      <c r="I19" s="419"/>
      <c r="J19" s="404"/>
      <c r="K19" s="397" t="str">
        <f t="shared" si="0"/>
        <v>e. UN agencies</v>
      </c>
      <c r="L19" s="396"/>
      <c r="M19" s="396"/>
      <c r="N19" s="396"/>
      <c r="O19" s="397"/>
      <c r="P19" s="396"/>
      <c r="Q19" s="397" t="str">
        <f t="shared" si="1"/>
        <v>UNICEF, WHO, UNFPA</v>
      </c>
      <c r="R19" s="396"/>
      <c r="S19" s="396"/>
      <c r="T19" s="406"/>
      <c r="U19" s="406"/>
      <c r="V19" s="406"/>
      <c r="W19" s="407"/>
      <c r="X19" s="407"/>
      <c r="Y19" s="424"/>
      <c r="Z19" s="425"/>
      <c r="AA19" s="409"/>
      <c r="DS19" s="112"/>
      <c r="DT19" s="112"/>
      <c r="DU19" s="112"/>
      <c r="DV19" s="113"/>
      <c r="DW19" s="113"/>
      <c r="DX19" s="113"/>
      <c r="DY19" s="113"/>
      <c r="DZ19" s="113"/>
      <c r="EA19" s="113"/>
      <c r="EB19" s="113"/>
      <c r="EC19" s="113"/>
      <c r="ED19" s="113"/>
    </row>
    <row r="20" spans="1:134" s="111" customFormat="1" ht="45">
      <c r="A20" s="152"/>
      <c r="B20" s="1473" t="s">
        <v>120</v>
      </c>
      <c r="C20" s="1474"/>
      <c r="D20" s="1124" t="s">
        <v>61</v>
      </c>
      <c r="E20" s="153" t="s">
        <v>58</v>
      </c>
      <c r="F20" s="1484" t="s">
        <v>1799</v>
      </c>
      <c r="G20" s="1485"/>
      <c r="H20" s="1486"/>
      <c r="I20" s="419"/>
      <c r="J20" s="404"/>
      <c r="K20" s="397" t="str">
        <f t="shared" si="0"/>
        <v>f. Ministry of Health (for example: logistics, reproductive health, family planning, maternal and child health, HIV/AIDS, pharmacy units, etc.)</v>
      </c>
      <c r="L20" s="396"/>
      <c r="M20" s="396"/>
      <c r="N20" s="396"/>
      <c r="O20" s="397"/>
      <c r="P20" s="396"/>
      <c r="Q20" s="427" t="str">
        <f t="shared" si="1"/>
        <v>Directorate of Population Policy</v>
      </c>
      <c r="R20" s="396"/>
      <c r="S20" s="396"/>
      <c r="T20" s="406"/>
      <c r="U20" s="406"/>
      <c r="V20" s="406"/>
      <c r="W20" s="407"/>
      <c r="X20" s="407"/>
      <c r="Y20" s="424"/>
      <c r="Z20" s="425"/>
      <c r="AA20" s="409"/>
      <c r="DS20" s="112"/>
      <c r="DT20" s="112"/>
      <c r="DU20" s="112"/>
      <c r="DV20" s="113"/>
      <c r="DW20" s="113"/>
      <c r="DX20" s="113"/>
      <c r="DY20" s="113"/>
      <c r="DZ20" s="113"/>
      <c r="EA20" s="113"/>
      <c r="ED20" s="113"/>
    </row>
    <row r="21" spans="1:134" s="111" customFormat="1">
      <c r="A21" s="152"/>
      <c r="B21" s="1491" t="s">
        <v>17</v>
      </c>
      <c r="C21" s="1491"/>
      <c r="D21" s="1124" t="s">
        <v>61</v>
      </c>
      <c r="E21" s="153" t="s">
        <v>59</v>
      </c>
      <c r="F21" s="1484" t="s">
        <v>1800</v>
      </c>
      <c r="G21" s="1485"/>
      <c r="H21" s="1486"/>
      <c r="I21" s="419"/>
      <c r="J21" s="404"/>
      <c r="K21" s="397" t="str">
        <f t="shared" si="0"/>
        <v>g. Central Medical Store or Central Warehouse</v>
      </c>
      <c r="L21" s="396"/>
      <c r="M21" s="396"/>
      <c r="N21" s="396"/>
      <c r="O21" s="397"/>
      <c r="P21" s="396"/>
      <c r="Q21" s="397" t="str">
        <f t="shared" si="1"/>
        <v>CAMEG (central medical store)</v>
      </c>
      <c r="R21" s="396"/>
      <c r="S21" s="396"/>
      <c r="T21" s="406"/>
      <c r="U21" s="406"/>
      <c r="V21" s="406"/>
      <c r="W21" s="407"/>
      <c r="X21" s="407"/>
      <c r="Y21" s="424"/>
      <c r="Z21" s="425"/>
      <c r="AA21" s="409"/>
    </row>
    <row r="22" spans="1:134" s="111" customFormat="1" ht="180">
      <c r="A22" s="152"/>
      <c r="B22" s="1491" t="s">
        <v>39</v>
      </c>
      <c r="C22" s="1491"/>
      <c r="D22" s="1124" t="s">
        <v>61</v>
      </c>
      <c r="E22" s="153" t="s">
        <v>59</v>
      </c>
      <c r="F22" s="1484" t="s">
        <v>1801</v>
      </c>
      <c r="G22" s="1485"/>
      <c r="H22" s="1486"/>
      <c r="I22" s="419"/>
      <c r="J22" s="404"/>
      <c r="K22" s="397" t="str">
        <f t="shared" si="0"/>
        <v xml:space="preserve">h. Ministry of Finance or Ministry of Planning </v>
      </c>
      <c r="L22" s="396"/>
      <c r="M22" s="396"/>
      <c r="N22" s="396"/>
      <c r="O22" s="397"/>
      <c r="P22" s="396"/>
      <c r="Q22" s="397" t="str">
        <f t="shared" si="1"/>
        <v>Directorate of Health Information and Statistics, National School of Public Health, Associations of HIV / AIDS, Burkinabe Association of Midwives, Society of Obstetricians and Gynecologists , Jhpiego, RAJS (African Youth Network against AIDS in Burkina Faso), ACT-PF, GIZ, Research Institute of Health Sciences, Department of Adolescent, youth and elderly health (DASPAJ), Directorate of Community Health, Department of Public Health and Health Education, Burkina Pediatric Society Organizations Network for Youth Development, and Balance and Populations (local NGO)</v>
      </c>
      <c r="R22" s="396"/>
      <c r="S22" s="396"/>
      <c r="T22" s="406"/>
      <c r="U22" s="406"/>
      <c r="V22" s="406"/>
      <c r="W22" s="407"/>
      <c r="X22" s="407"/>
      <c r="Y22" s="424"/>
      <c r="Z22" s="425"/>
      <c r="AA22" s="409"/>
    </row>
    <row r="23" spans="1:134" s="114" customFormat="1">
      <c r="A23" s="152"/>
      <c r="B23" s="1491" t="s">
        <v>121</v>
      </c>
      <c r="C23" s="1491"/>
      <c r="D23" s="1124" t="s">
        <v>61</v>
      </c>
      <c r="E23" s="153" t="s">
        <v>59</v>
      </c>
      <c r="F23" s="1484"/>
      <c r="G23" s="1485"/>
      <c r="H23" s="1486"/>
      <c r="I23" s="419"/>
      <c r="J23" s="404"/>
      <c r="K23" s="403" t="str">
        <f t="shared" si="0"/>
        <v>i. Other (for example: partners)</v>
      </c>
      <c r="L23" s="404"/>
      <c r="M23" s="404"/>
      <c r="N23" s="404"/>
      <c r="O23" s="403"/>
      <c r="P23" s="404"/>
      <c r="Q23" s="403">
        <f t="shared" si="1"/>
        <v>0</v>
      </c>
      <c r="R23" s="404"/>
      <c r="S23" s="404"/>
      <c r="T23" s="404"/>
      <c r="U23" s="404"/>
      <c r="V23" s="404"/>
      <c r="W23" s="428"/>
      <c r="X23" s="428"/>
      <c r="Y23" s="429"/>
      <c r="Z23" s="429"/>
      <c r="AA23" s="409"/>
    </row>
    <row r="24" spans="1:134" s="111" customFormat="1">
      <c r="A24" s="1493" t="s">
        <v>122</v>
      </c>
      <c r="B24" s="1473"/>
      <c r="C24" s="1473"/>
      <c r="D24" s="1473"/>
      <c r="E24" s="1473"/>
      <c r="F24" s="1473"/>
      <c r="G24" s="1473"/>
      <c r="H24" s="163" t="s">
        <v>60</v>
      </c>
      <c r="I24" s="430" t="str">
        <f>A24</f>
        <v>A3. How many times did the committee meet during the last year? (0, 1-2, 3-5, or 6+)  (Please select from the dropdown.)</v>
      </c>
      <c r="J24" s="404"/>
      <c r="K24" s="397"/>
      <c r="L24" s="396"/>
      <c r="M24" s="396"/>
      <c r="N24" s="396"/>
      <c r="O24" s="397"/>
      <c r="P24" s="396"/>
      <c r="Q24" s="396"/>
      <c r="R24" s="396"/>
      <c r="S24" s="396"/>
      <c r="T24" s="406"/>
      <c r="U24" s="406"/>
      <c r="V24" s="406"/>
      <c r="W24" s="407"/>
      <c r="X24" s="407"/>
      <c r="Y24" s="424"/>
      <c r="Z24" s="425"/>
      <c r="AA24" s="409"/>
    </row>
    <row r="25" spans="1:134" s="111" customFormat="1">
      <c r="A25" s="1494" t="s">
        <v>123</v>
      </c>
      <c r="B25" s="1495"/>
      <c r="C25" s="1495"/>
      <c r="D25" s="1491"/>
      <c r="E25" s="1491"/>
      <c r="F25" s="1491"/>
      <c r="G25" s="1496"/>
      <c r="H25" s="1184" t="s">
        <v>61</v>
      </c>
      <c r="I25" s="430" t="str">
        <f>A25</f>
        <v xml:space="preserve">A4. Does the committee have legal status?  (Please select from the dropdown.)                                  </v>
      </c>
      <c r="J25" s="404"/>
      <c r="K25" s="397"/>
      <c r="L25" s="396"/>
      <c r="M25" s="396"/>
      <c r="N25" s="396"/>
      <c r="O25" s="397"/>
      <c r="P25" s="396"/>
      <c r="Q25" s="396"/>
      <c r="R25" s="396"/>
      <c r="S25" s="396"/>
      <c r="T25" s="406"/>
      <c r="U25" s="406"/>
      <c r="V25" s="406"/>
      <c r="W25" s="407"/>
      <c r="X25" s="407"/>
      <c r="Y25" s="424"/>
      <c r="Z25" s="425"/>
      <c r="AA25" s="409"/>
    </row>
    <row r="26" spans="1:134" s="111" customFormat="1" ht="45.75" thickBot="1">
      <c r="A26" s="1497" t="s">
        <v>124</v>
      </c>
      <c r="B26" s="1498"/>
      <c r="C26" s="1499"/>
      <c r="D26" s="1184" t="s">
        <v>61</v>
      </c>
      <c r="E26" s="155" t="s">
        <v>53</v>
      </c>
      <c r="F26" s="156" t="s">
        <v>1802</v>
      </c>
      <c r="G26" s="157" t="s">
        <v>34</v>
      </c>
      <c r="H26" s="228" t="s">
        <v>342</v>
      </c>
      <c r="I26" s="430"/>
      <c r="J26" s="404"/>
      <c r="K26" s="397" t="str">
        <f>A26</f>
        <v>A5. Is there a Contraceptive Security "champion"? (someone who consistently brings up and advocates for contraceptive supplies)</v>
      </c>
      <c r="L26" s="396"/>
      <c r="M26" s="396"/>
      <c r="N26" s="396"/>
      <c r="O26" s="397"/>
      <c r="P26" s="396"/>
      <c r="Q26" s="396"/>
      <c r="R26" s="396"/>
      <c r="S26" s="396"/>
      <c r="T26" s="406"/>
      <c r="U26" s="406"/>
      <c r="V26" s="406"/>
      <c r="W26" s="407"/>
      <c r="X26" s="407"/>
      <c r="Y26" s="424"/>
      <c r="Z26" s="425"/>
      <c r="AA26" s="409"/>
    </row>
    <row r="27" spans="1:134" s="118" customFormat="1" ht="16.5" customHeight="1" thickBot="1">
      <c r="A27" s="1468" t="s">
        <v>6</v>
      </c>
      <c r="B27" s="1469"/>
      <c r="C27" s="1469"/>
      <c r="D27" s="1469"/>
      <c r="E27" s="1469"/>
      <c r="F27" s="1469"/>
      <c r="G27" s="1469"/>
      <c r="H27" s="148"/>
      <c r="I27" s="411"/>
      <c r="J27" s="431"/>
      <c r="K27" s="432"/>
      <c r="L27" s="421"/>
      <c r="M27" s="421"/>
      <c r="N27" s="421"/>
      <c r="O27" s="421"/>
      <c r="P27" s="421"/>
      <c r="Q27" s="421"/>
      <c r="R27" s="421"/>
      <c r="S27" s="421"/>
      <c r="T27" s="431"/>
      <c r="U27" s="431"/>
      <c r="V27" s="431"/>
      <c r="W27" s="433"/>
      <c r="X27" s="433"/>
      <c r="Y27" s="434"/>
      <c r="Z27" s="435"/>
      <c r="AA27" s="409"/>
    </row>
    <row r="28" spans="1:134" s="111" customFormat="1">
      <c r="A28" s="1504" t="s">
        <v>116</v>
      </c>
      <c r="B28" s="1491"/>
      <c r="C28" s="1496"/>
      <c r="D28" s="1505" t="s">
        <v>97</v>
      </c>
      <c r="E28" s="1506"/>
      <c r="F28" s="158" t="s">
        <v>85</v>
      </c>
      <c r="G28" s="159" t="s">
        <v>98</v>
      </c>
      <c r="H28" s="160" t="s">
        <v>96</v>
      </c>
      <c r="I28" s="436"/>
      <c r="J28" s="437"/>
      <c r="K28" s="397">
        <f>B28</f>
        <v>0</v>
      </c>
      <c r="L28" s="396"/>
      <c r="M28" s="396"/>
      <c r="N28" s="396"/>
      <c r="O28" s="396"/>
      <c r="P28" s="396"/>
      <c r="Q28" s="396"/>
      <c r="R28" s="396"/>
      <c r="S28" s="396"/>
      <c r="T28" s="406"/>
      <c r="U28" s="406"/>
      <c r="V28" s="406"/>
      <c r="W28" s="407"/>
      <c r="X28" s="407"/>
      <c r="Y28" s="424"/>
      <c r="Z28" s="425"/>
      <c r="AA28" s="409"/>
    </row>
    <row r="29" spans="1:134" s="111" customFormat="1" ht="75">
      <c r="A29" s="1493" t="s">
        <v>928</v>
      </c>
      <c r="B29" s="1473"/>
      <c r="C29" s="1473"/>
      <c r="D29" s="1473"/>
      <c r="E29" s="1473"/>
      <c r="F29" s="1474"/>
      <c r="G29" s="1507">
        <v>6392581</v>
      </c>
      <c r="H29" s="1508"/>
      <c r="I29" s="438"/>
      <c r="J29" s="403">
        <f>G29</f>
        <v>6392581</v>
      </c>
      <c r="K29" s="397"/>
      <c r="L29" s="396"/>
      <c r="M29" s="439">
        <f>E29</f>
        <v>0</v>
      </c>
      <c r="N29" s="396"/>
      <c r="O29" s="396"/>
      <c r="P29" s="396"/>
      <c r="Q29" s="396"/>
      <c r="R29" s="396"/>
      <c r="S29" s="396"/>
      <c r="T29" s="406"/>
      <c r="U29" s="406"/>
      <c r="V29" s="406"/>
      <c r="W29" s="407"/>
      <c r="X29" s="407"/>
      <c r="Y29" s="440" t="str">
        <f>A29</f>
        <v>B2. What was the estimated dollar value of contraceptives needed to be procured for the public sector* for the most recent complete fiscal year? (in USD currency)
(for example, to cover the needs for FY '12-'13)
*This can include cases where the Ministry provides contraceptives for NGOs or social marketing.</v>
      </c>
      <c r="Z29" s="425"/>
      <c r="AA29" s="409"/>
    </row>
    <row r="30" spans="1:134" s="111" customFormat="1" ht="73.5">
      <c r="A30" s="1493" t="s">
        <v>676</v>
      </c>
      <c r="B30" s="1473"/>
      <c r="C30" s="1473"/>
      <c r="D30" s="1473"/>
      <c r="E30" s="161" t="s">
        <v>538</v>
      </c>
      <c r="F30" s="162" t="s">
        <v>127</v>
      </c>
      <c r="G30" s="1509" t="s">
        <v>1803</v>
      </c>
      <c r="H30" s="1510"/>
      <c r="I30" s="438"/>
      <c r="J30" s="403" t="str">
        <f>G30</f>
        <v>Directorate of Family Health with technical assistance from the USAID | DELIVER PROJECT and JSI</v>
      </c>
      <c r="K30" s="397"/>
      <c r="L30" s="396"/>
      <c r="M30" s="439" t="str">
        <f>E30</f>
        <v>01/13-12/13</v>
      </c>
      <c r="N30" s="396"/>
      <c r="O30" s="396"/>
      <c r="P30" s="396"/>
      <c r="Q30" s="396"/>
      <c r="R30" s="396"/>
      <c r="S30" s="396"/>
      <c r="T30" s="406"/>
      <c r="U30" s="406"/>
      <c r="V30" s="406"/>
      <c r="W30" s="407"/>
      <c r="X30" s="407"/>
      <c r="Y30" s="440" t="str">
        <f>A30</f>
        <v>B3. One-year time period covered by the forecast/quantification amount noted in B2 (mm/yy-mm/yy)
(should ideally be FY '12-'13)</v>
      </c>
      <c r="Z30" s="425"/>
      <c r="AA30" s="409"/>
    </row>
    <row r="31" spans="1:134" s="111" customFormat="1" ht="30">
      <c r="A31" s="1493" t="s">
        <v>128</v>
      </c>
      <c r="B31" s="1473"/>
      <c r="C31" s="1473"/>
      <c r="D31" s="1473"/>
      <c r="E31" s="1473"/>
      <c r="F31" s="1473"/>
      <c r="G31" s="1474"/>
      <c r="H31" s="163" t="s">
        <v>61</v>
      </c>
      <c r="I31" s="430" t="str">
        <f>A31</f>
        <v>B4. Is there a government budget line item specifically for the procurement of contraceptives?  (Please select from the dropdown list.)</v>
      </c>
      <c r="J31" s="437"/>
      <c r="K31" s="397"/>
      <c r="L31" s="396"/>
      <c r="M31" s="396"/>
      <c r="N31" s="396"/>
      <c r="O31" s="396"/>
      <c r="P31" s="396"/>
      <c r="Q31" s="396"/>
      <c r="R31" s="396"/>
      <c r="S31" s="396"/>
      <c r="T31" s="406"/>
      <c r="U31" s="406"/>
      <c r="V31" s="406"/>
      <c r="W31" s="407"/>
      <c r="X31" s="407"/>
      <c r="Y31" s="424"/>
      <c r="Z31" s="425"/>
      <c r="AA31" s="409"/>
    </row>
    <row r="32" spans="1:134" s="111" customFormat="1" ht="90" customHeight="1">
      <c r="A32" s="1500" t="s">
        <v>734</v>
      </c>
      <c r="B32" s="1501"/>
      <c r="C32" s="1501"/>
      <c r="D32" s="1501"/>
      <c r="E32" s="1501"/>
      <c r="F32" s="1501"/>
      <c r="G32" s="1502"/>
      <c r="H32" s="163" t="s">
        <v>61</v>
      </c>
      <c r="I32" s="430" t="str">
        <f>A32</f>
        <v xml:space="preserve">B5. Were government funds allocated (i.e., committed) for contraceptive procurement in the most recent complete fiscal year (FY '12-'13)? (This question refers to funds planned to be spent on contraceptives, whether or not they ended up being spent.) 
(Government funds include internally generated funds, basket funds, World Bank credits or loans, and other funds donors gave to the government for their use.) 
</v>
      </c>
      <c r="J32" s="437"/>
      <c r="K32" s="397"/>
      <c r="L32" s="396"/>
      <c r="M32" s="396"/>
      <c r="N32" s="396"/>
      <c r="O32" s="396"/>
      <c r="P32" s="396"/>
      <c r="Q32" s="396"/>
      <c r="R32" s="396"/>
      <c r="S32" s="396"/>
      <c r="T32" s="406"/>
      <c r="U32" s="406"/>
      <c r="V32" s="406"/>
      <c r="W32" s="407"/>
      <c r="X32" s="407"/>
      <c r="Y32" s="424"/>
      <c r="Z32" s="425"/>
      <c r="AA32" s="409"/>
    </row>
    <row r="33" spans="1:27" s="111" customFormat="1" ht="15.75" customHeight="1">
      <c r="A33" s="1497" t="s">
        <v>129</v>
      </c>
      <c r="B33" s="1473"/>
      <c r="C33" s="1473"/>
      <c r="D33" s="1473"/>
      <c r="E33" s="1498"/>
      <c r="F33" s="1498"/>
      <c r="G33" s="1498"/>
      <c r="H33" s="1503"/>
      <c r="I33" s="430"/>
      <c r="J33" s="404"/>
      <c r="K33" s="397"/>
      <c r="L33" s="396"/>
      <c r="M33" s="396"/>
      <c r="N33" s="396"/>
      <c r="O33" s="396"/>
      <c r="P33" s="396"/>
      <c r="Q33" s="396"/>
      <c r="R33" s="396"/>
      <c r="S33" s="396"/>
      <c r="T33" s="406"/>
      <c r="U33" s="406"/>
      <c r="V33" s="406"/>
      <c r="W33" s="407"/>
      <c r="X33" s="440" t="str">
        <f>A33</f>
        <v>B6. Please complete the table below regarding government allocations for contraceptive procurement.</v>
      </c>
      <c r="Y33" s="424"/>
      <c r="Z33" s="425"/>
      <c r="AA33" s="409"/>
    </row>
    <row r="34" spans="1:27" s="111" customFormat="1" ht="147">
      <c r="A34" s="172"/>
      <c r="B34" s="1501" t="s">
        <v>207</v>
      </c>
      <c r="C34" s="1501"/>
      <c r="D34" s="1502"/>
      <c r="E34" s="222" t="s">
        <v>130</v>
      </c>
      <c r="F34" s="165" t="s">
        <v>131</v>
      </c>
      <c r="G34" s="166" t="s">
        <v>132</v>
      </c>
      <c r="H34" s="167" t="s">
        <v>54</v>
      </c>
      <c r="I34" s="441"/>
      <c r="J34" s="437"/>
      <c r="K34" s="397" t="str">
        <f>B34</f>
        <v>Source of government funds allocated for contraceptive procurement
(funds originally designated for contraceptives, whether or not they ended up being spent on them)</v>
      </c>
      <c r="L34" s="396"/>
      <c r="M34" s="396"/>
      <c r="N34" s="396"/>
      <c r="O34" s="396"/>
      <c r="P34" s="396"/>
      <c r="Q34" s="396"/>
      <c r="R34" s="396"/>
      <c r="S34" s="396"/>
      <c r="T34" s="406"/>
      <c r="U34" s="406"/>
      <c r="V34" s="406"/>
      <c r="W34" s="407"/>
      <c r="X34" s="407"/>
      <c r="Y34" s="424"/>
      <c r="Z34" s="425"/>
      <c r="AA34" s="409"/>
    </row>
    <row r="35" spans="1:27" s="111" customFormat="1" ht="45">
      <c r="A35" s="152"/>
      <c r="B35" s="1501" t="s">
        <v>208</v>
      </c>
      <c r="C35" s="1501"/>
      <c r="D35" s="1502"/>
      <c r="E35" s="168">
        <v>2478874</v>
      </c>
      <c r="F35" s="169" t="s">
        <v>1682</v>
      </c>
      <c r="G35" s="1122" t="s">
        <v>1804</v>
      </c>
      <c r="H35" s="171"/>
      <c r="I35" s="436"/>
      <c r="J35" s="437"/>
      <c r="K35" s="397" t="str">
        <f>B35</f>
        <v>a. Internally generated funds allocated for contraceptive procurement</v>
      </c>
      <c r="L35" s="396"/>
      <c r="M35" s="396"/>
      <c r="N35" s="396"/>
      <c r="O35" s="396"/>
      <c r="P35" s="396"/>
      <c r="Q35" s="396"/>
      <c r="R35" s="396"/>
      <c r="S35" s="396"/>
      <c r="T35" s="406"/>
      <c r="U35" s="406"/>
      <c r="V35" s="406"/>
      <c r="W35" s="407"/>
      <c r="X35" s="407"/>
      <c r="Y35" s="424"/>
      <c r="Z35" s="425"/>
      <c r="AA35" s="409"/>
    </row>
    <row r="36" spans="1:27" s="111" customFormat="1" ht="75">
      <c r="A36" s="152"/>
      <c r="B36" s="1501" t="s">
        <v>209</v>
      </c>
      <c r="C36" s="1501"/>
      <c r="D36" s="1502"/>
      <c r="E36" s="168"/>
      <c r="F36" s="169"/>
      <c r="G36" s="170"/>
      <c r="H36" s="171"/>
      <c r="I36" s="436"/>
      <c r="J36" s="437"/>
      <c r="K36" s="397" t="str">
        <f>B36</f>
        <v>b. Total of all other government funds allocated for contraceptive procurement. (For example, these other government funds could include basket funds, World Bank credits or loans, and other funds donors give to the government [e.g., direct budget support])</v>
      </c>
      <c r="L36" s="396"/>
      <c r="M36" s="396"/>
      <c r="N36" s="396"/>
      <c r="O36" s="396"/>
      <c r="P36" s="396"/>
      <c r="Q36" s="396"/>
      <c r="R36" s="396"/>
      <c r="S36" s="396"/>
      <c r="T36" s="406"/>
      <c r="U36" s="406"/>
      <c r="V36" s="406"/>
      <c r="W36" s="407"/>
      <c r="X36" s="407"/>
      <c r="Y36" s="424"/>
      <c r="Z36" s="425"/>
      <c r="AA36" s="409"/>
    </row>
    <row r="37" spans="1:27" s="111" customFormat="1" ht="45" customHeight="1">
      <c r="A37" s="172"/>
      <c r="B37" s="1498" t="s">
        <v>180</v>
      </c>
      <c r="C37" s="1498"/>
      <c r="D37" s="1499"/>
      <c r="E37" s="173">
        <f>E35+E36</f>
        <v>2478874</v>
      </c>
      <c r="F37" s="174"/>
      <c r="G37" s="174"/>
      <c r="H37" s="175"/>
      <c r="I37" s="436"/>
      <c r="J37" s="437"/>
      <c r="K37" s="397" t="str">
        <f>B37</f>
        <v>c. TOTAL government funds allocated for contraceptive procurement
This will auto-calculate.  (It will sum a &amp; b above.)</v>
      </c>
      <c r="L37" s="396"/>
      <c r="M37" s="396"/>
      <c r="N37" s="396"/>
      <c r="O37" s="398"/>
      <c r="P37" s="396"/>
      <c r="Q37" s="396"/>
      <c r="R37" s="396"/>
      <c r="S37" s="396"/>
      <c r="T37" s="406"/>
      <c r="U37" s="406"/>
      <c r="V37" s="406"/>
      <c r="W37" s="407"/>
      <c r="X37" s="407"/>
      <c r="Y37" s="424"/>
      <c r="Z37" s="425"/>
      <c r="AA37" s="409"/>
    </row>
    <row r="38" spans="1:27" s="111" customFormat="1" ht="82.5" customHeight="1">
      <c r="A38" s="1493" t="s">
        <v>179</v>
      </c>
      <c r="B38" s="1473"/>
      <c r="C38" s="1473"/>
      <c r="D38" s="1473"/>
      <c r="E38" s="1473"/>
      <c r="F38" s="1473"/>
      <c r="G38" s="1474"/>
      <c r="H38" s="163" t="s">
        <v>61</v>
      </c>
      <c r="I38" s="43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437"/>
      <c r="K38" s="397"/>
      <c r="L38" s="396"/>
      <c r="M38" s="396"/>
      <c r="N38" s="396"/>
      <c r="O38" s="396"/>
      <c r="P38" s="396"/>
      <c r="Q38" s="396"/>
      <c r="R38" s="396"/>
      <c r="S38" s="396"/>
      <c r="T38" s="406"/>
      <c r="U38" s="406"/>
      <c r="V38" s="406"/>
      <c r="W38" s="407"/>
      <c r="X38" s="407"/>
      <c r="Y38" s="424"/>
      <c r="Z38" s="425"/>
      <c r="AA38" s="409"/>
    </row>
    <row r="39" spans="1:27" s="111" customFormat="1" ht="74.25" customHeight="1" thickBot="1">
      <c r="A39" s="1493" t="s">
        <v>678</v>
      </c>
      <c r="B39" s="1473"/>
      <c r="C39" s="1473"/>
      <c r="D39" s="1473"/>
      <c r="E39" s="1473"/>
      <c r="F39" s="1473"/>
      <c r="G39" s="1473"/>
      <c r="H39" s="1511"/>
      <c r="I39" s="430"/>
      <c r="J39" s="437"/>
      <c r="K39" s="397"/>
      <c r="L39" s="396"/>
      <c r="M39" s="396"/>
      <c r="N39" s="396"/>
      <c r="O39" s="396"/>
      <c r="P39" s="396"/>
      <c r="Q39" s="396"/>
      <c r="R39" s="396"/>
      <c r="S39" s="396"/>
      <c r="T39" s="406"/>
      <c r="U39" s="406"/>
      <c r="V39" s="406"/>
      <c r="W39" s="407"/>
      <c r="X39" s="440" t="str">
        <f>A39</f>
        <v>B8. Please complete the table below to indicate government expenditures on contraceptive procurement, by source, in the most recent complete fiscal year (FY '12-'13). 
(This is how much was spent on contraceptive procurement (not what was allocated). How much of this spending was provided from each source?)</v>
      </c>
      <c r="Y39" s="424"/>
      <c r="Z39" s="425"/>
      <c r="AA39" s="409"/>
    </row>
    <row r="40" spans="1:27" s="111" customFormat="1" ht="129.75">
      <c r="A40" s="164"/>
      <c r="B40" s="1512" t="s">
        <v>133</v>
      </c>
      <c r="C40" s="1513"/>
      <c r="D40" s="176" t="s">
        <v>134</v>
      </c>
      <c r="E40" s="165" t="s">
        <v>135</v>
      </c>
      <c r="F40" s="165" t="s">
        <v>136</v>
      </c>
      <c r="G40" s="166" t="s">
        <v>137</v>
      </c>
      <c r="H40" s="167" t="s">
        <v>54</v>
      </c>
      <c r="I40" s="442"/>
      <c r="J40" s="443"/>
      <c r="K40" s="397">
        <f>A40</f>
        <v>0</v>
      </c>
      <c r="L40" s="396"/>
      <c r="M40" s="396"/>
      <c r="N40" s="396"/>
      <c r="O40" s="396"/>
      <c r="P40" s="396"/>
      <c r="Q40" s="396"/>
      <c r="R40" s="396"/>
      <c r="S40" s="396"/>
      <c r="T40" s="406"/>
      <c r="U40" s="406"/>
      <c r="V40" s="406"/>
      <c r="W40" s="407"/>
      <c r="X40" s="407"/>
      <c r="Y40" s="424"/>
      <c r="Z40" s="425"/>
      <c r="AA40" s="409"/>
    </row>
    <row r="41" spans="1:27" s="111" customFormat="1" ht="30">
      <c r="A41" s="164"/>
      <c r="B41" s="1473" t="s">
        <v>138</v>
      </c>
      <c r="C41" s="1474"/>
      <c r="D41" s="1136" t="s">
        <v>61</v>
      </c>
      <c r="E41" s="168">
        <v>2478874</v>
      </c>
      <c r="F41" s="177" t="s">
        <v>538</v>
      </c>
      <c r="G41" s="178" t="s">
        <v>1805</v>
      </c>
      <c r="H41" s="171"/>
      <c r="I41" s="436"/>
      <c r="J41" s="437"/>
      <c r="K41" s="397" t="str">
        <f>B41</f>
        <v>a. Internally generated funds spent on contraceptive procurement</v>
      </c>
      <c r="L41" s="396"/>
      <c r="M41" s="396"/>
      <c r="N41" s="396"/>
      <c r="O41" s="396"/>
      <c r="P41" s="396"/>
      <c r="Q41" s="396"/>
      <c r="R41" s="396"/>
      <c r="S41" s="396"/>
      <c r="T41" s="406"/>
      <c r="U41" s="406"/>
      <c r="V41" s="406"/>
      <c r="W41" s="407"/>
      <c r="X41" s="407"/>
      <c r="Y41" s="424"/>
      <c r="Z41" s="425"/>
      <c r="AA41" s="409"/>
    </row>
    <row r="42" spans="1:27" s="111" customFormat="1" ht="45">
      <c r="A42" s="164"/>
      <c r="B42" s="179"/>
      <c r="C42" s="180" t="s">
        <v>139</v>
      </c>
      <c r="D42" s="1475" t="s">
        <v>1806</v>
      </c>
      <c r="E42" s="1476"/>
      <c r="F42" s="1476"/>
      <c r="G42" s="1476"/>
      <c r="H42" s="1477"/>
      <c r="I42" s="444"/>
      <c r="J42" s="437"/>
      <c r="K42" s="397" t="str">
        <f>C42</f>
        <v>i. Specify source(s) of internally generated funds spent (for example, from taxes)</v>
      </c>
      <c r="L42" s="396"/>
      <c r="M42" s="396"/>
      <c r="N42" s="396"/>
      <c r="O42" s="398" t="str">
        <f>D42</f>
        <v>Approximately $ 1,478,874 of the funds come from cost recovery of contraceptives and $ 1 million comes from the government budget (FCA 500 million annually)</v>
      </c>
      <c r="P42" s="396"/>
      <c r="Q42" s="396"/>
      <c r="R42" s="396"/>
      <c r="S42" s="396"/>
      <c r="T42" s="406"/>
      <c r="U42" s="406"/>
      <c r="V42" s="406"/>
      <c r="W42" s="407"/>
      <c r="X42" s="407"/>
      <c r="Y42" s="424"/>
      <c r="Z42" s="425"/>
      <c r="AA42" s="409"/>
    </row>
    <row r="43" spans="1:27" s="111" customFormat="1" ht="78.75" customHeight="1">
      <c r="A43" s="164"/>
      <c r="B43" s="1473" t="s">
        <v>140</v>
      </c>
      <c r="C43" s="1474"/>
      <c r="D43" s="1136" t="s">
        <v>62</v>
      </c>
      <c r="E43" s="168"/>
      <c r="F43" s="177"/>
      <c r="G43" s="170"/>
      <c r="H43" s="171"/>
      <c r="I43" s="436"/>
      <c r="J43" s="437"/>
      <c r="K43" s="397" t="str">
        <f>B43</f>
        <v>b. Total of all other government funds spent on contraceptive procurement. (For example, these other government funds could include basket funds, World Bank credits or loans, and other funds donors gave to the government [e.g., direct budget support])</v>
      </c>
      <c r="L43" s="396"/>
      <c r="M43" s="396"/>
      <c r="N43" s="396"/>
      <c r="O43" s="396"/>
      <c r="P43" s="396"/>
      <c r="Q43" s="396"/>
      <c r="R43" s="396"/>
      <c r="S43" s="396"/>
      <c r="T43" s="406"/>
      <c r="U43" s="406"/>
      <c r="V43" s="406"/>
      <c r="W43" s="407"/>
      <c r="X43" s="407"/>
      <c r="Y43" s="424"/>
      <c r="Z43" s="425"/>
      <c r="AA43" s="409"/>
    </row>
    <row r="44" spans="1:27" s="111" customFormat="1" ht="30">
      <c r="A44" s="164"/>
      <c r="B44" s="179"/>
      <c r="C44" s="180" t="s">
        <v>141</v>
      </c>
      <c r="D44" s="1475" t="s">
        <v>706</v>
      </c>
      <c r="E44" s="1476"/>
      <c r="F44" s="1476"/>
      <c r="G44" s="1476"/>
      <c r="H44" s="1477"/>
      <c r="I44" s="444"/>
      <c r="J44" s="437"/>
      <c r="K44" s="397" t="str">
        <f>C44</f>
        <v>i. Specify source(s) of other government funds spent (for example: basket funding or specific donor)</v>
      </c>
      <c r="L44" s="396"/>
      <c r="M44" s="396"/>
      <c r="N44" s="396"/>
      <c r="O44" s="398" t="str">
        <f>D44</f>
        <v>N/A</v>
      </c>
      <c r="P44" s="396"/>
      <c r="Q44" s="396"/>
      <c r="R44" s="396"/>
      <c r="S44" s="396"/>
      <c r="T44" s="406"/>
      <c r="U44" s="406"/>
      <c r="V44" s="406"/>
      <c r="W44" s="407"/>
      <c r="X44" s="407"/>
      <c r="Y44" s="424"/>
      <c r="Z44" s="425"/>
      <c r="AA44" s="409"/>
    </row>
    <row r="45" spans="1:27" s="111" customFormat="1" ht="45">
      <c r="A45" s="164"/>
      <c r="B45" s="1473" t="s">
        <v>142</v>
      </c>
      <c r="C45" s="1474"/>
      <c r="D45" s="181"/>
      <c r="E45" s="182">
        <f>E41+E43</f>
        <v>2478874</v>
      </c>
      <c r="F45" s="183"/>
      <c r="G45" s="183"/>
      <c r="H45" s="171"/>
      <c r="I45" s="436"/>
      <c r="J45" s="437"/>
      <c r="K45" s="397" t="str">
        <f>B45</f>
        <v>c. TOTAL government funds spent on contraceptive procurement
This will auto-calculate.  (It will sum a &amp; b above.)</v>
      </c>
      <c r="L45" s="396"/>
      <c r="M45" s="396"/>
      <c r="N45" s="396"/>
      <c r="O45" s="398"/>
      <c r="P45" s="396"/>
      <c r="Q45" s="396"/>
      <c r="R45" s="396"/>
      <c r="S45" s="396"/>
      <c r="T45" s="406"/>
      <c r="U45" s="406"/>
      <c r="V45" s="406"/>
      <c r="W45" s="407"/>
      <c r="X45" s="407"/>
      <c r="Y45" s="424"/>
      <c r="Z45" s="425"/>
      <c r="AA45" s="409"/>
    </row>
    <row r="46" spans="1:27" s="102" customFormat="1">
      <c r="A46" s="184"/>
      <c r="B46" s="185"/>
      <c r="C46" s="185"/>
      <c r="D46" s="186"/>
      <c r="E46" s="187"/>
      <c r="F46" s="187"/>
      <c r="G46" s="188"/>
      <c r="H46" s="189"/>
      <c r="I46" s="445"/>
      <c r="J46" s="437"/>
      <c r="K46" s="397">
        <f>A46</f>
        <v>0</v>
      </c>
      <c r="L46" s="396"/>
      <c r="M46" s="396"/>
      <c r="N46" s="396"/>
      <c r="O46" s="398"/>
      <c r="P46" s="396"/>
      <c r="Q46" s="396"/>
      <c r="R46" s="396"/>
      <c r="S46" s="396"/>
      <c r="T46" s="406"/>
      <c r="U46" s="406"/>
      <c r="V46" s="406"/>
      <c r="W46" s="407"/>
      <c r="X46" s="407"/>
      <c r="Y46" s="408"/>
      <c r="Z46" s="401"/>
      <c r="AA46" s="409"/>
    </row>
    <row r="47" spans="1:27" s="111" customFormat="1" ht="30" customHeight="1">
      <c r="A47" s="1493" t="s">
        <v>758</v>
      </c>
      <c r="B47" s="1473"/>
      <c r="C47" s="1473"/>
      <c r="D47" s="1473"/>
      <c r="E47" s="1473"/>
      <c r="F47" s="1473"/>
      <c r="G47" s="1473"/>
      <c r="H47" s="1511"/>
      <c r="I47" s="430"/>
      <c r="J47" s="437"/>
      <c r="K47" s="397"/>
      <c r="L47" s="396"/>
      <c r="M47" s="396"/>
      <c r="N47" s="396"/>
      <c r="O47" s="396"/>
      <c r="P47" s="396"/>
      <c r="Q47" s="396"/>
      <c r="R47" s="396"/>
      <c r="S47" s="396"/>
      <c r="T47" s="406"/>
      <c r="U47" s="406"/>
      <c r="V47" s="406"/>
      <c r="W47" s="407"/>
      <c r="X47" s="440" t="str">
        <f>A47</f>
        <v xml:space="preserve">B9. Please complete the table below to indicate in-kind donations and Global Fund expenditures on contraceptive procurement in the most recent complete fiscal year (FY '12-'13).
</v>
      </c>
      <c r="Y47" s="424"/>
      <c r="Z47" s="425"/>
      <c r="AA47" s="409"/>
    </row>
    <row r="48" spans="1:27" s="111" customFormat="1" ht="129.75">
      <c r="A48" s="164" t="s">
        <v>69</v>
      </c>
      <c r="B48" s="1512" t="s">
        <v>144</v>
      </c>
      <c r="C48" s="1474"/>
      <c r="D48" s="176" t="s">
        <v>145</v>
      </c>
      <c r="E48" s="165" t="s">
        <v>146</v>
      </c>
      <c r="F48" s="165" t="s">
        <v>147</v>
      </c>
      <c r="G48" s="166" t="s">
        <v>148</v>
      </c>
      <c r="H48" s="167" t="s">
        <v>54</v>
      </c>
      <c r="I48" s="441"/>
      <c r="J48" s="437"/>
      <c r="K48" s="397" t="str">
        <f>A48</f>
        <v xml:space="preserve">
</v>
      </c>
      <c r="L48" s="396"/>
      <c r="M48" s="396"/>
      <c r="N48" s="396"/>
      <c r="O48" s="398"/>
      <c r="P48" s="396"/>
      <c r="Q48" s="396"/>
      <c r="R48" s="396"/>
      <c r="S48" s="396"/>
      <c r="T48" s="406"/>
      <c r="U48" s="406"/>
      <c r="V48" s="406"/>
      <c r="W48" s="407"/>
      <c r="X48" s="407"/>
      <c r="Y48" s="424"/>
      <c r="Z48" s="425"/>
      <c r="AA48" s="409"/>
    </row>
    <row r="49" spans="1:27" s="111" customFormat="1" ht="195">
      <c r="A49" s="164"/>
      <c r="B49" s="1473" t="s">
        <v>99</v>
      </c>
      <c r="C49" s="1474"/>
      <c r="D49" s="1136" t="s">
        <v>61</v>
      </c>
      <c r="E49" s="168">
        <v>3062751</v>
      </c>
      <c r="F49" s="177" t="s">
        <v>538</v>
      </c>
      <c r="G49" s="190" t="s">
        <v>1807</v>
      </c>
      <c r="H49" s="191" t="s">
        <v>1808</v>
      </c>
      <c r="I49" s="438"/>
      <c r="J49" s="437"/>
      <c r="K49" s="397" t="str">
        <f>B49</f>
        <v>a. In-kind donations of contraceptives</v>
      </c>
      <c r="L49" s="396"/>
      <c r="M49" s="396"/>
      <c r="N49" s="396"/>
      <c r="O49" s="398"/>
      <c r="P49" s="396"/>
      <c r="Q49" s="396"/>
      <c r="R49" s="396"/>
      <c r="S49" s="396"/>
      <c r="T49" s="406"/>
      <c r="U49" s="406"/>
      <c r="V49" s="406"/>
      <c r="W49" s="407"/>
      <c r="X49" s="407"/>
      <c r="Y49" s="424"/>
      <c r="Z49" s="425"/>
      <c r="AA49" s="409"/>
    </row>
    <row r="50" spans="1:27" s="111" customFormat="1">
      <c r="A50" s="164"/>
      <c r="B50" s="179"/>
      <c r="C50" s="180" t="s">
        <v>100</v>
      </c>
      <c r="D50" s="1525" t="s">
        <v>1809</v>
      </c>
      <c r="E50" s="1526"/>
      <c r="F50" s="1526"/>
      <c r="G50" s="1526"/>
      <c r="H50" s="1527"/>
      <c r="I50" s="127"/>
      <c r="J50" s="437"/>
      <c r="K50" s="397" t="str">
        <f>C50</f>
        <v xml:space="preserve">i. Specify source(s) of in-kind donations </v>
      </c>
      <c r="L50" s="396"/>
      <c r="M50" s="396"/>
      <c r="N50" s="396"/>
      <c r="O50" s="398" t="str">
        <f>D50</f>
        <v>UNFPA, WAHO/KfW</v>
      </c>
      <c r="P50" s="396"/>
      <c r="Q50" s="396"/>
      <c r="R50" s="396"/>
      <c r="S50" s="396"/>
      <c r="T50" s="406"/>
      <c r="U50" s="406"/>
      <c r="V50" s="406"/>
      <c r="W50" s="407"/>
      <c r="X50" s="407"/>
      <c r="Y50" s="424"/>
      <c r="Z50" s="425"/>
      <c r="AA50" s="409"/>
    </row>
    <row r="51" spans="1:27" s="111" customFormat="1" ht="165">
      <c r="A51" s="164"/>
      <c r="B51" s="1473" t="s">
        <v>149</v>
      </c>
      <c r="C51" s="1474"/>
      <c r="D51" s="1136" t="s">
        <v>62</v>
      </c>
      <c r="E51" s="168"/>
      <c r="F51" s="177"/>
      <c r="G51" s="190"/>
      <c r="H51" s="191" t="s">
        <v>1810</v>
      </c>
      <c r="I51" s="438"/>
      <c r="J51" s="437"/>
      <c r="K51" s="397" t="str">
        <f>B51</f>
        <v>b. Global Fund grants used to procure condoms</v>
      </c>
      <c r="L51" s="396"/>
      <c r="M51" s="396"/>
      <c r="N51" s="396"/>
      <c r="O51" s="398"/>
      <c r="P51" s="396"/>
      <c r="Q51" s="396"/>
      <c r="R51" s="396"/>
      <c r="S51" s="396"/>
      <c r="T51" s="406"/>
      <c r="U51" s="406"/>
      <c r="V51" s="406"/>
      <c r="W51" s="407"/>
      <c r="X51" s="407"/>
      <c r="Y51" s="424"/>
      <c r="Z51" s="425"/>
      <c r="AA51" s="409"/>
    </row>
    <row r="52" spans="1:27" s="111" customFormat="1" ht="30">
      <c r="A52" s="164"/>
      <c r="B52" s="1473" t="s">
        <v>150</v>
      </c>
      <c r="C52" s="1474"/>
      <c r="D52" s="1136" t="s">
        <v>62</v>
      </c>
      <c r="E52" s="168"/>
      <c r="F52" s="177"/>
      <c r="G52" s="190"/>
      <c r="H52" s="191"/>
      <c r="I52" s="438"/>
      <c r="J52" s="437"/>
      <c r="K52" s="397" t="str">
        <f>B52</f>
        <v>c. Global Fund grants used to procure contraceptives besides condoms</v>
      </c>
      <c r="L52" s="396"/>
      <c r="M52" s="396"/>
      <c r="N52" s="396"/>
      <c r="O52" s="398"/>
      <c r="P52" s="396"/>
      <c r="Q52" s="396"/>
      <c r="R52" s="396"/>
      <c r="S52" s="396"/>
      <c r="T52" s="406"/>
      <c r="U52" s="406"/>
      <c r="V52" s="406"/>
      <c r="W52" s="407"/>
      <c r="X52" s="407"/>
      <c r="Y52" s="424"/>
      <c r="Z52" s="425"/>
      <c r="AA52" s="409"/>
    </row>
    <row r="53" spans="1:27" s="111" customFormat="1" ht="45">
      <c r="A53" s="164"/>
      <c r="B53" s="1473" t="s">
        <v>151</v>
      </c>
      <c r="C53" s="1474"/>
      <c r="D53" s="181"/>
      <c r="E53" s="182">
        <f>E49+E51+E52</f>
        <v>3062751</v>
      </c>
      <c r="F53" s="183"/>
      <c r="G53" s="183"/>
      <c r="H53" s="192"/>
      <c r="I53" s="436"/>
      <c r="J53" s="437"/>
      <c r="K53" s="397" t="str">
        <f>B53</f>
        <v>d. TOTAL value of in-kind donations and Global Fund grants spent on contraceptive procurement
This will auto-calculate.  (It will sum a-c above.)</v>
      </c>
      <c r="L53" s="396"/>
      <c r="M53" s="396"/>
      <c r="N53" s="396"/>
      <c r="O53" s="398"/>
      <c r="P53" s="396"/>
      <c r="Q53" s="396"/>
      <c r="R53" s="396"/>
      <c r="S53" s="396"/>
      <c r="T53" s="406"/>
      <c r="U53" s="406"/>
      <c r="V53" s="406"/>
      <c r="W53" s="407"/>
      <c r="X53" s="407"/>
      <c r="Y53" s="424"/>
      <c r="Z53" s="425"/>
      <c r="AA53" s="409"/>
    </row>
    <row r="54" spans="1:27" s="102" customFormat="1">
      <c r="A54" s="184"/>
      <c r="B54" s="185"/>
      <c r="C54" s="185"/>
      <c r="D54" s="186"/>
      <c r="E54" s="187"/>
      <c r="F54" s="187"/>
      <c r="G54" s="188"/>
      <c r="H54" s="189"/>
      <c r="I54" s="445"/>
      <c r="J54" s="437"/>
      <c r="K54" s="397">
        <f>A54</f>
        <v>0</v>
      </c>
      <c r="L54" s="396"/>
      <c r="M54" s="396"/>
      <c r="N54" s="396"/>
      <c r="O54" s="398"/>
      <c r="P54" s="396"/>
      <c r="Q54" s="396"/>
      <c r="R54" s="396"/>
      <c r="S54" s="396"/>
      <c r="T54" s="406"/>
      <c r="U54" s="406"/>
      <c r="V54" s="406"/>
      <c r="W54" s="407"/>
      <c r="X54" s="407"/>
      <c r="Y54" s="408"/>
      <c r="Z54" s="401"/>
      <c r="AA54" s="409"/>
    </row>
    <row r="55" spans="1:27" s="111" customFormat="1" ht="75" customHeight="1">
      <c r="A55" s="1493" t="s">
        <v>215</v>
      </c>
      <c r="B55" s="1473"/>
      <c r="C55" s="1473"/>
      <c r="D55" s="1473"/>
      <c r="E55" s="1473"/>
      <c r="F55" s="1473"/>
      <c r="G55" s="1473"/>
      <c r="H55" s="1511"/>
      <c r="I55" s="430"/>
      <c r="J55" s="437"/>
      <c r="K55" s="397"/>
      <c r="L55" s="396"/>
      <c r="M55" s="396"/>
      <c r="N55" s="396"/>
      <c r="O55" s="396"/>
      <c r="P55" s="396"/>
      <c r="Q55" s="396"/>
      <c r="R55" s="396"/>
      <c r="S55" s="396"/>
      <c r="T55" s="406"/>
      <c r="U55" s="406"/>
      <c r="V55" s="406"/>
      <c r="W55" s="407"/>
      <c r="X55" s="44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424"/>
      <c r="Z55" s="425"/>
      <c r="AA55" s="409"/>
    </row>
    <row r="56" spans="1:27" s="111" customFormat="1" ht="150">
      <c r="A56" s="1519" t="s">
        <v>152</v>
      </c>
      <c r="B56" s="1528"/>
      <c r="C56" s="1528"/>
      <c r="D56" s="1528"/>
      <c r="E56" s="1529"/>
      <c r="F56" s="193">
        <f>E45/(E45+E53)</f>
        <v>0.44731897232310019</v>
      </c>
      <c r="G56" s="1517" t="s">
        <v>101</v>
      </c>
      <c r="H56" s="1518"/>
      <c r="I56" s="438"/>
      <c r="J56" s="446" t="str">
        <f>G56</f>
        <v xml:space="preserve">Comments:
</v>
      </c>
      <c r="K56" s="397"/>
      <c r="L56" s="396"/>
      <c r="M56" s="396"/>
      <c r="N56" s="396"/>
      <c r="O56" s="398"/>
      <c r="P56" s="396"/>
      <c r="Q56" s="396"/>
      <c r="R56" s="426"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396"/>
      <c r="T56" s="406"/>
      <c r="U56" s="406"/>
      <c r="V56" s="406"/>
      <c r="W56" s="407"/>
      <c r="X56" s="407"/>
      <c r="Y56" s="424"/>
      <c r="Z56" s="425"/>
      <c r="AA56" s="409"/>
    </row>
    <row r="57" spans="1:27" s="111" customFormat="1" ht="140.25" customHeight="1">
      <c r="A57" s="1514" t="s">
        <v>210</v>
      </c>
      <c r="B57" s="1515"/>
      <c r="C57" s="1515"/>
      <c r="D57" s="1515"/>
      <c r="E57" s="1516"/>
      <c r="F57" s="193">
        <f>E41/E45</f>
        <v>1</v>
      </c>
      <c r="G57" s="1517" t="s">
        <v>101</v>
      </c>
      <c r="H57" s="1518"/>
      <c r="I57" s="438"/>
      <c r="J57" s="446" t="str">
        <f>G57</f>
        <v xml:space="preserve">Comments:
</v>
      </c>
      <c r="K57" s="397"/>
      <c r="L57" s="396"/>
      <c r="M57" s="396"/>
      <c r="N57" s="396"/>
      <c r="O57" s="398"/>
      <c r="P57" s="396"/>
      <c r="Q57" s="396"/>
      <c r="R57" s="426"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396"/>
      <c r="T57" s="406"/>
      <c r="U57" s="406"/>
      <c r="V57" s="406"/>
      <c r="W57" s="407"/>
      <c r="X57" s="407"/>
      <c r="Y57" s="424"/>
      <c r="Z57" s="425"/>
      <c r="AA57" s="409"/>
    </row>
    <row r="58" spans="1:27" s="111" customFormat="1" ht="135">
      <c r="A58" s="1519" t="s">
        <v>153</v>
      </c>
      <c r="B58" s="1520"/>
      <c r="C58" s="1520"/>
      <c r="D58" s="1520"/>
      <c r="E58" s="1521"/>
      <c r="F58" s="193">
        <f>(E45+E53)/G29</f>
        <v>0.86688381422151706</v>
      </c>
      <c r="G58" s="1517" t="s">
        <v>114</v>
      </c>
      <c r="H58" s="1518"/>
      <c r="I58" s="438"/>
      <c r="J58" s="446" t="str">
        <f>G58</f>
        <v xml:space="preserve">Comments: </v>
      </c>
      <c r="K58" s="397"/>
      <c r="L58" s="396"/>
      <c r="M58" s="396"/>
      <c r="N58" s="396"/>
      <c r="O58" s="398"/>
      <c r="P58" s="396"/>
      <c r="Q58" s="396"/>
      <c r="R58" s="426"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396"/>
      <c r="T58" s="406"/>
      <c r="U58" s="406"/>
      <c r="V58" s="406"/>
      <c r="W58" s="407"/>
      <c r="X58" s="407"/>
      <c r="Y58" s="424"/>
      <c r="Z58" s="425"/>
      <c r="AA58" s="409"/>
    </row>
    <row r="59" spans="1:27" s="111" customFormat="1" ht="60">
      <c r="A59" s="1522" t="s">
        <v>211</v>
      </c>
      <c r="B59" s="1523"/>
      <c r="C59" s="1523"/>
      <c r="D59" s="1523"/>
      <c r="E59" s="1524"/>
      <c r="F59" s="1135"/>
      <c r="G59" s="1517" t="s">
        <v>101</v>
      </c>
      <c r="H59" s="1518"/>
      <c r="I59" s="438"/>
      <c r="J59" s="446" t="str">
        <f>G59</f>
        <v xml:space="preserve">Comments:
</v>
      </c>
      <c r="K59" s="397"/>
      <c r="L59" s="396"/>
      <c r="M59" s="396"/>
      <c r="N59" s="396"/>
      <c r="O59" s="398"/>
      <c r="P59" s="396"/>
      <c r="Q59" s="396"/>
      <c r="R59" s="426" t="str">
        <f>A59</f>
        <v>B13. If B12 did not calculate automatically, please answer the following question:
Was there a funding gap for public sector contraceptives in the last complete fiscal year?
(Please select from the dropdown list.)</v>
      </c>
      <c r="S59" s="396"/>
      <c r="T59" s="406"/>
      <c r="U59" s="406"/>
      <c r="V59" s="406"/>
      <c r="W59" s="407"/>
      <c r="X59" s="407"/>
      <c r="Y59" s="424"/>
      <c r="Z59" s="425"/>
      <c r="AA59" s="409"/>
    </row>
    <row r="60" spans="1:27" s="102" customFormat="1">
      <c r="A60" s="194"/>
      <c r="B60" s="195"/>
      <c r="C60" s="195"/>
      <c r="D60" s="196"/>
      <c r="E60" s="197"/>
      <c r="F60" s="197"/>
      <c r="G60" s="198"/>
      <c r="H60" s="199"/>
      <c r="I60" s="445"/>
      <c r="J60" s="437"/>
      <c r="K60" s="397">
        <f>A60</f>
        <v>0</v>
      </c>
      <c r="L60" s="396"/>
      <c r="M60" s="396"/>
      <c r="N60" s="396"/>
      <c r="O60" s="398"/>
      <c r="P60" s="396"/>
      <c r="Q60" s="396"/>
      <c r="R60" s="396"/>
      <c r="S60" s="396"/>
      <c r="T60" s="406"/>
      <c r="U60" s="406"/>
      <c r="V60" s="406"/>
      <c r="W60" s="407"/>
      <c r="X60" s="407"/>
      <c r="Y60" s="408"/>
      <c r="Z60" s="401"/>
      <c r="AA60" s="409"/>
    </row>
    <row r="61" spans="1:27" s="111" customFormat="1" ht="45">
      <c r="A61" s="1493" t="s">
        <v>154</v>
      </c>
      <c r="B61" s="1473"/>
      <c r="C61" s="1473"/>
      <c r="D61" s="1473"/>
      <c r="E61" s="1474"/>
      <c r="F61" s="1540" t="s">
        <v>1</v>
      </c>
      <c r="G61" s="1541"/>
      <c r="H61" s="1542"/>
      <c r="I61" s="447"/>
      <c r="J61" s="437"/>
      <c r="K61" s="397"/>
      <c r="L61" s="396"/>
      <c r="M61" s="396"/>
      <c r="N61" s="396"/>
      <c r="O61" s="396"/>
      <c r="P61" s="396"/>
      <c r="Q61" s="397" t="str">
        <f>F61</f>
        <v>The government (e.g., Central Medical Stores, MOH logistics unit, MOH procurement unit)</v>
      </c>
      <c r="R61" s="426" t="str">
        <f>A61</f>
        <v>B14. If the government financed any contraceptive procurement in the most recent complete fiscal year, which entity conducted the procurement(s)? (Please select from the dropdown.)</v>
      </c>
      <c r="S61" s="396"/>
      <c r="T61" s="406"/>
      <c r="U61" s="406"/>
      <c r="V61" s="406"/>
      <c r="W61" s="407"/>
      <c r="X61" s="407"/>
      <c r="Y61" s="424"/>
      <c r="Z61" s="425"/>
      <c r="AA61" s="409"/>
    </row>
    <row r="62" spans="1:27" s="111" customFormat="1" ht="30">
      <c r="A62" s="152"/>
      <c r="B62" s="1473" t="s">
        <v>31</v>
      </c>
      <c r="C62" s="1473"/>
      <c r="D62" s="1473"/>
      <c r="E62" s="1473"/>
      <c r="F62" s="1484" t="s">
        <v>1811</v>
      </c>
      <c r="G62" s="1485"/>
      <c r="H62" s="1486"/>
      <c r="I62" s="438"/>
      <c r="J62" s="437"/>
      <c r="K62" s="397"/>
      <c r="L62" s="396"/>
      <c r="M62" s="448">
        <f>E62</f>
        <v>0</v>
      </c>
      <c r="N62" s="396"/>
      <c r="O62" s="396"/>
      <c r="P62" s="396"/>
      <c r="Q62" s="397" t="str">
        <f>F62</f>
        <v>Centrale d'achat des médicaments essentiels génériques (CAMEG)</v>
      </c>
      <c r="R62" s="398" t="str">
        <f>B62</f>
        <v>a. Specify entity</v>
      </c>
      <c r="S62" s="396"/>
      <c r="T62" s="406"/>
      <c r="U62" s="406"/>
      <c r="V62" s="406"/>
      <c r="W62" s="407"/>
      <c r="X62" s="407"/>
      <c r="Y62" s="424"/>
      <c r="Z62" s="425"/>
      <c r="AA62" s="409"/>
    </row>
    <row r="63" spans="1:27" s="111" customFormat="1" ht="30.75" customHeight="1">
      <c r="A63" s="1128"/>
      <c r="B63" s="1127"/>
      <c r="C63" s="1473" t="s">
        <v>178</v>
      </c>
      <c r="D63" s="1473"/>
      <c r="E63" s="1474"/>
      <c r="F63" s="1540" t="s">
        <v>61</v>
      </c>
      <c r="G63" s="1541"/>
      <c r="H63" s="1542"/>
      <c r="I63" s="438"/>
      <c r="J63" s="437"/>
      <c r="K63" s="397"/>
      <c r="L63" s="396"/>
      <c r="M63" s="396"/>
      <c r="N63" s="396"/>
      <c r="O63" s="396"/>
      <c r="P63" s="396"/>
      <c r="Q63" s="397" t="str">
        <f>F63</f>
        <v>Yes</v>
      </c>
      <c r="R63" s="398" t="str">
        <f>C63</f>
        <v>i. Is this a parastatal? (i.e., a company established and contracted by the government to undertake commercial activities on behalf of the government)</v>
      </c>
      <c r="S63" s="396"/>
      <c r="T63" s="406"/>
      <c r="U63" s="406"/>
      <c r="V63" s="406"/>
      <c r="W63" s="407"/>
      <c r="X63" s="407"/>
      <c r="Y63" s="424"/>
      <c r="Z63" s="425"/>
      <c r="AA63" s="409"/>
    </row>
    <row r="64" spans="1:27" s="111" customFormat="1" ht="75">
      <c r="A64" s="1493" t="s">
        <v>155</v>
      </c>
      <c r="B64" s="1473"/>
      <c r="C64" s="1474"/>
      <c r="D64" s="1484" t="s">
        <v>1821</v>
      </c>
      <c r="E64" s="1485"/>
      <c r="F64" s="1485"/>
      <c r="G64" s="1485"/>
      <c r="H64" s="1486"/>
      <c r="I64" s="419"/>
      <c r="J64" s="437"/>
      <c r="K64" s="397" t="str">
        <f>A64</f>
        <v xml:space="preserve">B15. Please note any additional comments about finance and procurement.
</v>
      </c>
      <c r="L64" s="396"/>
      <c r="M64" s="396"/>
      <c r="N64" s="396"/>
      <c r="O64" s="397" t="str">
        <f>D64</f>
        <v>For the purchase of contraceptives in the national budget, needs estimates are transmitted by the Family Health Division (DSF) to the Health Department at the Ministry of Finance and Administration (DAF), which is responsible for carrying out acquisitions through the Central Medical Stores (CAMEG) according to strict procurement procedures.</v>
      </c>
      <c r="P64" s="396"/>
      <c r="Q64" s="396"/>
      <c r="R64" s="397"/>
      <c r="S64" s="396"/>
      <c r="T64" s="406"/>
      <c r="U64" s="406"/>
      <c r="V64" s="406"/>
      <c r="W64" s="407"/>
      <c r="X64" s="407"/>
      <c r="Y64" s="424"/>
      <c r="Z64" s="425"/>
      <c r="AA64" s="409"/>
    </row>
    <row r="65" spans="1:27" s="111" customFormat="1" ht="16.5" customHeight="1" thickBot="1">
      <c r="A65" s="1530" t="s">
        <v>7</v>
      </c>
      <c r="B65" s="1531"/>
      <c r="C65" s="1531"/>
      <c r="D65" s="1531"/>
      <c r="E65" s="1531"/>
      <c r="F65" s="1531"/>
      <c r="G65" s="1531"/>
      <c r="H65" s="200"/>
      <c r="I65" s="411"/>
      <c r="J65" s="437"/>
      <c r="K65" s="397"/>
      <c r="L65" s="396"/>
      <c r="M65" s="396"/>
      <c r="N65" s="396"/>
      <c r="O65" s="396"/>
      <c r="P65" s="396"/>
      <c r="Q65" s="396"/>
      <c r="R65" s="397"/>
      <c r="S65" s="396"/>
      <c r="T65" s="406"/>
      <c r="U65" s="406"/>
      <c r="V65" s="406"/>
      <c r="W65" s="407"/>
      <c r="X65" s="407"/>
      <c r="Y65" s="424"/>
      <c r="Z65" s="425"/>
      <c r="AA65" s="409"/>
    </row>
    <row r="66" spans="1:27" s="111" customFormat="1" ht="45" customHeight="1">
      <c r="A66" s="1532" t="s">
        <v>156</v>
      </c>
      <c r="B66" s="1533"/>
      <c r="C66" s="1533"/>
      <c r="D66" s="1533"/>
      <c r="E66" s="1533"/>
      <c r="F66" s="1533"/>
      <c r="G66" s="1533"/>
      <c r="H66" s="1534"/>
      <c r="I66" s="449"/>
      <c r="J66" s="437"/>
      <c r="K66" s="397"/>
      <c r="L66" s="396"/>
      <c r="M66" s="396"/>
      <c r="N66" s="396"/>
      <c r="O66" s="396"/>
      <c r="P66" s="396"/>
      <c r="Q66" s="396"/>
      <c r="R66" s="397"/>
      <c r="S66" s="396"/>
      <c r="T66" s="406"/>
      <c r="U66" s="406"/>
      <c r="V66" s="406"/>
      <c r="W66" s="407"/>
      <c r="X66" s="44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424"/>
      <c r="Z66" s="425"/>
      <c r="AA66" s="409"/>
    </row>
    <row r="67" spans="1:27" s="128" customFormat="1" ht="15.75">
      <c r="A67" s="1535" t="s">
        <v>2</v>
      </c>
      <c r="B67" s="1536"/>
      <c r="C67" s="1537"/>
      <c r="D67" s="1538" t="s">
        <v>84</v>
      </c>
      <c r="E67" s="1539"/>
      <c r="F67" s="201" t="s">
        <v>102</v>
      </c>
      <c r="G67" s="202" t="s">
        <v>103</v>
      </c>
      <c r="H67" s="203" t="s">
        <v>104</v>
      </c>
      <c r="I67" s="450"/>
      <c r="J67" s="451"/>
      <c r="K67" s="397" t="str">
        <f>A67</f>
        <v>Contraceptive Method</v>
      </c>
      <c r="L67" s="421"/>
      <c r="M67" s="421"/>
      <c r="N67" s="421"/>
      <c r="O67" s="421"/>
      <c r="P67" s="421"/>
      <c r="Q67" s="421"/>
      <c r="R67" s="432"/>
      <c r="S67" s="421"/>
      <c r="T67" s="452"/>
      <c r="U67" s="452"/>
      <c r="V67" s="452"/>
      <c r="W67" s="453"/>
      <c r="X67" s="453"/>
      <c r="Y67" s="454"/>
      <c r="Z67" s="455"/>
      <c r="AA67" s="409"/>
    </row>
    <row r="68" spans="1:27" s="111" customFormat="1" ht="30">
      <c r="A68" s="204"/>
      <c r="B68" s="1543" t="s">
        <v>157</v>
      </c>
      <c r="C68" s="1544"/>
      <c r="D68" s="1679" t="s">
        <v>61</v>
      </c>
      <c r="E68" s="1679"/>
      <c r="F68" s="1132" t="s">
        <v>61</v>
      </c>
      <c r="G68" s="1132" t="s">
        <v>61</v>
      </c>
      <c r="H68" s="365" t="s">
        <v>61</v>
      </c>
      <c r="I68" s="419"/>
      <c r="J68" s="437"/>
      <c r="K68" s="397" t="str">
        <f t="shared" ref="K68:K79" si="2">B68</f>
        <v>a. Combined oral contraceptives (estrogen + progestin - for  example, LoFemenol, Microgynon)</v>
      </c>
      <c r="L68" s="396"/>
      <c r="M68" s="396"/>
      <c r="N68" s="396"/>
      <c r="O68" s="396"/>
      <c r="P68" s="396"/>
      <c r="Q68" s="396"/>
      <c r="R68" s="397"/>
      <c r="S68" s="396"/>
      <c r="T68" s="406"/>
      <c r="U68" s="406"/>
      <c r="V68" s="406"/>
      <c r="W68" s="407"/>
      <c r="X68" s="407"/>
      <c r="Y68" s="424"/>
      <c r="Z68" s="425"/>
      <c r="AA68" s="409"/>
    </row>
    <row r="69" spans="1:27" s="111" customFormat="1">
      <c r="A69" s="205"/>
      <c r="B69" s="1543" t="s">
        <v>158</v>
      </c>
      <c r="C69" s="1544"/>
      <c r="D69" s="1679" t="s">
        <v>61</v>
      </c>
      <c r="E69" s="1679"/>
      <c r="F69" s="1132" t="s">
        <v>61</v>
      </c>
      <c r="G69" s="1132" t="s">
        <v>61</v>
      </c>
      <c r="H69" s="365" t="s">
        <v>62</v>
      </c>
      <c r="I69" s="419"/>
      <c r="J69" s="437"/>
      <c r="K69" s="397" t="str">
        <f t="shared" si="2"/>
        <v>b. Progestin-only pills (for example, Ovrette, Microlut)</v>
      </c>
      <c r="L69" s="396"/>
      <c r="M69" s="396"/>
      <c r="N69" s="396"/>
      <c r="O69" s="396"/>
      <c r="P69" s="396"/>
      <c r="Q69" s="396"/>
      <c r="R69" s="397"/>
      <c r="S69" s="396"/>
      <c r="T69" s="406"/>
      <c r="U69" s="406"/>
      <c r="V69" s="406"/>
      <c r="W69" s="407"/>
      <c r="X69" s="407"/>
      <c r="Y69" s="424"/>
      <c r="Z69" s="425"/>
      <c r="AA69" s="409"/>
    </row>
    <row r="70" spans="1:27" s="111" customFormat="1">
      <c r="A70" s="205"/>
      <c r="B70" s="1543" t="s">
        <v>159</v>
      </c>
      <c r="C70" s="1544"/>
      <c r="D70" s="1679" t="s">
        <v>61</v>
      </c>
      <c r="E70" s="1679"/>
      <c r="F70" s="1132" t="s">
        <v>61</v>
      </c>
      <c r="G70" s="1132" t="s">
        <v>61</v>
      </c>
      <c r="H70" s="365" t="s">
        <v>62</v>
      </c>
      <c r="I70" s="419"/>
      <c r="J70" s="437"/>
      <c r="K70" s="397" t="str">
        <f t="shared" si="2"/>
        <v>c. Injectables (for example, DepoProvera, Noristerat)</v>
      </c>
      <c r="L70" s="396"/>
      <c r="M70" s="396"/>
      <c r="N70" s="396"/>
      <c r="O70" s="396"/>
      <c r="P70" s="396"/>
      <c r="Q70" s="396"/>
      <c r="R70" s="397"/>
      <c r="S70" s="396"/>
      <c r="T70" s="406"/>
      <c r="U70" s="406"/>
      <c r="V70" s="406"/>
      <c r="W70" s="407"/>
      <c r="X70" s="407"/>
      <c r="Y70" s="424"/>
      <c r="Z70" s="425"/>
      <c r="AA70" s="409"/>
    </row>
    <row r="71" spans="1:27" s="111" customFormat="1">
      <c r="A71" s="205"/>
      <c r="B71" s="1543" t="s">
        <v>160</v>
      </c>
      <c r="C71" s="1544"/>
      <c r="D71" s="1679" t="s">
        <v>61</v>
      </c>
      <c r="E71" s="1679"/>
      <c r="F71" s="1132" t="s">
        <v>61</v>
      </c>
      <c r="G71" s="1132" t="s">
        <v>61</v>
      </c>
      <c r="H71" s="365" t="s">
        <v>62</v>
      </c>
      <c r="I71" s="419"/>
      <c r="J71" s="437"/>
      <c r="K71" s="397" t="str">
        <f t="shared" si="2"/>
        <v>d. Implants (for example, Jadelle, Implanon)</v>
      </c>
      <c r="L71" s="396"/>
      <c r="M71" s="396"/>
      <c r="N71" s="396"/>
      <c r="O71" s="396"/>
      <c r="P71" s="396"/>
      <c r="Q71" s="396"/>
      <c r="R71" s="397"/>
      <c r="S71" s="396"/>
      <c r="T71" s="406"/>
      <c r="U71" s="406"/>
      <c r="V71" s="406"/>
      <c r="W71" s="407"/>
      <c r="X71" s="407"/>
      <c r="Y71" s="424"/>
      <c r="Z71" s="425"/>
      <c r="AA71" s="409"/>
    </row>
    <row r="72" spans="1:27" s="111" customFormat="1">
      <c r="A72" s="205"/>
      <c r="B72" s="1543" t="s">
        <v>161</v>
      </c>
      <c r="C72" s="1544"/>
      <c r="D72" s="1679" t="s">
        <v>61</v>
      </c>
      <c r="E72" s="1679"/>
      <c r="F72" s="1132" t="s">
        <v>61</v>
      </c>
      <c r="G72" s="1132" t="s">
        <v>61</v>
      </c>
      <c r="H72" s="365" t="s">
        <v>62</v>
      </c>
      <c r="I72" s="419"/>
      <c r="J72" s="437"/>
      <c r="K72" s="397" t="str">
        <f t="shared" si="2"/>
        <v>e. Intrauterine devices (IUDs) (for example, Optima Copper T)</v>
      </c>
      <c r="L72" s="396"/>
      <c r="M72" s="396"/>
      <c r="N72" s="396"/>
      <c r="O72" s="396"/>
      <c r="P72" s="396"/>
      <c r="Q72" s="396"/>
      <c r="R72" s="397"/>
      <c r="S72" s="396"/>
      <c r="T72" s="406"/>
      <c r="U72" s="406"/>
      <c r="V72" s="406"/>
      <c r="W72" s="407"/>
      <c r="X72" s="407"/>
      <c r="Y72" s="424"/>
      <c r="Z72" s="425"/>
      <c r="AA72" s="409"/>
    </row>
    <row r="73" spans="1:27" s="111" customFormat="1">
      <c r="A73" s="205"/>
      <c r="B73" s="1543" t="s">
        <v>18</v>
      </c>
      <c r="C73" s="1544"/>
      <c r="D73" s="1679" t="s">
        <v>61</v>
      </c>
      <c r="E73" s="1679"/>
      <c r="F73" s="1132" t="s">
        <v>61</v>
      </c>
      <c r="G73" s="1132" t="s">
        <v>61</v>
      </c>
      <c r="H73" s="1132" t="s">
        <v>61</v>
      </c>
      <c r="I73" s="419"/>
      <c r="J73" s="437"/>
      <c r="K73" s="397" t="str">
        <f t="shared" si="2"/>
        <v>f. Male condoms</v>
      </c>
      <c r="L73" s="396"/>
      <c r="M73" s="396"/>
      <c r="N73" s="396"/>
      <c r="O73" s="396"/>
      <c r="P73" s="396"/>
      <c r="Q73" s="396"/>
      <c r="R73" s="397"/>
      <c r="S73" s="396"/>
      <c r="T73" s="406"/>
      <c r="U73" s="406"/>
      <c r="V73" s="406"/>
      <c r="W73" s="407"/>
      <c r="X73" s="407"/>
      <c r="Y73" s="424"/>
      <c r="Z73" s="425"/>
      <c r="AA73" s="409"/>
    </row>
    <row r="74" spans="1:27" s="111" customFormat="1">
      <c r="A74" s="205"/>
      <c r="B74" s="1543" t="s">
        <v>19</v>
      </c>
      <c r="C74" s="1544"/>
      <c r="D74" s="1679" t="s">
        <v>61</v>
      </c>
      <c r="E74" s="1679"/>
      <c r="F74" s="1132" t="s">
        <v>61</v>
      </c>
      <c r="G74" s="1132" t="s">
        <v>61</v>
      </c>
      <c r="H74" s="1132" t="s">
        <v>61</v>
      </c>
      <c r="I74" s="419"/>
      <c r="J74" s="437"/>
      <c r="K74" s="397" t="str">
        <f t="shared" si="2"/>
        <v>g. Female condoms</v>
      </c>
      <c r="L74" s="396"/>
      <c r="M74" s="396"/>
      <c r="N74" s="396"/>
      <c r="O74" s="396"/>
      <c r="P74" s="396"/>
      <c r="Q74" s="396"/>
      <c r="R74" s="397"/>
      <c r="S74" s="396"/>
      <c r="T74" s="406"/>
      <c r="U74" s="406"/>
      <c r="V74" s="406"/>
      <c r="W74" s="407"/>
      <c r="X74" s="407"/>
      <c r="Y74" s="424"/>
      <c r="Z74" s="425"/>
      <c r="AA74" s="409"/>
    </row>
    <row r="75" spans="1:27" s="111" customFormat="1">
      <c r="A75" s="205"/>
      <c r="B75" s="1543" t="s">
        <v>162</v>
      </c>
      <c r="C75" s="1544"/>
      <c r="D75" s="1679" t="s">
        <v>61</v>
      </c>
      <c r="E75" s="1679"/>
      <c r="F75" s="1132" t="s">
        <v>62</v>
      </c>
      <c r="G75" s="1132" t="s">
        <v>61</v>
      </c>
      <c r="H75" s="365" t="s">
        <v>62</v>
      </c>
      <c r="I75" s="419"/>
      <c r="J75" s="437"/>
      <c r="K75" s="397" t="str">
        <f t="shared" si="2"/>
        <v>h. Emergency contraceptive pills (for example, Postinor)</v>
      </c>
      <c r="L75" s="396"/>
      <c r="M75" s="396"/>
      <c r="N75" s="396"/>
      <c r="O75" s="396"/>
      <c r="P75" s="396"/>
      <c r="Q75" s="396"/>
      <c r="R75" s="397"/>
      <c r="S75" s="396"/>
      <c r="T75" s="406"/>
      <c r="U75" s="406"/>
      <c r="V75" s="406"/>
      <c r="W75" s="407"/>
      <c r="X75" s="407"/>
      <c r="Y75" s="424"/>
      <c r="Z75" s="425"/>
      <c r="AA75" s="409"/>
    </row>
    <row r="76" spans="1:27" s="111" customFormat="1">
      <c r="A76" s="205"/>
      <c r="B76" s="1543" t="s">
        <v>163</v>
      </c>
      <c r="C76" s="1544"/>
      <c r="D76" s="1679" t="s">
        <v>66</v>
      </c>
      <c r="E76" s="1679"/>
      <c r="F76" s="1132" t="s">
        <v>61</v>
      </c>
      <c r="G76" s="1132" t="s">
        <v>61</v>
      </c>
      <c r="H76" s="365" t="s">
        <v>62</v>
      </c>
      <c r="I76" s="419"/>
      <c r="J76" s="437"/>
      <c r="K76" s="397" t="str">
        <f t="shared" si="2"/>
        <v>i. Long-acting permanent method for males (vasectomy)</v>
      </c>
      <c r="L76" s="396"/>
      <c r="M76" s="396"/>
      <c r="N76" s="396"/>
      <c r="O76" s="396"/>
      <c r="P76" s="396"/>
      <c r="Q76" s="396"/>
      <c r="R76" s="397"/>
      <c r="S76" s="396"/>
      <c r="T76" s="406"/>
      <c r="U76" s="406"/>
      <c r="V76" s="406"/>
      <c r="W76" s="407"/>
      <c r="X76" s="407"/>
      <c r="Y76" s="424"/>
      <c r="Z76" s="425"/>
      <c r="AA76" s="409"/>
    </row>
    <row r="77" spans="1:27" s="111" customFormat="1">
      <c r="A77" s="205"/>
      <c r="B77" s="1543" t="s">
        <v>164</v>
      </c>
      <c r="C77" s="1544"/>
      <c r="D77" s="1679" t="s">
        <v>61</v>
      </c>
      <c r="E77" s="1679"/>
      <c r="F77" s="1132" t="s">
        <v>61</v>
      </c>
      <c r="G77" s="1132" t="s">
        <v>61</v>
      </c>
      <c r="H77" s="365" t="s">
        <v>62</v>
      </c>
      <c r="I77" s="419"/>
      <c r="J77" s="437"/>
      <c r="K77" s="397" t="str">
        <f t="shared" si="2"/>
        <v>j. Long-acting permanent method for females (tubal ligation)</v>
      </c>
      <c r="L77" s="396"/>
      <c r="M77" s="396"/>
      <c r="N77" s="396"/>
      <c r="O77" s="396"/>
      <c r="P77" s="396"/>
      <c r="Q77" s="396"/>
      <c r="R77" s="397"/>
      <c r="S77" s="396"/>
      <c r="T77" s="406"/>
      <c r="U77" s="406"/>
      <c r="V77" s="406"/>
      <c r="W77" s="407"/>
      <c r="X77" s="407"/>
      <c r="Y77" s="424"/>
      <c r="Z77" s="425"/>
      <c r="AA77" s="409"/>
    </row>
    <row r="78" spans="1:27" s="111" customFormat="1">
      <c r="A78" s="205"/>
      <c r="B78" s="1543" t="s">
        <v>20</v>
      </c>
      <c r="C78" s="1544"/>
      <c r="D78" s="1679" t="s">
        <v>62</v>
      </c>
      <c r="E78" s="1679"/>
      <c r="F78" s="1132" t="s">
        <v>61</v>
      </c>
      <c r="G78" s="1132" t="s">
        <v>61</v>
      </c>
      <c r="H78" s="365" t="s">
        <v>62</v>
      </c>
      <c r="I78" s="419"/>
      <c r="J78" s="437"/>
      <c r="K78" s="397" t="str">
        <f t="shared" si="2"/>
        <v>k. CycleBeads</v>
      </c>
      <c r="L78" s="396"/>
      <c r="M78" s="396"/>
      <c r="N78" s="396"/>
      <c r="O78" s="396"/>
      <c r="P78" s="396"/>
      <c r="Q78" s="396"/>
      <c r="R78" s="397"/>
      <c r="S78" s="396"/>
      <c r="T78" s="406"/>
      <c r="U78" s="406"/>
      <c r="V78" s="406"/>
      <c r="W78" s="407"/>
      <c r="X78" s="407"/>
      <c r="Y78" s="424"/>
      <c r="Z78" s="425"/>
      <c r="AA78" s="409"/>
    </row>
    <row r="79" spans="1:27" s="111" customFormat="1" ht="45">
      <c r="A79" s="206"/>
      <c r="B79" s="1546" t="s">
        <v>165</v>
      </c>
      <c r="C79" s="1547"/>
      <c r="D79" s="1679"/>
      <c r="E79" s="1679"/>
      <c r="F79" s="1132"/>
      <c r="G79" s="1132" t="s">
        <v>217</v>
      </c>
      <c r="H79" s="365"/>
      <c r="I79" s="419"/>
      <c r="J79" s="437"/>
      <c r="K79" s="397" t="str">
        <f t="shared" si="2"/>
        <v>l. Other contraceptive methods - specify 
(Please provide the name of the other contraceptive(s) offered, by sector.)</v>
      </c>
      <c r="L79" s="396"/>
      <c r="M79" s="396"/>
      <c r="N79" s="396"/>
      <c r="O79" s="396"/>
      <c r="P79" s="396"/>
      <c r="Q79" s="396"/>
      <c r="R79" s="397"/>
      <c r="S79" s="396"/>
      <c r="T79" s="406"/>
      <c r="U79" s="406"/>
      <c r="V79" s="406"/>
      <c r="W79" s="407"/>
      <c r="X79" s="407"/>
      <c r="Y79" s="424"/>
      <c r="Z79" s="425"/>
      <c r="AA79" s="409"/>
    </row>
    <row r="80" spans="1:27" s="111" customFormat="1" ht="30.75" thickBot="1">
      <c r="A80" s="1497" t="s">
        <v>105</v>
      </c>
      <c r="B80" s="1498"/>
      <c r="C80" s="1499"/>
      <c r="D80" s="1553"/>
      <c r="E80" s="1554"/>
      <c r="F80" s="1554"/>
      <c r="G80" s="1554"/>
      <c r="H80" s="1555"/>
      <c r="I80" s="419"/>
      <c r="J80" s="437"/>
      <c r="K80" s="397" t="str">
        <f>A80</f>
        <v>C2. Please note any comments about the commodities offered.</v>
      </c>
      <c r="L80" s="396"/>
      <c r="M80" s="396"/>
      <c r="N80" s="396"/>
      <c r="O80" s="397">
        <f>D80</f>
        <v>0</v>
      </c>
      <c r="P80" s="396"/>
      <c r="Q80" s="396"/>
      <c r="R80" s="397"/>
      <c r="S80" s="396"/>
      <c r="T80" s="406"/>
      <c r="U80" s="406"/>
      <c r="V80" s="406"/>
      <c r="W80" s="407"/>
      <c r="X80" s="407"/>
      <c r="Y80" s="424"/>
      <c r="Z80" s="425"/>
      <c r="AA80" s="409"/>
    </row>
    <row r="81" spans="1:28" s="129" customFormat="1" ht="16.5" customHeight="1" thickBot="1">
      <c r="A81" s="1556" t="s">
        <v>3</v>
      </c>
      <c r="B81" s="1557"/>
      <c r="C81" s="1557"/>
      <c r="D81" s="1557"/>
      <c r="E81" s="1557"/>
      <c r="F81" s="1557"/>
      <c r="G81" s="1557"/>
      <c r="H81" s="207"/>
      <c r="I81" s="411"/>
      <c r="J81" s="451"/>
      <c r="K81" s="397"/>
      <c r="L81" s="421"/>
      <c r="M81" s="421"/>
      <c r="N81" s="421"/>
      <c r="O81" s="421"/>
      <c r="P81" s="421"/>
      <c r="Q81" s="421"/>
      <c r="R81" s="432"/>
      <c r="S81" s="421"/>
      <c r="T81" s="452"/>
      <c r="U81" s="452"/>
      <c r="V81" s="452"/>
      <c r="W81" s="453"/>
      <c r="X81" s="453"/>
      <c r="Y81" s="456"/>
      <c r="Z81" s="457"/>
      <c r="AA81" s="409"/>
    </row>
    <row r="82" spans="1:28" s="111" customFormat="1" ht="30" customHeight="1">
      <c r="A82" s="1504" t="s">
        <v>166</v>
      </c>
      <c r="B82" s="1491"/>
      <c r="C82" s="1491"/>
      <c r="D82" s="1491"/>
      <c r="E82" s="1491"/>
      <c r="F82" s="1491"/>
      <c r="G82" s="1496"/>
      <c r="H82" s="160" t="s">
        <v>61</v>
      </c>
      <c r="I82" s="458" t="str">
        <f>A82</f>
        <v>D1. Is there a contraceptive security or reproductive health commodity security strategy or is contraceptive security explicitly included in a country strategy? (Please select from the dropdown list.)</v>
      </c>
      <c r="J82" s="437"/>
      <c r="K82" s="397"/>
      <c r="L82" s="396"/>
      <c r="M82" s="396"/>
      <c r="N82" s="396"/>
      <c r="O82" s="396"/>
      <c r="P82" s="396"/>
      <c r="Q82" s="396"/>
      <c r="R82" s="397"/>
      <c r="S82" s="396"/>
      <c r="T82" s="406"/>
      <c r="U82" s="406"/>
      <c r="V82" s="406"/>
      <c r="W82" s="407"/>
      <c r="X82" s="407"/>
      <c r="Y82" s="424"/>
      <c r="Z82" s="425"/>
      <c r="AA82" s="409"/>
    </row>
    <row r="83" spans="1:28" s="111" customFormat="1" ht="15.75" thickBot="1">
      <c r="A83" s="1558" t="s">
        <v>70</v>
      </c>
      <c r="B83" s="1559"/>
      <c r="C83" s="1559"/>
      <c r="D83" s="208"/>
      <c r="E83" s="208"/>
      <c r="F83" s="208"/>
      <c r="G83" s="208"/>
      <c r="H83" s="209"/>
      <c r="I83" s="459"/>
      <c r="J83" s="437"/>
      <c r="K83" s="397"/>
      <c r="L83" s="396"/>
      <c r="M83" s="396"/>
      <c r="N83" s="396"/>
      <c r="O83" s="396"/>
      <c r="P83" s="396"/>
      <c r="Q83" s="396"/>
      <c r="R83" s="397"/>
      <c r="S83" s="396"/>
      <c r="T83" s="406"/>
      <c r="U83" s="406"/>
      <c r="V83" s="406"/>
      <c r="W83" s="407"/>
      <c r="X83" s="407"/>
      <c r="Y83" s="424"/>
      <c r="Z83" s="425"/>
      <c r="AA83" s="409"/>
    </row>
    <row r="84" spans="1:28" s="111" customFormat="1" ht="64.5" customHeight="1">
      <c r="A84" s="1560"/>
      <c r="B84" s="1562" t="s">
        <v>37</v>
      </c>
      <c r="C84" s="1563"/>
      <c r="D84" s="1563" t="s">
        <v>167</v>
      </c>
      <c r="E84" s="1563"/>
      <c r="F84" s="1130" t="s">
        <v>35</v>
      </c>
      <c r="G84" s="1563" t="s">
        <v>36</v>
      </c>
      <c r="H84" s="1564"/>
      <c r="I84" s="458"/>
      <c r="J84" s="446" t="str">
        <f>G84</f>
        <v>Is the contraceptive security strategy being implemented?</v>
      </c>
      <c r="K84" s="397" t="str">
        <f>B84</f>
        <v>Strategy name</v>
      </c>
      <c r="L84" s="396"/>
      <c r="M84" s="426">
        <f>E84</f>
        <v>0</v>
      </c>
      <c r="N84" s="396"/>
      <c r="O84" s="396"/>
      <c r="P84" s="396"/>
      <c r="Q84" s="396"/>
      <c r="R84" s="397"/>
      <c r="S84" s="397" t="str">
        <f>D84</f>
        <v>Years Covered (including strategy updates)</v>
      </c>
      <c r="T84" s="406"/>
      <c r="U84" s="406"/>
      <c r="V84" s="406"/>
      <c r="W84" s="407"/>
      <c r="X84" s="407"/>
      <c r="Y84" s="424"/>
      <c r="Z84" s="425"/>
      <c r="AA84" s="409"/>
    </row>
    <row r="85" spans="1:28" s="111" customFormat="1" ht="30.75" thickBot="1">
      <c r="A85" s="1561"/>
      <c r="B85" s="210" t="s">
        <v>10</v>
      </c>
      <c r="C85" s="1131" t="s">
        <v>1812</v>
      </c>
      <c r="D85" s="1565" t="s">
        <v>1813</v>
      </c>
      <c r="E85" s="1566"/>
      <c r="F85" s="1126" t="s">
        <v>61</v>
      </c>
      <c r="G85" s="1548" t="s">
        <v>61</v>
      </c>
      <c r="H85" s="1549"/>
      <c r="I85" s="458"/>
      <c r="J85" s="446" t="str">
        <f>G85</f>
        <v>Yes</v>
      </c>
      <c r="K85" s="397" t="str">
        <f>B85</f>
        <v>a</v>
      </c>
      <c r="L85" s="396"/>
      <c r="M85" s="426">
        <f>E85</f>
        <v>0</v>
      </c>
      <c r="N85" s="396"/>
      <c r="O85" s="396"/>
      <c r="P85" s="396"/>
      <c r="Q85" s="396"/>
      <c r="R85" s="397"/>
      <c r="S85" s="397" t="str">
        <f>D85</f>
        <v>2009-2015</v>
      </c>
      <c r="T85" s="406"/>
      <c r="U85" s="406"/>
      <c r="V85" s="406"/>
      <c r="W85" s="407"/>
      <c r="X85" s="407"/>
      <c r="Y85" s="424"/>
      <c r="Z85" s="425"/>
      <c r="AA85" s="409"/>
    </row>
    <row r="86" spans="1:28" s="111" customFormat="1" ht="28.5" customHeight="1">
      <c r="A86" s="1494" t="s">
        <v>71</v>
      </c>
      <c r="B86" s="1495"/>
      <c r="C86" s="1495"/>
      <c r="D86" s="1495"/>
      <c r="E86" s="1495"/>
      <c r="F86" s="1550" t="s">
        <v>61</v>
      </c>
      <c r="G86" s="1551"/>
      <c r="H86" s="1552"/>
      <c r="I86" s="458"/>
      <c r="J86" s="446"/>
      <c r="K86" s="397"/>
      <c r="L86" s="396"/>
      <c r="M86" s="396"/>
      <c r="N86" s="396"/>
      <c r="O86" s="396"/>
      <c r="P86" s="396"/>
      <c r="Q86" s="398" t="str">
        <f>F86</f>
        <v>Yes</v>
      </c>
      <c r="R86" s="397" t="str">
        <f>A86</f>
        <v>D2. Are any family planning commodities subject to duties, import taxes, or other fees?</v>
      </c>
      <c r="S86" s="396"/>
      <c r="T86" s="406"/>
      <c r="U86" s="406"/>
      <c r="V86" s="406"/>
      <c r="W86" s="407"/>
      <c r="X86" s="407"/>
      <c r="Y86" s="424"/>
      <c r="Z86" s="425"/>
      <c r="AA86" s="409"/>
    </row>
    <row r="87" spans="1:28" s="111" customFormat="1" ht="30">
      <c r="A87" s="152"/>
      <c r="B87" s="1473" t="s">
        <v>106</v>
      </c>
      <c r="C87" s="1473"/>
      <c r="D87" s="1474"/>
      <c r="E87" s="1475" t="s">
        <v>84</v>
      </c>
      <c r="F87" s="1476"/>
      <c r="G87" s="1476"/>
      <c r="H87" s="1477"/>
      <c r="I87" s="458"/>
      <c r="J87" s="446"/>
      <c r="K87" s="397"/>
      <c r="L87" s="396"/>
      <c r="M87" s="426"/>
      <c r="N87" s="426" t="str">
        <f>E87</f>
        <v>Commercial Sector</v>
      </c>
      <c r="O87" s="396"/>
      <c r="P87" s="397" t="str">
        <f>B87</f>
        <v>a. If yes, for which sectors (public, NGO, social marketing, commercial)?</v>
      </c>
      <c r="Q87" s="396"/>
      <c r="R87" s="397"/>
      <c r="S87" s="396"/>
      <c r="T87" s="406"/>
      <c r="U87" s="406"/>
      <c r="V87" s="406"/>
      <c r="W87" s="407"/>
      <c r="X87" s="407"/>
      <c r="Y87" s="424"/>
      <c r="Z87" s="425"/>
      <c r="AA87" s="409"/>
    </row>
    <row r="88" spans="1:28" s="111" customFormat="1" ht="45">
      <c r="A88" s="152"/>
      <c r="B88" s="1473" t="s">
        <v>21</v>
      </c>
      <c r="C88" s="1473"/>
      <c r="D88" s="1474"/>
      <c r="E88" s="1475" t="s">
        <v>1814</v>
      </c>
      <c r="F88" s="1476"/>
      <c r="G88" s="1476"/>
      <c r="H88" s="1477"/>
      <c r="I88" s="458"/>
      <c r="J88" s="446"/>
      <c r="K88" s="397"/>
      <c r="L88" s="396"/>
      <c r="M88" s="426"/>
      <c r="N88" s="426" t="str">
        <f>E88</f>
        <v>A fee of 2.4% of FOB price, community  tax the West African Monetary Union (WAMU) and the Economic Community of West African States  (ECOWAS)</v>
      </c>
      <c r="O88" s="396"/>
      <c r="P88" s="397" t="str">
        <f>B88</f>
        <v>b. If yes, how much are the duties, taxes, or fees?</v>
      </c>
      <c r="Q88" s="396"/>
      <c r="R88" s="397"/>
      <c r="S88" s="396"/>
      <c r="T88" s="406"/>
      <c r="U88" s="406"/>
      <c r="V88" s="406"/>
      <c r="W88" s="407"/>
      <c r="X88" s="407"/>
      <c r="Y88" s="424"/>
      <c r="Z88" s="425"/>
      <c r="AA88" s="409"/>
    </row>
    <row r="89" spans="1:28" s="111" customFormat="1" ht="30" customHeight="1">
      <c r="A89" s="1493" t="s">
        <v>168</v>
      </c>
      <c r="B89" s="1473"/>
      <c r="C89" s="1473"/>
      <c r="D89" s="1473"/>
      <c r="E89" s="1473"/>
      <c r="F89" s="1473"/>
      <c r="G89" s="1474"/>
      <c r="H89" s="163" t="s">
        <v>62</v>
      </c>
      <c r="I89" s="458" t="str">
        <f>A89</f>
        <v>D3. Are there policies that hinder the ability of the private sector (commercial sector, NGOs, or social marketing) to provide contraceptive methods (for example: price controls, distribution limitations, taxes/duties, advertising bans, etc.)?</v>
      </c>
      <c r="J89" s="446"/>
      <c r="K89" s="397"/>
      <c r="L89" s="396"/>
      <c r="M89" s="396"/>
      <c r="N89" s="396"/>
      <c r="O89" s="396"/>
      <c r="P89" s="397"/>
      <c r="Q89" s="396"/>
      <c r="R89" s="397"/>
      <c r="S89" s="396"/>
      <c r="T89" s="406"/>
      <c r="U89" s="406"/>
      <c r="V89" s="406"/>
      <c r="W89" s="407"/>
      <c r="X89" s="407"/>
      <c r="Y89" s="424"/>
      <c r="Z89" s="425"/>
      <c r="AA89" s="409"/>
    </row>
    <row r="90" spans="1:28" s="111" customFormat="1">
      <c r="A90" s="152"/>
      <c r="B90" s="1473" t="s">
        <v>22</v>
      </c>
      <c r="C90" s="1473"/>
      <c r="D90" s="1475"/>
      <c r="E90" s="1476"/>
      <c r="F90" s="1476"/>
      <c r="G90" s="1476"/>
      <c r="H90" s="1477"/>
      <c r="I90" s="458"/>
      <c r="J90" s="446"/>
      <c r="K90" s="397" t="str">
        <f>B90</f>
        <v>a. If yes, describe the policies.</v>
      </c>
      <c r="L90" s="396"/>
      <c r="M90" s="396"/>
      <c r="N90" s="460"/>
      <c r="O90" s="398">
        <f>D90</f>
        <v>0</v>
      </c>
      <c r="P90" s="397"/>
      <c r="Q90" s="396"/>
      <c r="R90" s="396"/>
      <c r="S90" s="396"/>
      <c r="T90" s="406"/>
      <c r="U90" s="406"/>
      <c r="V90" s="406"/>
      <c r="W90" s="407"/>
      <c r="X90" s="407"/>
      <c r="Y90" s="424"/>
      <c r="Z90" s="425"/>
      <c r="AA90" s="409"/>
    </row>
    <row r="91" spans="1:28" s="111" customFormat="1" ht="30" customHeight="1">
      <c r="A91" s="1493" t="s">
        <v>169</v>
      </c>
      <c r="B91" s="1473"/>
      <c r="C91" s="1473"/>
      <c r="D91" s="1473"/>
      <c r="E91" s="1473"/>
      <c r="F91" s="1473"/>
      <c r="G91" s="1474"/>
      <c r="H91" s="163" t="s">
        <v>61</v>
      </c>
      <c r="I91" s="458" t="str">
        <f>A91</f>
        <v>D4. Are there policies that enable the private sector (commercial sector, NGOs, or social marketing) to provide contraceptive methods?</v>
      </c>
      <c r="J91" s="446"/>
      <c r="K91" s="397"/>
      <c r="L91" s="396"/>
      <c r="M91" s="396"/>
      <c r="N91" s="396"/>
      <c r="O91" s="396"/>
      <c r="P91" s="397"/>
      <c r="Q91" s="396"/>
      <c r="R91" s="397"/>
      <c r="S91" s="396"/>
      <c r="T91" s="406"/>
      <c r="U91" s="406"/>
      <c r="V91" s="406"/>
      <c r="W91" s="407"/>
      <c r="X91" s="407"/>
      <c r="Y91" s="424"/>
      <c r="Z91" s="425"/>
      <c r="AA91" s="409"/>
    </row>
    <row r="92" spans="1:28" s="111" customFormat="1">
      <c r="A92" s="152"/>
      <c r="B92" s="1473" t="s">
        <v>22</v>
      </c>
      <c r="C92" s="1473"/>
      <c r="D92" s="1475" t="s">
        <v>1815</v>
      </c>
      <c r="E92" s="1476"/>
      <c r="F92" s="1476"/>
      <c r="G92" s="1476"/>
      <c r="H92" s="1477"/>
      <c r="I92" s="458"/>
      <c r="J92" s="446"/>
      <c r="K92" s="397" t="str">
        <f>B92</f>
        <v>a. If yes, describe the policies.</v>
      </c>
      <c r="L92" s="396"/>
      <c r="M92" s="396"/>
      <c r="N92" s="460"/>
      <c r="O92" s="398" t="str">
        <f>D92</f>
        <v>ABBEF and MSI have access to commodities subsidized by the public sector.</v>
      </c>
      <c r="P92" s="397"/>
      <c r="Q92" s="396"/>
      <c r="R92" s="396"/>
      <c r="S92" s="396"/>
      <c r="T92" s="406"/>
      <c r="U92" s="406"/>
      <c r="V92" s="406"/>
      <c r="W92" s="407"/>
      <c r="X92" s="407"/>
      <c r="Y92" s="424"/>
      <c r="Z92" s="425"/>
      <c r="AA92" s="409"/>
    </row>
    <row r="93" spans="1:28" ht="45.75" thickBot="1">
      <c r="A93" s="1567" t="s">
        <v>212</v>
      </c>
      <c r="B93" s="1568"/>
      <c r="C93" s="1568"/>
      <c r="D93" s="1568"/>
      <c r="E93" s="1568"/>
      <c r="F93" s="1568"/>
      <c r="G93" s="1568"/>
      <c r="H93" s="1569"/>
      <c r="I93" s="73"/>
      <c r="J93" s="80"/>
      <c r="K93" s="83"/>
      <c r="L93" s="81"/>
      <c r="M93" s="88"/>
      <c r="N93" s="88"/>
      <c r="O93" s="88"/>
      <c r="P93" s="88"/>
      <c r="Q93" s="88"/>
      <c r="R93" s="88"/>
      <c r="S93" s="88"/>
      <c r="T93" s="88"/>
      <c r="U93" s="82"/>
      <c r="V93" s="82"/>
      <c r="W93" s="82"/>
      <c r="X93" s="84"/>
      <c r="Y93" s="86"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5"/>
      <c r="AA93" s="87"/>
      <c r="AB93" s="79"/>
    </row>
    <row r="94" spans="1:28" s="111" customFormat="1" ht="45">
      <c r="A94" s="226"/>
      <c r="B94" s="1570" t="s">
        <v>52</v>
      </c>
      <c r="C94" s="1571"/>
      <c r="D94" s="1572" t="s">
        <v>213</v>
      </c>
      <c r="E94" s="1573"/>
      <c r="F94" s="1574"/>
      <c r="G94" s="1572" t="s">
        <v>214</v>
      </c>
      <c r="H94" s="1575"/>
      <c r="I94" s="461"/>
      <c r="J94" s="462" t="str">
        <f t="shared" ref="J94:J102" si="3">G94</f>
        <v>Note the lowest level provider that is allowed to sell or dispense the method in the private sector</v>
      </c>
      <c r="K94" s="397"/>
      <c r="L94" s="396"/>
      <c r="M94" s="426"/>
      <c r="N94" s="396"/>
      <c r="O94" s="397"/>
      <c r="P94" s="397"/>
      <c r="Q94" s="396"/>
      <c r="R94" s="396"/>
      <c r="S94" s="396"/>
      <c r="T94" s="463" t="str">
        <f>D94</f>
        <v>Note the lowest level provider that is allowed to sell or dispense the method in the public sector</v>
      </c>
      <c r="U94" s="464"/>
      <c r="V94" s="406"/>
      <c r="W94" s="407"/>
      <c r="X94" s="407"/>
      <c r="Y94" s="424"/>
      <c r="Z94" s="425"/>
      <c r="AA94" s="409"/>
    </row>
    <row r="95" spans="1:28" s="111" customFormat="1" ht="15" customHeight="1" thickBot="1">
      <c r="A95" s="130"/>
      <c r="B95" s="95" t="s">
        <v>10</v>
      </c>
      <c r="C95" s="91" t="s">
        <v>181</v>
      </c>
      <c r="D95" s="1586" t="s">
        <v>1680</v>
      </c>
      <c r="E95" s="1587"/>
      <c r="F95" s="1588"/>
      <c r="G95" s="1579" t="s">
        <v>202</v>
      </c>
      <c r="H95" s="1580"/>
      <c r="I95" s="465"/>
      <c r="J95" s="446" t="str">
        <f t="shared" si="3"/>
        <v>Nurse</v>
      </c>
      <c r="K95" s="397"/>
      <c r="L95" s="396"/>
      <c r="M95" s="426"/>
      <c r="N95" s="396"/>
      <c r="O95" s="397"/>
      <c r="P95" s="397"/>
      <c r="Q95" s="396"/>
      <c r="R95" s="396"/>
      <c r="S95" s="396"/>
      <c r="T95" s="463" t="str">
        <f>D95</f>
        <v>Community Health Worker</v>
      </c>
      <c r="U95" s="464"/>
      <c r="V95" s="406"/>
      <c r="W95" s="407"/>
      <c r="X95" s="407"/>
      <c r="Y95" s="424"/>
      <c r="Z95" s="425"/>
      <c r="AA95" s="409"/>
    </row>
    <row r="96" spans="1:28" s="111" customFormat="1" ht="15" customHeight="1">
      <c r="A96" s="130"/>
      <c r="B96" s="95" t="s">
        <v>11</v>
      </c>
      <c r="C96" s="92" t="s">
        <v>188</v>
      </c>
      <c r="D96" s="1576" t="s">
        <v>1816</v>
      </c>
      <c r="E96" s="1577"/>
      <c r="F96" s="1578"/>
      <c r="G96" s="1579" t="s">
        <v>202</v>
      </c>
      <c r="H96" s="1580"/>
      <c r="I96" s="465"/>
      <c r="J96" s="446" t="str">
        <f t="shared" si="3"/>
        <v>Nurse</v>
      </c>
      <c r="K96" s="397"/>
      <c r="L96" s="396"/>
      <c r="M96" s="426"/>
      <c r="N96" s="396"/>
      <c r="O96" s="397"/>
      <c r="P96" s="397"/>
      <c r="Q96" s="396"/>
      <c r="R96" s="396"/>
      <c r="S96" s="396"/>
      <c r="T96" s="463" t="str">
        <f t="shared" ref="T96:T102" si="4">D96</f>
        <v>Auxiliary Nurse</v>
      </c>
      <c r="U96" s="464"/>
      <c r="V96" s="406"/>
      <c r="W96" s="407"/>
      <c r="X96" s="407"/>
      <c r="Y96" s="424"/>
      <c r="Z96" s="425"/>
      <c r="AA96" s="409"/>
    </row>
    <row r="97" spans="1:27" s="111" customFormat="1" ht="15" customHeight="1">
      <c r="A97" s="130"/>
      <c r="B97" s="95" t="s">
        <v>12</v>
      </c>
      <c r="C97" s="92" t="s">
        <v>189</v>
      </c>
      <c r="D97" s="1576" t="s">
        <v>202</v>
      </c>
      <c r="E97" s="1577"/>
      <c r="F97" s="1578"/>
      <c r="G97" s="1579" t="s">
        <v>203</v>
      </c>
      <c r="H97" s="1580"/>
      <c r="I97" s="465"/>
      <c r="J97" s="446" t="str">
        <f t="shared" si="3"/>
        <v>Doctor</v>
      </c>
      <c r="K97" s="397"/>
      <c r="L97" s="396"/>
      <c r="M97" s="426"/>
      <c r="N97" s="396"/>
      <c r="O97" s="397"/>
      <c r="P97" s="397"/>
      <c r="Q97" s="396"/>
      <c r="R97" s="396"/>
      <c r="S97" s="396"/>
      <c r="T97" s="463" t="str">
        <f t="shared" si="4"/>
        <v>Nurse</v>
      </c>
      <c r="U97" s="464"/>
      <c r="V97" s="406"/>
      <c r="W97" s="407"/>
      <c r="X97" s="407"/>
      <c r="Y97" s="424"/>
      <c r="Z97" s="425"/>
      <c r="AA97" s="409"/>
    </row>
    <row r="98" spans="1:27" s="111" customFormat="1" ht="15" customHeight="1">
      <c r="A98" s="130"/>
      <c r="B98" s="94" t="s">
        <v>182</v>
      </c>
      <c r="C98" s="92" t="s">
        <v>190</v>
      </c>
      <c r="D98" s="1576" t="s">
        <v>202</v>
      </c>
      <c r="E98" s="1577"/>
      <c r="F98" s="1578"/>
      <c r="G98" s="1579" t="s">
        <v>203</v>
      </c>
      <c r="H98" s="1580"/>
      <c r="I98" s="465"/>
      <c r="J98" s="446" t="str">
        <f t="shared" si="3"/>
        <v>Doctor</v>
      </c>
      <c r="K98" s="397"/>
      <c r="L98" s="396"/>
      <c r="M98" s="426"/>
      <c r="N98" s="396"/>
      <c r="O98" s="397"/>
      <c r="P98" s="397"/>
      <c r="Q98" s="396"/>
      <c r="R98" s="396"/>
      <c r="S98" s="396"/>
      <c r="T98" s="463" t="str">
        <f t="shared" si="4"/>
        <v>Nurse</v>
      </c>
      <c r="U98" s="464"/>
      <c r="V98" s="406"/>
      <c r="W98" s="407"/>
      <c r="X98" s="407"/>
      <c r="Y98" s="424"/>
      <c r="Z98" s="425"/>
      <c r="AA98" s="409"/>
    </row>
    <row r="99" spans="1:27" s="111" customFormat="1" ht="15" customHeight="1" thickBot="1">
      <c r="A99" s="130"/>
      <c r="B99" s="95" t="s">
        <v>183</v>
      </c>
      <c r="C99" s="92" t="s">
        <v>191</v>
      </c>
      <c r="D99" s="1586" t="s">
        <v>1680</v>
      </c>
      <c r="E99" s="1587"/>
      <c r="F99" s="1588"/>
      <c r="G99" s="1579" t="s">
        <v>202</v>
      </c>
      <c r="H99" s="1580"/>
      <c r="I99" s="465"/>
      <c r="J99" s="446" t="str">
        <f t="shared" si="3"/>
        <v>Nurse</v>
      </c>
      <c r="K99" s="397"/>
      <c r="L99" s="396"/>
      <c r="M99" s="426"/>
      <c r="N99" s="396"/>
      <c r="O99" s="397"/>
      <c r="P99" s="397"/>
      <c r="Q99" s="396"/>
      <c r="R99" s="396"/>
      <c r="S99" s="396"/>
      <c r="T99" s="463" t="str">
        <f t="shared" si="4"/>
        <v>Community Health Worker</v>
      </c>
      <c r="U99" s="464"/>
      <c r="V99" s="406"/>
      <c r="W99" s="407"/>
      <c r="X99" s="407"/>
      <c r="Y99" s="424"/>
      <c r="Z99" s="425"/>
      <c r="AA99" s="409"/>
    </row>
    <row r="100" spans="1:27" s="111" customFormat="1" ht="15" customHeight="1">
      <c r="A100" s="130"/>
      <c r="B100" s="95" t="s">
        <v>184</v>
      </c>
      <c r="C100" s="92" t="s">
        <v>192</v>
      </c>
      <c r="D100" s="1576" t="s">
        <v>205</v>
      </c>
      <c r="E100" s="1577"/>
      <c r="F100" s="1578"/>
      <c r="G100" s="1579" t="s">
        <v>202</v>
      </c>
      <c r="H100" s="1580"/>
      <c r="I100" s="465"/>
      <c r="J100" s="446" t="str">
        <f t="shared" si="3"/>
        <v>Nurse</v>
      </c>
      <c r="K100" s="397"/>
      <c r="L100" s="396"/>
      <c r="M100" s="426"/>
      <c r="N100" s="396"/>
      <c r="O100" s="397"/>
      <c r="P100" s="397"/>
      <c r="Q100" s="396"/>
      <c r="R100" s="396"/>
      <c r="S100" s="396"/>
      <c r="T100" s="463" t="str">
        <f t="shared" si="4"/>
        <v>Not applicable</v>
      </c>
      <c r="U100" s="464"/>
      <c r="V100" s="406"/>
      <c r="W100" s="407"/>
      <c r="X100" s="407"/>
      <c r="Y100" s="424"/>
      <c r="Z100" s="425"/>
      <c r="AA100" s="409"/>
    </row>
    <row r="101" spans="1:27" s="111" customFormat="1" ht="15" customHeight="1">
      <c r="A101" s="130"/>
      <c r="B101" s="95" t="s">
        <v>185</v>
      </c>
      <c r="C101" s="92" t="s">
        <v>193</v>
      </c>
      <c r="D101" s="1576" t="s">
        <v>203</v>
      </c>
      <c r="E101" s="1577"/>
      <c r="F101" s="1578"/>
      <c r="G101" s="1579" t="s">
        <v>203</v>
      </c>
      <c r="H101" s="1580"/>
      <c r="I101" s="465"/>
      <c r="J101" s="446" t="str">
        <f t="shared" si="3"/>
        <v>Doctor</v>
      </c>
      <c r="K101" s="397"/>
      <c r="L101" s="396"/>
      <c r="M101" s="426"/>
      <c r="N101" s="396"/>
      <c r="O101" s="397"/>
      <c r="P101" s="397"/>
      <c r="Q101" s="396"/>
      <c r="R101" s="396"/>
      <c r="S101" s="396"/>
      <c r="T101" s="463" t="str">
        <f t="shared" si="4"/>
        <v>Doctor</v>
      </c>
      <c r="U101" s="464"/>
      <c r="V101" s="406"/>
      <c r="W101" s="407"/>
      <c r="X101" s="407"/>
      <c r="Y101" s="424"/>
      <c r="Z101" s="425"/>
      <c r="AA101" s="409"/>
    </row>
    <row r="102" spans="1:27" s="111" customFormat="1" ht="15" customHeight="1" thickBot="1">
      <c r="A102" s="130"/>
      <c r="B102" s="96" t="s">
        <v>186</v>
      </c>
      <c r="C102" s="93" t="s">
        <v>194</v>
      </c>
      <c r="D102" s="1586" t="s">
        <v>1680</v>
      </c>
      <c r="E102" s="1587"/>
      <c r="F102" s="1588"/>
      <c r="G102" s="1589" t="s">
        <v>202</v>
      </c>
      <c r="H102" s="1590"/>
      <c r="I102" s="465"/>
      <c r="J102" s="446" t="str">
        <f t="shared" si="3"/>
        <v>Nurse</v>
      </c>
      <c r="K102" s="397"/>
      <c r="L102" s="396"/>
      <c r="M102" s="426"/>
      <c r="N102" s="396"/>
      <c r="O102" s="397"/>
      <c r="P102" s="397"/>
      <c r="Q102" s="396"/>
      <c r="R102" s="396"/>
      <c r="S102" s="396"/>
      <c r="T102" s="463" t="str">
        <f t="shared" si="4"/>
        <v>Community Health Worker</v>
      </c>
      <c r="U102" s="464"/>
      <c r="V102" s="406"/>
      <c r="W102" s="407"/>
      <c r="X102" s="407"/>
      <c r="Y102" s="424"/>
      <c r="Z102" s="425"/>
      <c r="AA102" s="409"/>
    </row>
    <row r="103" spans="1:27" s="111" customFormat="1" ht="90">
      <c r="A103" s="1500" t="s">
        <v>684</v>
      </c>
      <c r="B103" s="1591"/>
      <c r="C103" s="1592"/>
      <c r="D103" s="1593"/>
      <c r="E103" s="1594"/>
      <c r="F103" s="1594"/>
      <c r="G103" s="1594"/>
      <c r="H103" s="1595"/>
      <c r="I103" s="419"/>
      <c r="J103" s="437"/>
      <c r="K103" s="397" t="str">
        <f>A103</f>
        <v>D6. 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v>
      </c>
      <c r="L103" s="396"/>
      <c r="M103" s="396"/>
      <c r="N103" s="396"/>
      <c r="O103" s="397">
        <f>D103</f>
        <v>0</v>
      </c>
      <c r="P103" s="396"/>
      <c r="Q103" s="396"/>
      <c r="R103" s="397"/>
      <c r="S103" s="396"/>
      <c r="T103" s="466"/>
      <c r="U103" s="406"/>
      <c r="V103" s="406"/>
      <c r="W103" s="407"/>
      <c r="X103" s="407"/>
      <c r="Y103" s="424"/>
      <c r="Z103" s="425"/>
      <c r="AA103" s="409"/>
    </row>
    <row r="104" spans="1:27" s="213" customFormat="1" ht="15.75" thickBot="1">
      <c r="A104" s="1596"/>
      <c r="B104" s="1597"/>
      <c r="C104" s="1597"/>
      <c r="D104" s="1597"/>
      <c r="E104" s="1597"/>
      <c r="F104" s="1597"/>
      <c r="G104" s="1597"/>
      <c r="H104" s="1598"/>
      <c r="I104" s="467"/>
      <c r="J104" s="468"/>
      <c r="K104" s="469">
        <f>C104</f>
        <v>0</v>
      </c>
      <c r="L104" s="469"/>
      <c r="M104" s="469"/>
      <c r="N104" s="469"/>
      <c r="O104" s="469"/>
      <c r="P104" s="469"/>
      <c r="Q104" s="469"/>
      <c r="R104" s="469"/>
      <c r="S104" s="469"/>
      <c r="T104" s="469"/>
      <c r="U104" s="469"/>
      <c r="V104" s="469"/>
      <c r="W104" s="470"/>
      <c r="X104" s="470"/>
      <c r="Y104" s="471"/>
      <c r="Z104" s="471"/>
      <c r="AA104" s="472"/>
    </row>
    <row r="105" spans="1:27" s="111" customFormat="1" ht="45" customHeight="1">
      <c r="A105" s="1470" t="s">
        <v>195</v>
      </c>
      <c r="B105" s="1471"/>
      <c r="C105" s="1471"/>
      <c r="D105" s="214" t="s">
        <v>32</v>
      </c>
      <c r="E105" s="1599" t="s">
        <v>38</v>
      </c>
      <c r="F105" s="1600"/>
      <c r="G105" s="1601"/>
      <c r="H105" s="215" t="s">
        <v>30</v>
      </c>
      <c r="I105" s="450"/>
      <c r="J105" s="446"/>
      <c r="K105" s="397" t="str">
        <f>A105</f>
        <v>D7. Does the country have laws, regulations, or policies that make it difficult for the following sub-populations to access effective family planning services?</v>
      </c>
      <c r="L105" s="396"/>
      <c r="M105" s="396"/>
      <c r="N105" s="396"/>
      <c r="O105" s="397"/>
      <c r="P105" s="396"/>
      <c r="Q105" s="396"/>
      <c r="R105" s="396"/>
      <c r="S105" s="396"/>
      <c r="T105" s="406"/>
      <c r="U105" s="406"/>
      <c r="V105" s="464" t="str">
        <f>E105</f>
        <v xml:space="preserve">If yes, describe laws/regulations/policies affecting access </v>
      </c>
      <c r="W105" s="407"/>
      <c r="X105" s="407"/>
      <c r="Y105" s="424"/>
      <c r="Z105" s="425"/>
      <c r="AA105" s="409"/>
    </row>
    <row r="106" spans="1:27" s="111" customFormat="1">
      <c r="A106" s="152"/>
      <c r="B106" s="1473" t="s">
        <v>107</v>
      </c>
      <c r="C106" s="1473"/>
      <c r="D106" s="366" t="s">
        <v>62</v>
      </c>
      <c r="E106" s="1475"/>
      <c r="F106" s="1476"/>
      <c r="G106" s="1581"/>
      <c r="H106" s="163"/>
      <c r="I106" s="447"/>
      <c r="J106" s="446"/>
      <c r="K106" s="397" t="str">
        <f>B106</f>
        <v>a. Unmarried people</v>
      </c>
      <c r="L106" s="396"/>
      <c r="M106" s="426">
        <f>E106</f>
        <v>0</v>
      </c>
      <c r="N106" s="396"/>
      <c r="O106" s="397"/>
      <c r="P106" s="396"/>
      <c r="Q106" s="396"/>
      <c r="R106" s="396"/>
      <c r="S106" s="396"/>
      <c r="T106" s="406"/>
      <c r="U106" s="406"/>
      <c r="V106" s="464">
        <f>E106</f>
        <v>0</v>
      </c>
      <c r="W106" s="407"/>
      <c r="X106" s="407"/>
      <c r="Y106" s="424"/>
      <c r="Z106" s="425"/>
      <c r="AA106" s="409"/>
    </row>
    <row r="107" spans="1:27" s="111" customFormat="1">
      <c r="A107" s="152"/>
      <c r="B107" s="1473" t="s">
        <v>23</v>
      </c>
      <c r="C107" s="1473"/>
      <c r="D107" s="366" t="s">
        <v>62</v>
      </c>
      <c r="E107" s="1475"/>
      <c r="F107" s="1476"/>
      <c r="G107" s="1581"/>
      <c r="H107" s="163"/>
      <c r="I107" s="447"/>
      <c r="J107" s="446"/>
      <c r="K107" s="397" t="str">
        <f>B107</f>
        <v>b. Young people</v>
      </c>
      <c r="L107" s="396"/>
      <c r="M107" s="426">
        <f>E107</f>
        <v>0</v>
      </c>
      <c r="N107" s="396"/>
      <c r="O107" s="397"/>
      <c r="P107" s="396"/>
      <c r="Q107" s="396"/>
      <c r="R107" s="396"/>
      <c r="S107" s="396"/>
      <c r="T107" s="406"/>
      <c r="U107" s="406"/>
      <c r="V107" s="464">
        <f>E107</f>
        <v>0</v>
      </c>
      <c r="W107" s="407"/>
      <c r="X107" s="407"/>
      <c r="Y107" s="424"/>
      <c r="Z107" s="425"/>
      <c r="AA107" s="409"/>
    </row>
    <row r="108" spans="1:27" s="111" customFormat="1" ht="15.75" thickBot="1">
      <c r="A108" s="216"/>
      <c r="B108" s="1582" t="s">
        <v>24</v>
      </c>
      <c r="C108" s="1582"/>
      <c r="D108" s="367" t="s">
        <v>62</v>
      </c>
      <c r="E108" s="1583"/>
      <c r="F108" s="1584"/>
      <c r="G108" s="1585"/>
      <c r="H108" s="227"/>
      <c r="I108" s="447"/>
      <c r="J108" s="446"/>
      <c r="K108" s="397" t="str">
        <f>B108</f>
        <v>c. Other</v>
      </c>
      <c r="L108" s="396"/>
      <c r="M108" s="426">
        <f>E108</f>
        <v>0</v>
      </c>
      <c r="N108" s="396"/>
      <c r="O108" s="397"/>
      <c r="P108" s="396"/>
      <c r="Q108" s="396"/>
      <c r="R108" s="396"/>
      <c r="S108" s="396"/>
      <c r="T108" s="406"/>
      <c r="U108" s="406"/>
      <c r="V108" s="464">
        <f>E108</f>
        <v>0</v>
      </c>
      <c r="W108" s="407"/>
      <c r="X108" s="407"/>
      <c r="Y108" s="424"/>
      <c r="Z108" s="425"/>
      <c r="AA108" s="409"/>
    </row>
    <row r="109" spans="1:27" s="114" customFormat="1">
      <c r="A109" s="1596"/>
      <c r="B109" s="1597"/>
      <c r="C109" s="1597"/>
      <c r="D109" s="1597"/>
      <c r="E109" s="1597"/>
      <c r="F109" s="1597"/>
      <c r="G109" s="1597"/>
      <c r="H109" s="1598"/>
      <c r="I109" s="459"/>
      <c r="J109" s="446"/>
      <c r="K109" s="403">
        <f>C109</f>
        <v>0</v>
      </c>
      <c r="L109" s="404"/>
      <c r="M109" s="404"/>
      <c r="N109" s="404"/>
      <c r="O109" s="403"/>
      <c r="P109" s="404"/>
      <c r="Q109" s="404"/>
      <c r="R109" s="404"/>
      <c r="S109" s="404"/>
      <c r="T109" s="404"/>
      <c r="U109" s="404"/>
      <c r="V109" s="404"/>
      <c r="W109" s="428"/>
      <c r="X109" s="428"/>
      <c r="Y109" s="429"/>
      <c r="Z109" s="429"/>
      <c r="AA109" s="472"/>
    </row>
    <row r="110" spans="1:27" s="111" customFormat="1" ht="45">
      <c r="A110" s="1493" t="s">
        <v>196</v>
      </c>
      <c r="B110" s="1473"/>
      <c r="C110" s="1473"/>
      <c r="D110" s="1473"/>
      <c r="E110" s="1473"/>
      <c r="F110" s="1473"/>
      <c r="G110" s="1473"/>
      <c r="H110" s="1511"/>
      <c r="I110" s="450"/>
      <c r="J110" s="446"/>
      <c r="K110" s="397"/>
      <c r="L110" s="396"/>
      <c r="M110" s="396"/>
      <c r="N110" s="396"/>
      <c r="O110" s="397"/>
      <c r="P110" s="396"/>
      <c r="Q110" s="396"/>
      <c r="R110" s="396"/>
      <c r="S110" s="396"/>
      <c r="T110" s="406"/>
      <c r="U110" s="406"/>
      <c r="V110" s="406"/>
      <c r="W110" s="407"/>
      <c r="X110" s="405" t="str">
        <f>A110</f>
        <v xml:space="preserve">D8. Are there charges* to the client in the public sector for family planning:
*(This question refers to charges by policy, not under-the-table charges.)
</v>
      </c>
      <c r="Y110" s="424"/>
      <c r="Z110" s="425"/>
      <c r="AA110" s="409"/>
    </row>
    <row r="111" spans="1:27" s="111" customFormat="1" ht="15" customHeight="1">
      <c r="A111" s="152"/>
      <c r="B111" s="1473" t="s">
        <v>25</v>
      </c>
      <c r="C111" s="1473"/>
      <c r="D111" s="1473"/>
      <c r="E111" s="1473"/>
      <c r="F111" s="1474"/>
      <c r="G111" s="1540" t="s">
        <v>62</v>
      </c>
      <c r="H111" s="1542"/>
      <c r="I111" s="465"/>
      <c r="J111" s="446" t="str">
        <f>G111</f>
        <v>No</v>
      </c>
      <c r="K111" s="397"/>
      <c r="L111" s="396"/>
      <c r="M111" s="396"/>
      <c r="N111" s="396"/>
      <c r="O111" s="397"/>
      <c r="P111" s="396"/>
      <c r="Q111" s="396"/>
      <c r="R111" s="396"/>
      <c r="S111" s="396"/>
      <c r="T111" s="406"/>
      <c r="U111" s="406"/>
      <c r="V111" s="406"/>
      <c r="W111" s="407"/>
      <c r="X111" s="407"/>
      <c r="Y111" s="440" t="str">
        <f>B111</f>
        <v>a. Services?</v>
      </c>
      <c r="Z111" s="425"/>
      <c r="AA111" s="409"/>
    </row>
    <row r="112" spans="1:27" s="111" customFormat="1" ht="15" customHeight="1">
      <c r="A112" s="152"/>
      <c r="B112" s="1473" t="s">
        <v>26</v>
      </c>
      <c r="C112" s="1473"/>
      <c r="D112" s="1473"/>
      <c r="E112" s="1473"/>
      <c r="F112" s="1474"/>
      <c r="G112" s="1540" t="s">
        <v>61</v>
      </c>
      <c r="H112" s="1542"/>
      <c r="I112" s="465"/>
      <c r="J112" s="446" t="str">
        <f>G112</f>
        <v>Yes</v>
      </c>
      <c r="K112" s="397"/>
      <c r="L112" s="396"/>
      <c r="M112" s="396"/>
      <c r="N112" s="396"/>
      <c r="O112" s="397"/>
      <c r="P112" s="396"/>
      <c r="Q112" s="396"/>
      <c r="R112" s="396"/>
      <c r="S112" s="396"/>
      <c r="T112" s="406"/>
      <c r="U112" s="406"/>
      <c r="V112" s="406"/>
      <c r="W112" s="407"/>
      <c r="X112" s="407"/>
      <c r="Y112" s="440" t="str">
        <f>B112</f>
        <v>b. Commodities?</v>
      </c>
      <c r="Z112" s="425"/>
      <c r="AA112" s="409"/>
    </row>
    <row r="113" spans="1:27" s="111" customFormat="1" ht="15" customHeight="1">
      <c r="A113" s="152"/>
      <c r="B113" s="1473" t="s">
        <v>27</v>
      </c>
      <c r="C113" s="1473"/>
      <c r="D113" s="1473"/>
      <c r="E113" s="1473"/>
      <c r="F113" s="1474"/>
      <c r="G113" s="1540" t="s">
        <v>62</v>
      </c>
      <c r="H113" s="1542"/>
      <c r="I113" s="465"/>
      <c r="J113" s="446" t="str">
        <f>G113</f>
        <v>No</v>
      </c>
      <c r="K113" s="397"/>
      <c r="L113" s="396"/>
      <c r="M113" s="396"/>
      <c r="N113" s="396"/>
      <c r="O113" s="397"/>
      <c r="P113" s="396"/>
      <c r="Q113" s="396"/>
      <c r="R113" s="396"/>
      <c r="S113" s="396"/>
      <c r="T113" s="406"/>
      <c r="U113" s="406"/>
      <c r="V113" s="406"/>
      <c r="W113" s="407"/>
      <c r="X113" s="407"/>
      <c r="Y113" s="440" t="str">
        <f>B113</f>
        <v>c. If yes, are there exemptions for people who cannot afford to pay?</v>
      </c>
      <c r="Z113" s="425"/>
      <c r="AA113" s="409"/>
    </row>
    <row r="114" spans="1:27" s="111" customFormat="1">
      <c r="A114" s="152"/>
      <c r="B114" s="179"/>
      <c r="C114" s="180" t="s">
        <v>28</v>
      </c>
      <c r="D114" s="1475"/>
      <c r="E114" s="1476"/>
      <c r="F114" s="1476"/>
      <c r="G114" s="1476"/>
      <c r="H114" s="1477"/>
      <c r="I114" s="465"/>
      <c r="J114" s="446"/>
      <c r="K114" s="397" t="str">
        <f>C114</f>
        <v>i. If yes, describe the exemptions.</v>
      </c>
      <c r="L114" s="396"/>
      <c r="M114" s="396"/>
      <c r="N114" s="460"/>
      <c r="O114" s="398">
        <f>D114</f>
        <v>0</v>
      </c>
      <c r="P114" s="396"/>
      <c r="Q114" s="396"/>
      <c r="R114" s="396"/>
      <c r="S114" s="396"/>
      <c r="T114" s="406"/>
      <c r="U114" s="406"/>
      <c r="V114" s="406"/>
      <c r="W114" s="407"/>
      <c r="X114" s="407"/>
      <c r="Y114" s="424"/>
      <c r="Z114" s="425"/>
      <c r="AA114" s="409"/>
    </row>
    <row r="115" spans="1:27" s="132" customFormat="1" ht="30">
      <c r="A115" s="1493" t="s">
        <v>197</v>
      </c>
      <c r="B115" s="1473"/>
      <c r="C115" s="1473"/>
      <c r="D115" s="1473"/>
      <c r="E115" s="1473"/>
      <c r="F115" s="1473"/>
      <c r="G115" s="1473"/>
      <c r="H115" s="1511"/>
      <c r="I115" s="421"/>
      <c r="J115" s="473"/>
      <c r="K115" s="397"/>
      <c r="L115" s="397"/>
      <c r="M115" s="396"/>
      <c r="N115" s="396"/>
      <c r="O115" s="397"/>
      <c r="P115" s="396"/>
      <c r="Q115" s="474"/>
      <c r="R115" s="396"/>
      <c r="S115" s="412"/>
      <c r="T115" s="413"/>
      <c r="U115" s="413"/>
      <c r="V115" s="413"/>
      <c r="W115" s="414"/>
      <c r="X115" s="405" t="str">
        <f>A115</f>
        <v>D9. Are the following contraceptives included in the country's National Essential Medicine List (NEML) or other equivalent priority list? (for example, the National Medical Device List)</v>
      </c>
      <c r="Y115" s="474"/>
      <c r="Z115" s="475"/>
      <c r="AA115" s="409"/>
    </row>
    <row r="116" spans="1:27" s="132" customFormat="1" ht="15.75" customHeight="1">
      <c r="A116" s="217"/>
      <c r="B116" s="1473" t="s">
        <v>108</v>
      </c>
      <c r="C116" s="1473"/>
      <c r="D116" s="1473"/>
      <c r="E116" s="1473"/>
      <c r="F116" s="1474"/>
      <c r="G116" s="1540" t="s">
        <v>61</v>
      </c>
      <c r="H116" s="1542"/>
      <c r="I116" s="421"/>
      <c r="J116" s="446" t="str">
        <f t="shared" ref="J116:J125" si="5">G116</f>
        <v>Yes</v>
      </c>
      <c r="K116" s="397"/>
      <c r="L116" s="397"/>
      <c r="M116" s="396"/>
      <c r="N116" s="396"/>
      <c r="O116" s="397"/>
      <c r="P116" s="396"/>
      <c r="Q116" s="474"/>
      <c r="R116" s="396"/>
      <c r="S116" s="412"/>
      <c r="T116" s="413"/>
      <c r="U116" s="413"/>
      <c r="V116" s="413"/>
      <c r="W116" s="414"/>
      <c r="X116" s="414"/>
      <c r="Y116" s="440" t="str">
        <f t="shared" ref="Y116:Y125" si="6">B116</f>
        <v>a. Combined oral contraceptives</v>
      </c>
      <c r="Z116" s="475"/>
      <c r="AA116" s="409"/>
    </row>
    <row r="117" spans="1:27" s="132" customFormat="1" ht="15.75" customHeight="1">
      <c r="A117" s="217"/>
      <c r="B117" s="1473" t="s">
        <v>109</v>
      </c>
      <c r="C117" s="1473"/>
      <c r="D117" s="1473"/>
      <c r="E117" s="1473"/>
      <c r="F117" s="1474"/>
      <c r="G117" s="1540" t="s">
        <v>61</v>
      </c>
      <c r="H117" s="1542"/>
      <c r="I117" s="421"/>
      <c r="J117" s="446" t="str">
        <f t="shared" si="5"/>
        <v>Yes</v>
      </c>
      <c r="K117" s="397"/>
      <c r="L117" s="397"/>
      <c r="M117" s="396"/>
      <c r="N117" s="396"/>
      <c r="O117" s="397"/>
      <c r="P117" s="396"/>
      <c r="Q117" s="474"/>
      <c r="R117" s="396"/>
      <c r="S117" s="412"/>
      <c r="T117" s="413"/>
      <c r="U117" s="413"/>
      <c r="V117" s="413"/>
      <c r="W117" s="414"/>
      <c r="X117" s="414"/>
      <c r="Y117" s="440" t="str">
        <f t="shared" si="6"/>
        <v>b. Progestin-only pills</v>
      </c>
      <c r="Z117" s="475"/>
      <c r="AA117" s="409"/>
    </row>
    <row r="118" spans="1:27" s="132" customFormat="1" ht="15.75" customHeight="1">
      <c r="A118" s="217"/>
      <c r="B118" s="1473" t="s">
        <v>170</v>
      </c>
      <c r="C118" s="1473"/>
      <c r="D118" s="1473"/>
      <c r="E118" s="1473"/>
      <c r="F118" s="1474"/>
      <c r="G118" s="1540" t="s">
        <v>61</v>
      </c>
      <c r="H118" s="1542"/>
      <c r="I118" s="421"/>
      <c r="J118" s="446" t="str">
        <f t="shared" si="5"/>
        <v>Yes</v>
      </c>
      <c r="K118" s="397"/>
      <c r="L118" s="397"/>
      <c r="M118" s="396"/>
      <c r="N118" s="396"/>
      <c r="O118" s="397"/>
      <c r="P118" s="396"/>
      <c r="Q118" s="474"/>
      <c r="R118" s="396"/>
      <c r="S118" s="412"/>
      <c r="T118" s="413"/>
      <c r="U118" s="413"/>
      <c r="V118" s="413"/>
      <c r="W118" s="414"/>
      <c r="X118" s="414"/>
      <c r="Y118" s="440" t="str">
        <f t="shared" si="6"/>
        <v>c. Injectables</v>
      </c>
      <c r="Z118" s="475"/>
      <c r="AA118" s="409"/>
    </row>
    <row r="119" spans="1:27" s="132" customFormat="1" ht="15.75" customHeight="1">
      <c r="A119" s="217"/>
      <c r="B119" s="1473" t="s">
        <v>171</v>
      </c>
      <c r="C119" s="1473"/>
      <c r="D119" s="1473"/>
      <c r="E119" s="1473"/>
      <c r="F119" s="1474"/>
      <c r="G119" s="1540" t="s">
        <v>61</v>
      </c>
      <c r="H119" s="1542"/>
      <c r="I119" s="421"/>
      <c r="J119" s="446" t="str">
        <f t="shared" si="5"/>
        <v>Yes</v>
      </c>
      <c r="K119" s="397"/>
      <c r="L119" s="397"/>
      <c r="M119" s="396"/>
      <c r="N119" s="396"/>
      <c r="O119" s="397"/>
      <c r="P119" s="396"/>
      <c r="Q119" s="474"/>
      <c r="R119" s="396"/>
      <c r="S119" s="412"/>
      <c r="T119" s="413"/>
      <c r="U119" s="413"/>
      <c r="V119" s="413"/>
      <c r="W119" s="414"/>
      <c r="X119" s="414"/>
      <c r="Y119" s="440" t="str">
        <f t="shared" si="6"/>
        <v>d. Implants</v>
      </c>
      <c r="Z119" s="475"/>
      <c r="AA119" s="409"/>
    </row>
    <row r="120" spans="1:27" s="132" customFormat="1" ht="15.75" customHeight="1">
      <c r="A120" s="217"/>
      <c r="B120" s="1473" t="s">
        <v>29</v>
      </c>
      <c r="C120" s="1473"/>
      <c r="D120" s="1473"/>
      <c r="E120" s="1473"/>
      <c r="F120" s="1474"/>
      <c r="G120" s="1540" t="s">
        <v>61</v>
      </c>
      <c r="H120" s="1542"/>
      <c r="I120" s="421"/>
      <c r="J120" s="446" t="str">
        <f t="shared" si="5"/>
        <v>Yes</v>
      </c>
      <c r="K120" s="397"/>
      <c r="L120" s="397"/>
      <c r="M120" s="396"/>
      <c r="N120" s="396"/>
      <c r="O120" s="397"/>
      <c r="P120" s="396"/>
      <c r="Q120" s="474"/>
      <c r="R120" s="396"/>
      <c r="S120" s="412"/>
      <c r="T120" s="413"/>
      <c r="U120" s="413"/>
      <c r="V120" s="413"/>
      <c r="W120" s="414"/>
      <c r="X120" s="414"/>
      <c r="Y120" s="440" t="str">
        <f t="shared" si="6"/>
        <v>e. Intrauterine devices (IUDs)</v>
      </c>
      <c r="Z120" s="475"/>
      <c r="AA120" s="409"/>
    </row>
    <row r="121" spans="1:27" s="132" customFormat="1" ht="15.75" customHeight="1">
      <c r="A121" s="217"/>
      <c r="B121" s="1473" t="s">
        <v>18</v>
      </c>
      <c r="C121" s="1473"/>
      <c r="D121" s="1473"/>
      <c r="E121" s="1473"/>
      <c r="F121" s="1474"/>
      <c r="G121" s="1540" t="s">
        <v>61</v>
      </c>
      <c r="H121" s="1542"/>
      <c r="I121" s="421"/>
      <c r="J121" s="446" t="str">
        <f t="shared" si="5"/>
        <v>Yes</v>
      </c>
      <c r="K121" s="397"/>
      <c r="L121" s="397"/>
      <c r="M121" s="396"/>
      <c r="N121" s="396"/>
      <c r="O121" s="397"/>
      <c r="P121" s="396"/>
      <c r="Q121" s="474"/>
      <c r="R121" s="396"/>
      <c r="S121" s="412"/>
      <c r="T121" s="413"/>
      <c r="U121" s="413"/>
      <c r="V121" s="413"/>
      <c r="W121" s="414"/>
      <c r="X121" s="414"/>
      <c r="Y121" s="440" t="str">
        <f t="shared" si="6"/>
        <v>f. Male condoms</v>
      </c>
      <c r="Z121" s="475"/>
      <c r="AA121" s="409"/>
    </row>
    <row r="122" spans="1:27" s="132" customFormat="1" ht="15.75" customHeight="1">
      <c r="A122" s="217"/>
      <c r="B122" s="1473" t="s">
        <v>19</v>
      </c>
      <c r="C122" s="1473"/>
      <c r="D122" s="1473"/>
      <c r="E122" s="1473"/>
      <c r="F122" s="1474"/>
      <c r="G122" s="1540" t="s">
        <v>61</v>
      </c>
      <c r="H122" s="1542"/>
      <c r="I122" s="421"/>
      <c r="J122" s="446" t="str">
        <f t="shared" si="5"/>
        <v>Yes</v>
      </c>
      <c r="K122" s="397"/>
      <c r="L122" s="397"/>
      <c r="M122" s="396"/>
      <c r="N122" s="396"/>
      <c r="O122" s="397"/>
      <c r="P122" s="396"/>
      <c r="Q122" s="474"/>
      <c r="R122" s="396"/>
      <c r="S122" s="412"/>
      <c r="T122" s="413"/>
      <c r="U122" s="413"/>
      <c r="V122" s="413"/>
      <c r="W122" s="414"/>
      <c r="X122" s="414"/>
      <c r="Y122" s="440" t="str">
        <f t="shared" si="6"/>
        <v>g. Female condoms</v>
      </c>
      <c r="Z122" s="475"/>
      <c r="AA122" s="409"/>
    </row>
    <row r="123" spans="1:27" s="132" customFormat="1" ht="15.75" customHeight="1">
      <c r="A123" s="217"/>
      <c r="B123" s="1473" t="s">
        <v>110</v>
      </c>
      <c r="C123" s="1473"/>
      <c r="D123" s="1473"/>
      <c r="E123" s="1473"/>
      <c r="F123" s="1474"/>
      <c r="G123" s="1540" t="s">
        <v>62</v>
      </c>
      <c r="H123" s="1542"/>
      <c r="I123" s="421"/>
      <c r="J123" s="446" t="str">
        <f t="shared" si="5"/>
        <v>No</v>
      </c>
      <c r="K123" s="397"/>
      <c r="L123" s="397"/>
      <c r="M123" s="396"/>
      <c r="N123" s="396"/>
      <c r="O123" s="397"/>
      <c r="P123" s="396"/>
      <c r="Q123" s="474"/>
      <c r="R123" s="396"/>
      <c r="S123" s="412"/>
      <c r="T123" s="413"/>
      <c r="U123" s="413"/>
      <c r="V123" s="413"/>
      <c r="W123" s="414"/>
      <c r="X123" s="414"/>
      <c r="Y123" s="440" t="str">
        <f t="shared" si="6"/>
        <v>h. Emergency contraceptive pills</v>
      </c>
      <c r="Z123" s="475"/>
      <c r="AA123" s="409"/>
    </row>
    <row r="124" spans="1:27" s="132" customFormat="1" ht="15.75" customHeight="1">
      <c r="A124" s="217"/>
      <c r="B124" s="1473" t="s">
        <v>72</v>
      </c>
      <c r="C124" s="1473"/>
      <c r="D124" s="1473"/>
      <c r="E124" s="1473"/>
      <c r="F124" s="1474"/>
      <c r="G124" s="1540" t="s">
        <v>62</v>
      </c>
      <c r="H124" s="1542"/>
      <c r="I124" s="421"/>
      <c r="J124" s="446" t="str">
        <f>G124</f>
        <v>No</v>
      </c>
      <c r="K124" s="397"/>
      <c r="L124" s="397"/>
      <c r="M124" s="396"/>
      <c r="N124" s="396"/>
      <c r="O124" s="397"/>
      <c r="P124" s="396"/>
      <c r="Q124" s="474"/>
      <c r="R124" s="396"/>
      <c r="S124" s="412"/>
      <c r="T124" s="413"/>
      <c r="U124" s="413"/>
      <c r="V124" s="413"/>
      <c r="W124" s="414"/>
      <c r="X124" s="414"/>
      <c r="Y124" s="440" t="str">
        <f>B124</f>
        <v>i. CycleBeads</v>
      </c>
      <c r="Z124" s="475"/>
      <c r="AA124" s="409"/>
    </row>
    <row r="125" spans="1:27" s="132" customFormat="1" ht="15.75" customHeight="1">
      <c r="A125" s="217"/>
      <c r="B125" s="1473" t="s">
        <v>111</v>
      </c>
      <c r="C125" s="1473"/>
      <c r="D125" s="1473"/>
      <c r="E125" s="1473"/>
      <c r="F125" s="1474"/>
      <c r="G125" s="1540" t="s">
        <v>62</v>
      </c>
      <c r="H125" s="1542"/>
      <c r="I125" s="421"/>
      <c r="J125" s="446" t="str">
        <f t="shared" si="5"/>
        <v>No</v>
      </c>
      <c r="K125" s="397"/>
      <c r="L125" s="397"/>
      <c r="M125" s="396"/>
      <c r="N125" s="396"/>
      <c r="O125" s="397"/>
      <c r="P125" s="396"/>
      <c r="Q125" s="474"/>
      <c r="R125" s="396"/>
      <c r="S125" s="412"/>
      <c r="T125" s="413"/>
      <c r="U125" s="413"/>
      <c r="V125" s="413"/>
      <c r="W125" s="414"/>
      <c r="X125" s="414"/>
      <c r="Y125" s="440" t="str">
        <f t="shared" si="6"/>
        <v>j. Any other contraceptive(s)?</v>
      </c>
      <c r="Z125" s="475"/>
      <c r="AA125" s="409"/>
    </row>
    <row r="126" spans="1:27" s="132" customFormat="1" ht="15.75">
      <c r="A126" s="217"/>
      <c r="B126" s="1123"/>
      <c r="C126" s="1134" t="s">
        <v>112</v>
      </c>
      <c r="D126" s="1134"/>
      <c r="E126" s="1134"/>
      <c r="F126" s="1141"/>
      <c r="G126" s="1602" t="s">
        <v>205</v>
      </c>
      <c r="H126" s="1604"/>
      <c r="I126" s="421"/>
      <c r="J126" s="446" t="e">
        <f>#REF!</f>
        <v>#REF!</v>
      </c>
      <c r="K126" s="397"/>
      <c r="L126" s="397"/>
      <c r="M126" s="396"/>
      <c r="N126" s="396"/>
      <c r="O126" s="397"/>
      <c r="P126" s="396"/>
      <c r="Q126" s="474"/>
      <c r="R126" s="397">
        <f>B126</f>
        <v>0</v>
      </c>
      <c r="S126" s="412"/>
      <c r="T126" s="413"/>
      <c r="U126" s="413"/>
      <c r="V126" s="413"/>
      <c r="W126" s="414"/>
      <c r="X126" s="414"/>
      <c r="Y126" s="474"/>
      <c r="Z126" s="475"/>
      <c r="AA126" s="409"/>
    </row>
    <row r="127" spans="1:27" s="132" customFormat="1" ht="15.75">
      <c r="A127" s="1680" t="s">
        <v>198</v>
      </c>
      <c r="B127" s="1681"/>
      <c r="C127" s="1681"/>
      <c r="D127" s="1681"/>
      <c r="E127" s="1681"/>
      <c r="F127" s="1142"/>
      <c r="G127" s="1602">
        <v>2014</v>
      </c>
      <c r="H127" s="1604"/>
      <c r="I127" s="421"/>
      <c r="J127" s="446" t="e">
        <f>#REF!</f>
        <v>#REF!</v>
      </c>
      <c r="K127" s="397"/>
      <c r="L127" s="397"/>
      <c r="M127" s="396"/>
      <c r="N127" s="396"/>
      <c r="O127" s="397"/>
      <c r="P127" s="396"/>
      <c r="Q127" s="474"/>
      <c r="R127" s="397">
        <f>B127</f>
        <v>0</v>
      </c>
      <c r="S127" s="412"/>
      <c r="T127" s="413"/>
      <c r="U127" s="413"/>
      <c r="V127" s="413"/>
      <c r="W127" s="414"/>
      <c r="X127" s="414"/>
      <c r="Y127" s="474"/>
      <c r="Z127" s="475"/>
      <c r="AA127" s="409"/>
    </row>
    <row r="128" spans="1:27" s="132" customFormat="1" ht="22.5" customHeight="1">
      <c r="A128" s="1493" t="s">
        <v>623</v>
      </c>
      <c r="B128" s="1473"/>
      <c r="C128" s="1474"/>
      <c r="D128" s="1484" t="s">
        <v>1817</v>
      </c>
      <c r="E128" s="1485"/>
      <c r="F128" s="1485"/>
      <c r="G128" s="1485"/>
      <c r="H128" s="1486"/>
      <c r="I128" s="421"/>
      <c r="J128" s="473"/>
      <c r="K128" s="397" t="str">
        <f>A128</f>
        <v xml:space="preserve">D11. Name of the list(s)
</v>
      </c>
      <c r="L128" s="397"/>
      <c r="M128" s="396"/>
      <c r="N128" s="396"/>
      <c r="O128" s="397" t="str">
        <f>D128</f>
        <v>National list of essential drugs and consumables</v>
      </c>
      <c r="P128" s="396"/>
      <c r="Q128" s="474"/>
      <c r="R128" s="396"/>
      <c r="S128" s="412"/>
      <c r="T128" s="413"/>
      <c r="U128" s="413"/>
      <c r="V128" s="413"/>
      <c r="W128" s="414"/>
      <c r="X128" s="414"/>
      <c r="Y128" s="474"/>
      <c r="Z128" s="475"/>
      <c r="AA128" s="409"/>
    </row>
    <row r="129" spans="1:27" s="132" customFormat="1" ht="34.5" customHeight="1">
      <c r="A129" s="1493" t="s">
        <v>624</v>
      </c>
      <c r="B129" s="1473"/>
      <c r="C129" s="1474"/>
      <c r="D129" s="1484"/>
      <c r="E129" s="1485"/>
      <c r="F129" s="1485"/>
      <c r="G129" s="1485"/>
      <c r="H129" s="1486"/>
      <c r="I129" s="421"/>
      <c r="J129" s="473"/>
      <c r="K129" s="397" t="str">
        <f>A129</f>
        <v xml:space="preserve">D12. Notes about the list(s)
</v>
      </c>
      <c r="L129" s="397"/>
      <c r="M129" s="396"/>
      <c r="N129" s="396"/>
      <c r="O129" s="397">
        <f>D129</f>
        <v>0</v>
      </c>
      <c r="P129" s="396"/>
      <c r="Q129" s="474"/>
      <c r="R129" s="396"/>
      <c r="S129" s="412"/>
      <c r="T129" s="413"/>
      <c r="U129" s="413"/>
      <c r="V129" s="413"/>
      <c r="W129" s="414"/>
      <c r="X129" s="414"/>
      <c r="Y129" s="474"/>
      <c r="Z129" s="475"/>
      <c r="AA129" s="409"/>
    </row>
    <row r="130" spans="1:27" s="111" customFormat="1" ht="21.75" customHeight="1">
      <c r="A130" s="1493" t="s">
        <v>1777</v>
      </c>
      <c r="B130" s="1473"/>
      <c r="C130" s="1473"/>
      <c r="D130" s="1473"/>
      <c r="E130" s="1473"/>
      <c r="F130" s="1473"/>
      <c r="G130" s="1473"/>
      <c r="H130" s="1511"/>
      <c r="I130" s="476"/>
      <c r="J130" s="446"/>
      <c r="K130" s="397"/>
      <c r="L130" s="396"/>
      <c r="M130" s="396"/>
      <c r="N130" s="396"/>
      <c r="O130" s="397"/>
      <c r="P130" s="396"/>
      <c r="Q130" s="396"/>
      <c r="R130" s="396"/>
      <c r="S130" s="396"/>
      <c r="T130" s="406"/>
      <c r="U130" s="406"/>
      <c r="V130" s="406"/>
      <c r="W130" s="407"/>
      <c r="X130" s="405" t="str">
        <f>A130</f>
        <v xml:space="preserve">D12.  Information on country's Poverty Reduction Strategy Paper (PRSP)
</v>
      </c>
      <c r="Y130" s="424"/>
      <c r="Z130" s="425"/>
      <c r="AA130" s="409"/>
    </row>
    <row r="131" spans="1:27" s="132" customFormat="1" ht="30.75" customHeight="1">
      <c r="A131" s="218"/>
      <c r="B131" s="1612" t="s">
        <v>172</v>
      </c>
      <c r="C131" s="1613"/>
      <c r="D131" s="1613"/>
      <c r="E131" s="1614"/>
      <c r="F131" s="1615">
        <v>2005</v>
      </c>
      <c r="G131" s="1616"/>
      <c r="H131" s="1617"/>
      <c r="I131" s="421"/>
      <c r="J131" s="446">
        <f>G131</f>
        <v>0</v>
      </c>
      <c r="K131" s="397"/>
      <c r="L131" s="397"/>
      <c r="M131" s="396"/>
      <c r="N131" s="396"/>
      <c r="O131" s="397"/>
      <c r="P131" s="396"/>
      <c r="Q131" s="474"/>
      <c r="R131" s="397" t="str">
        <f>B131</f>
        <v>a. What year is the Poverty Reduction Strategy Paper from? (most recent actual PRSP on IMF's site [not progress or summary report])</v>
      </c>
      <c r="S131" s="412"/>
      <c r="T131" s="413"/>
      <c r="U131" s="413"/>
      <c r="V131" s="413"/>
      <c r="W131" s="414"/>
      <c r="X131" s="414"/>
      <c r="Y131" s="474"/>
      <c r="Z131" s="475"/>
      <c r="AA131" s="409"/>
    </row>
    <row r="132" spans="1:27" s="132" customFormat="1" ht="15.75" customHeight="1">
      <c r="A132" s="217"/>
      <c r="B132" s="1473" t="s">
        <v>67</v>
      </c>
      <c r="C132" s="1473"/>
      <c r="D132" s="1473"/>
      <c r="E132" s="1473"/>
      <c r="F132" s="1474"/>
      <c r="G132" s="1540" t="s">
        <v>61</v>
      </c>
      <c r="H132" s="1542"/>
      <c r="I132" s="421"/>
      <c r="J132" s="446" t="str">
        <f>G132</f>
        <v>Yes</v>
      </c>
      <c r="K132" s="397"/>
      <c r="L132" s="397"/>
      <c r="M132" s="396"/>
      <c r="N132" s="396"/>
      <c r="O132" s="397"/>
      <c r="P132" s="396"/>
      <c r="Q132" s="474"/>
      <c r="R132" s="396"/>
      <c r="S132" s="412"/>
      <c r="T132" s="413"/>
      <c r="U132" s="413"/>
      <c r="V132" s="413"/>
      <c r="W132" s="414"/>
      <c r="X132" s="414"/>
      <c r="Y132" s="440" t="str">
        <f>B132</f>
        <v>b. Is family planning or reproductive health a priority in the PRSP?</v>
      </c>
      <c r="Z132" s="475"/>
      <c r="AA132" s="409"/>
    </row>
    <row r="133" spans="1:27" s="132" customFormat="1" ht="15.75" customHeight="1">
      <c r="A133" s="217"/>
      <c r="B133" s="1473" t="s">
        <v>68</v>
      </c>
      <c r="C133" s="1473"/>
      <c r="D133" s="1473"/>
      <c r="E133" s="1473"/>
      <c r="F133" s="1474"/>
      <c r="G133" s="1540" t="s">
        <v>62</v>
      </c>
      <c r="H133" s="1542"/>
      <c r="I133" s="421"/>
      <c r="J133" s="446" t="str">
        <f>G133</f>
        <v>No</v>
      </c>
      <c r="K133" s="397"/>
      <c r="L133" s="397"/>
      <c r="M133" s="396"/>
      <c r="N133" s="396"/>
      <c r="O133" s="397"/>
      <c r="P133" s="396"/>
      <c r="Q133" s="474"/>
      <c r="R133" s="396"/>
      <c r="S133" s="412"/>
      <c r="T133" s="413"/>
      <c r="U133" s="413"/>
      <c r="V133" s="413"/>
      <c r="W133" s="414"/>
      <c r="X133" s="414"/>
      <c r="Y133" s="440" t="str">
        <f>B133</f>
        <v>c. Is contraceptive security included in the PRSP?</v>
      </c>
      <c r="Z133" s="475"/>
      <c r="AA133" s="409"/>
    </row>
    <row r="134" spans="1:27" s="132" customFormat="1" ht="15.75" customHeight="1">
      <c r="A134" s="217"/>
      <c r="B134" s="1473" t="s">
        <v>40</v>
      </c>
      <c r="C134" s="1473"/>
      <c r="D134" s="1473"/>
      <c r="E134" s="1473"/>
      <c r="F134" s="1474"/>
      <c r="G134" s="1540" t="s">
        <v>62</v>
      </c>
      <c r="H134" s="1542"/>
      <c r="I134" s="421"/>
      <c r="J134" s="446" t="str">
        <f>G134</f>
        <v>No</v>
      </c>
      <c r="K134" s="397"/>
      <c r="L134" s="397"/>
      <c r="M134" s="396"/>
      <c r="N134" s="396"/>
      <c r="O134" s="397"/>
      <c r="P134" s="396"/>
      <c r="Q134" s="474"/>
      <c r="R134" s="396"/>
      <c r="S134" s="412"/>
      <c r="T134" s="413"/>
      <c r="U134" s="413"/>
      <c r="V134" s="413"/>
      <c r="W134" s="414"/>
      <c r="X134" s="414"/>
      <c r="Y134" s="440" t="str">
        <f>B134</f>
        <v>d. Is contraceptive prevalence rate (CPR) included as an indicator in the PRSP?</v>
      </c>
      <c r="Z134" s="475"/>
      <c r="AA134" s="409"/>
    </row>
    <row r="135" spans="1:27" s="132" customFormat="1" ht="15.75" customHeight="1">
      <c r="A135" s="217"/>
      <c r="B135" s="1473" t="s">
        <v>41</v>
      </c>
      <c r="C135" s="1473"/>
      <c r="D135" s="1473"/>
      <c r="E135" s="1473"/>
      <c r="F135" s="1474"/>
      <c r="G135" s="1540" t="s">
        <v>62</v>
      </c>
      <c r="H135" s="1542"/>
      <c r="I135" s="421"/>
      <c r="J135" s="446" t="str">
        <f>G135</f>
        <v>No</v>
      </c>
      <c r="K135" s="397"/>
      <c r="L135" s="397"/>
      <c r="M135" s="396"/>
      <c r="N135" s="396"/>
      <c r="O135" s="397"/>
      <c r="P135" s="396"/>
      <c r="Q135" s="474"/>
      <c r="R135" s="396"/>
      <c r="S135" s="412"/>
      <c r="T135" s="413"/>
      <c r="U135" s="413"/>
      <c r="V135" s="413"/>
      <c r="W135" s="414"/>
      <c r="X135" s="414"/>
      <c r="Y135" s="440" t="str">
        <f>B135</f>
        <v>e. Are contraceptive supply indicators included in the PRSP?</v>
      </c>
      <c r="Z135" s="475"/>
      <c r="AA135" s="409"/>
    </row>
    <row r="136" spans="1:27" s="132" customFormat="1" ht="60.75" thickBot="1">
      <c r="A136" s="152" t="s">
        <v>42</v>
      </c>
      <c r="B136" s="1473" t="s">
        <v>43</v>
      </c>
      <c r="C136" s="1474"/>
      <c r="D136" s="1553" t="s">
        <v>1818</v>
      </c>
      <c r="E136" s="1554"/>
      <c r="F136" s="1554"/>
      <c r="G136" s="1554"/>
      <c r="H136" s="1555"/>
      <c r="I136" s="421"/>
      <c r="J136" s="473"/>
      <c r="K136" s="397" t="str">
        <f>B136</f>
        <v>f. Notes about the Poverty Reduction Strategy Paper</v>
      </c>
      <c r="L136" s="397"/>
      <c r="M136" s="396"/>
      <c r="N136" s="396"/>
      <c r="O136" s="397" t="str">
        <f>D136</f>
        <v>A supply indicator is included for generic and essential drugs. It does not refer directly to RH or FP supplies though.</v>
      </c>
      <c r="P136" s="396"/>
      <c r="Q136" s="474"/>
      <c r="R136" s="396"/>
      <c r="S136" s="412"/>
      <c r="T136" s="413"/>
      <c r="U136" s="413"/>
      <c r="V136" s="413"/>
      <c r="W136" s="414"/>
      <c r="X136" s="414"/>
      <c r="Y136" s="474"/>
      <c r="Z136" s="475"/>
      <c r="AA136" s="409"/>
    </row>
    <row r="137" spans="1:27" s="111" customFormat="1" ht="16.5" customHeight="1" thickBot="1">
      <c r="A137" s="1618" t="s">
        <v>4</v>
      </c>
      <c r="B137" s="1619"/>
      <c r="C137" s="1619"/>
      <c r="D137" s="1619"/>
      <c r="E137" s="1619"/>
      <c r="F137" s="1619"/>
      <c r="G137" s="1619"/>
      <c r="H137" s="219"/>
      <c r="I137" s="410"/>
      <c r="J137" s="446"/>
      <c r="K137" s="397"/>
      <c r="L137" s="396"/>
      <c r="M137" s="396"/>
      <c r="N137" s="396"/>
      <c r="O137" s="397"/>
      <c r="P137" s="396"/>
      <c r="Q137" s="396"/>
      <c r="R137" s="396"/>
      <c r="S137" s="396"/>
      <c r="T137" s="406"/>
      <c r="U137" s="406"/>
      <c r="V137" s="406"/>
      <c r="W137" s="407"/>
      <c r="X137" s="407"/>
      <c r="Y137" s="424"/>
      <c r="Z137" s="425"/>
      <c r="AA137" s="409"/>
    </row>
    <row r="138" spans="1:27" s="111" customFormat="1" ht="30" customHeight="1">
      <c r="A138" s="1470" t="s">
        <v>669</v>
      </c>
      <c r="B138" s="1471"/>
      <c r="C138" s="1471"/>
      <c r="D138" s="1471"/>
      <c r="E138" s="1471"/>
      <c r="F138" s="1472"/>
      <c r="G138" s="1620" t="s">
        <v>62</v>
      </c>
      <c r="H138" s="1621"/>
      <c r="I138" s="419"/>
      <c r="J138" s="446" t="str">
        <f>G138</f>
        <v>No</v>
      </c>
      <c r="K138" s="397"/>
      <c r="L138" s="396"/>
      <c r="M138" s="396"/>
      <c r="N138" s="396"/>
      <c r="O138" s="397"/>
      <c r="P138" s="396"/>
      <c r="Q138" s="396"/>
      <c r="R138" s="396"/>
      <c r="S138" s="396"/>
      <c r="T138" s="406"/>
      <c r="U138" s="406"/>
      <c r="V138" s="406"/>
      <c r="W138" s="407"/>
      <c r="X138" s="407"/>
      <c r="Y138" s="440" t="str">
        <f>A138</f>
        <v>E. Have stockouts occurred for any contraceptive at the central* level in the last 12 months?  
*(The central level refers to the central level warehouse for the public sector.)</v>
      </c>
      <c r="Z138" s="425"/>
      <c r="AA138" s="409"/>
    </row>
    <row r="139" spans="1:27" s="111" customFormat="1" ht="60">
      <c r="A139" s="1493" t="s">
        <v>625</v>
      </c>
      <c r="B139" s="1473"/>
      <c r="C139" s="1473"/>
      <c r="D139" s="1473"/>
      <c r="E139" s="1473"/>
      <c r="F139" s="1473"/>
      <c r="G139" s="1473"/>
      <c r="H139" s="1511"/>
      <c r="I139" s="430"/>
      <c r="J139" s="446"/>
      <c r="K139" s="397"/>
      <c r="L139" s="396"/>
      <c r="M139" s="396"/>
      <c r="N139" s="396"/>
      <c r="O139" s="397"/>
      <c r="P139" s="396"/>
      <c r="Q139" s="396"/>
      <c r="R139" s="396"/>
      <c r="S139" s="396"/>
      <c r="T139" s="406"/>
      <c r="U139" s="406"/>
      <c r="V139" s="406"/>
      <c r="W139" s="407"/>
      <c r="X139" s="405" t="str">
        <f>A139</f>
        <v>E1.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v>
      </c>
      <c r="Y139" s="424"/>
      <c r="Z139" s="425"/>
      <c r="AA139" s="409"/>
    </row>
    <row r="140" spans="1:27" s="111" customFormat="1" ht="15" customHeight="1">
      <c r="A140" s="1125"/>
      <c r="B140" s="1473" t="s">
        <v>108</v>
      </c>
      <c r="C140" s="1473"/>
      <c r="D140" s="1473"/>
      <c r="E140" s="1473"/>
      <c r="F140" s="1474"/>
      <c r="G140" s="1540" t="s">
        <v>62</v>
      </c>
      <c r="H140" s="1542"/>
      <c r="I140" s="419"/>
      <c r="J140" s="446" t="str">
        <f t="shared" ref="J140:J148" si="7">G140</f>
        <v>No</v>
      </c>
      <c r="K140" s="397"/>
      <c r="L140" s="396"/>
      <c r="M140" s="396"/>
      <c r="N140" s="396"/>
      <c r="O140" s="397"/>
      <c r="P140" s="396"/>
      <c r="Q140" s="396"/>
      <c r="R140" s="396"/>
      <c r="S140" s="396"/>
      <c r="T140" s="406"/>
      <c r="U140" s="406"/>
      <c r="V140" s="406"/>
      <c r="W140" s="407"/>
      <c r="X140" s="407"/>
      <c r="Y140" s="440" t="str">
        <f t="shared" ref="Y140:Y148" si="8">B140</f>
        <v>a. Combined oral contraceptives</v>
      </c>
      <c r="Z140" s="425"/>
      <c r="AA140" s="409"/>
    </row>
    <row r="141" spans="1:27" s="111" customFormat="1" ht="15" customHeight="1">
      <c r="A141" s="1129"/>
      <c r="B141" s="1473" t="s">
        <v>109</v>
      </c>
      <c r="C141" s="1473"/>
      <c r="D141" s="1473"/>
      <c r="E141" s="1473"/>
      <c r="F141" s="1474"/>
      <c r="G141" s="1540" t="s">
        <v>62</v>
      </c>
      <c r="H141" s="1542"/>
      <c r="I141" s="419"/>
      <c r="J141" s="446" t="str">
        <f t="shared" si="7"/>
        <v>No</v>
      </c>
      <c r="K141" s="397"/>
      <c r="L141" s="396"/>
      <c r="M141" s="396"/>
      <c r="N141" s="396"/>
      <c r="O141" s="396"/>
      <c r="P141" s="396"/>
      <c r="Q141" s="396"/>
      <c r="R141" s="396"/>
      <c r="S141" s="396"/>
      <c r="T141" s="406"/>
      <c r="U141" s="406"/>
      <c r="V141" s="406"/>
      <c r="W141" s="407"/>
      <c r="X141" s="407"/>
      <c r="Y141" s="440" t="str">
        <f t="shared" si="8"/>
        <v>b. Progestin-only pills</v>
      </c>
      <c r="Z141" s="425"/>
      <c r="AA141" s="409"/>
    </row>
    <row r="142" spans="1:27" s="111" customFormat="1" ht="15" customHeight="1">
      <c r="A142" s="1125"/>
      <c r="B142" s="1473" t="s">
        <v>170</v>
      </c>
      <c r="C142" s="1473"/>
      <c r="D142" s="1473"/>
      <c r="E142" s="1473"/>
      <c r="F142" s="1474"/>
      <c r="G142" s="1540" t="s">
        <v>62</v>
      </c>
      <c r="H142" s="1542"/>
      <c r="I142" s="419"/>
      <c r="J142" s="446" t="str">
        <f t="shared" si="7"/>
        <v>No</v>
      </c>
      <c r="K142" s="397"/>
      <c r="L142" s="396"/>
      <c r="M142" s="396"/>
      <c r="N142" s="396"/>
      <c r="O142" s="396"/>
      <c r="P142" s="396"/>
      <c r="Q142" s="396"/>
      <c r="R142" s="396"/>
      <c r="S142" s="396"/>
      <c r="T142" s="406"/>
      <c r="U142" s="406"/>
      <c r="V142" s="406"/>
      <c r="W142" s="407"/>
      <c r="X142" s="407"/>
      <c r="Y142" s="440" t="str">
        <f t="shared" si="8"/>
        <v>c. Injectables</v>
      </c>
      <c r="Z142" s="425"/>
      <c r="AA142" s="409"/>
    </row>
    <row r="143" spans="1:27" s="111" customFormat="1" ht="15" customHeight="1">
      <c r="A143" s="1125"/>
      <c r="B143" s="1473" t="s">
        <v>171</v>
      </c>
      <c r="C143" s="1473"/>
      <c r="D143" s="1473"/>
      <c r="E143" s="1473"/>
      <c r="F143" s="1474"/>
      <c r="G143" s="1540" t="s">
        <v>62</v>
      </c>
      <c r="H143" s="1542"/>
      <c r="I143" s="419"/>
      <c r="J143" s="446" t="str">
        <f t="shared" si="7"/>
        <v>No</v>
      </c>
      <c r="K143" s="397"/>
      <c r="L143" s="396"/>
      <c r="M143" s="396"/>
      <c r="N143" s="396"/>
      <c r="O143" s="396"/>
      <c r="P143" s="396"/>
      <c r="Q143" s="396"/>
      <c r="R143" s="396"/>
      <c r="S143" s="396"/>
      <c r="T143" s="406"/>
      <c r="U143" s="406"/>
      <c r="V143" s="406"/>
      <c r="W143" s="407"/>
      <c r="X143" s="407"/>
      <c r="Y143" s="440" t="str">
        <f t="shared" si="8"/>
        <v>d. Implants</v>
      </c>
      <c r="Z143" s="425"/>
      <c r="AA143" s="409"/>
    </row>
    <row r="144" spans="1:27" s="111" customFormat="1" ht="15" customHeight="1">
      <c r="A144" s="1125"/>
      <c r="B144" s="1473" t="s">
        <v>29</v>
      </c>
      <c r="C144" s="1473"/>
      <c r="D144" s="1473"/>
      <c r="E144" s="1473"/>
      <c r="F144" s="1474"/>
      <c r="G144" s="1540" t="s">
        <v>62</v>
      </c>
      <c r="H144" s="1542"/>
      <c r="I144" s="419"/>
      <c r="J144" s="446" t="str">
        <f t="shared" si="7"/>
        <v>No</v>
      </c>
      <c r="K144" s="397"/>
      <c r="L144" s="396"/>
      <c r="M144" s="396"/>
      <c r="N144" s="396"/>
      <c r="O144" s="396"/>
      <c r="P144" s="396"/>
      <c r="Q144" s="396"/>
      <c r="R144" s="396"/>
      <c r="S144" s="396"/>
      <c r="T144" s="406"/>
      <c r="U144" s="406"/>
      <c r="V144" s="406"/>
      <c r="W144" s="407"/>
      <c r="X144" s="407"/>
      <c r="Y144" s="440" t="str">
        <f t="shared" si="8"/>
        <v>e. Intrauterine devices (IUDs)</v>
      </c>
      <c r="Z144" s="425"/>
      <c r="AA144" s="409"/>
    </row>
    <row r="145" spans="1:27" s="111" customFormat="1" ht="15" customHeight="1">
      <c r="A145" s="1125"/>
      <c r="B145" s="1473" t="s">
        <v>18</v>
      </c>
      <c r="C145" s="1473"/>
      <c r="D145" s="1473"/>
      <c r="E145" s="1473"/>
      <c r="F145" s="1474"/>
      <c r="G145" s="1540" t="s">
        <v>62</v>
      </c>
      <c r="H145" s="1542"/>
      <c r="I145" s="419"/>
      <c r="J145" s="446" t="str">
        <f t="shared" si="7"/>
        <v>No</v>
      </c>
      <c r="K145" s="397"/>
      <c r="L145" s="396"/>
      <c r="M145" s="396"/>
      <c r="N145" s="396"/>
      <c r="O145" s="396"/>
      <c r="P145" s="396"/>
      <c r="Q145" s="396"/>
      <c r="R145" s="396"/>
      <c r="S145" s="396"/>
      <c r="T145" s="406"/>
      <c r="U145" s="406"/>
      <c r="V145" s="406"/>
      <c r="W145" s="407"/>
      <c r="X145" s="407"/>
      <c r="Y145" s="440" t="str">
        <f t="shared" si="8"/>
        <v>f. Male condoms</v>
      </c>
      <c r="Z145" s="425"/>
      <c r="AA145" s="409"/>
    </row>
    <row r="146" spans="1:27" s="111" customFormat="1" ht="15" customHeight="1">
      <c r="A146" s="1125"/>
      <c r="B146" s="1473" t="s">
        <v>19</v>
      </c>
      <c r="C146" s="1473"/>
      <c r="D146" s="1473"/>
      <c r="E146" s="1473"/>
      <c r="F146" s="1474"/>
      <c r="G146" s="1540" t="s">
        <v>62</v>
      </c>
      <c r="H146" s="1542"/>
      <c r="I146" s="419"/>
      <c r="J146" s="446" t="str">
        <f t="shared" si="7"/>
        <v>No</v>
      </c>
      <c r="K146" s="397"/>
      <c r="L146" s="396"/>
      <c r="M146" s="396"/>
      <c r="N146" s="396"/>
      <c r="O146" s="396"/>
      <c r="P146" s="396"/>
      <c r="Q146" s="396"/>
      <c r="R146" s="396"/>
      <c r="S146" s="396"/>
      <c r="T146" s="406"/>
      <c r="U146" s="406"/>
      <c r="V146" s="406"/>
      <c r="W146" s="407"/>
      <c r="X146" s="407"/>
      <c r="Y146" s="440" t="str">
        <f t="shared" si="8"/>
        <v>g. Female condoms</v>
      </c>
      <c r="Z146" s="425"/>
      <c r="AA146" s="409"/>
    </row>
    <row r="147" spans="1:27" s="111" customFormat="1" ht="15" customHeight="1">
      <c r="A147" s="1125"/>
      <c r="B147" s="1473" t="s">
        <v>110</v>
      </c>
      <c r="C147" s="1473"/>
      <c r="D147" s="1473"/>
      <c r="E147" s="1473"/>
      <c r="F147" s="1474"/>
      <c r="G147" s="1540" t="s">
        <v>205</v>
      </c>
      <c r="H147" s="1542"/>
      <c r="I147" s="419"/>
      <c r="J147" s="446" t="str">
        <f t="shared" si="7"/>
        <v>Not applicable</v>
      </c>
      <c r="K147" s="397"/>
      <c r="L147" s="396"/>
      <c r="M147" s="396"/>
      <c r="N147" s="396"/>
      <c r="O147" s="396"/>
      <c r="P147" s="396"/>
      <c r="Q147" s="396"/>
      <c r="R147" s="396"/>
      <c r="S147" s="396"/>
      <c r="T147" s="406"/>
      <c r="U147" s="406"/>
      <c r="V147" s="406"/>
      <c r="W147" s="407"/>
      <c r="X147" s="407"/>
      <c r="Y147" s="440" t="str">
        <f t="shared" si="8"/>
        <v>h. Emergency contraceptive pills</v>
      </c>
      <c r="Z147" s="425"/>
      <c r="AA147" s="409"/>
    </row>
    <row r="148" spans="1:27" s="111" customFormat="1" ht="15" customHeight="1">
      <c r="A148" s="1125"/>
      <c r="B148" s="1473" t="s">
        <v>72</v>
      </c>
      <c r="C148" s="1473"/>
      <c r="D148" s="1473"/>
      <c r="E148" s="1473"/>
      <c r="F148" s="1474"/>
      <c r="G148" s="1540" t="s">
        <v>62</v>
      </c>
      <c r="H148" s="1542"/>
      <c r="I148" s="419"/>
      <c r="J148" s="446" t="str">
        <f t="shared" si="7"/>
        <v>No</v>
      </c>
      <c r="K148" s="397"/>
      <c r="L148" s="396"/>
      <c r="M148" s="396"/>
      <c r="N148" s="396"/>
      <c r="O148" s="396"/>
      <c r="P148" s="396"/>
      <c r="Q148" s="396"/>
      <c r="R148" s="396"/>
      <c r="S148" s="396"/>
      <c r="T148" s="406"/>
      <c r="U148" s="406"/>
      <c r="V148" s="406"/>
      <c r="W148" s="407"/>
      <c r="X148" s="407"/>
      <c r="Y148" s="440" t="str">
        <f t="shared" si="8"/>
        <v>i. CycleBeads</v>
      </c>
      <c r="Z148" s="425"/>
      <c r="AA148" s="409"/>
    </row>
    <row r="149" spans="1:27" s="111" customFormat="1" ht="30">
      <c r="A149" s="1125"/>
      <c r="B149" s="1473" t="s">
        <v>717</v>
      </c>
      <c r="C149" s="1473"/>
      <c r="D149" s="1473"/>
      <c r="E149" s="1473"/>
      <c r="F149" s="1484" t="s">
        <v>538</v>
      </c>
      <c r="G149" s="1485"/>
      <c r="H149" s="1486"/>
      <c r="I149" s="419"/>
      <c r="J149" s="446"/>
      <c r="K149" s="397"/>
      <c r="L149" s="396"/>
      <c r="M149" s="397"/>
      <c r="N149" s="396"/>
      <c r="O149" s="396"/>
      <c r="P149" s="396"/>
      <c r="Q149" s="397" t="str">
        <f>F149</f>
        <v>01/13-12/13</v>
      </c>
      <c r="R149" s="397" t="str">
        <f>B149</f>
        <v xml:space="preserve">j. Time period covered by reports reviewed
(mm/yy - mm/yy) (for example, reports from 01/13-12/13) </v>
      </c>
      <c r="S149" s="396"/>
      <c r="T149" s="406"/>
      <c r="U149" s="406"/>
      <c r="V149" s="406"/>
      <c r="W149" s="407"/>
      <c r="X149" s="407"/>
      <c r="Y149" s="424"/>
      <c r="Z149" s="425"/>
      <c r="AA149" s="409"/>
    </row>
    <row r="150" spans="1:27" s="111" customFormat="1" ht="45">
      <c r="A150" s="152"/>
      <c r="B150" s="1473" t="s">
        <v>175</v>
      </c>
      <c r="C150" s="1473"/>
      <c r="D150" s="1473"/>
      <c r="E150" s="1473"/>
      <c r="F150" s="1484" t="s">
        <v>1819</v>
      </c>
      <c r="G150" s="1485"/>
      <c r="H150" s="1486"/>
      <c r="I150" s="419"/>
      <c r="J150" s="446"/>
      <c r="K150" s="397"/>
      <c r="L150" s="397"/>
      <c r="M150" s="396"/>
      <c r="N150" s="396"/>
      <c r="O150" s="396"/>
      <c r="P150" s="396"/>
      <c r="Q150" s="397" t="str">
        <f>F150</f>
        <v>Central Level storage report, Supply Planning Monitoring Report (RSPA)</v>
      </c>
      <c r="R150" s="397" t="str">
        <f>B150</f>
        <v>k. Data source
(for example: Procurement Planning and Monitoring Report, Logistics Management Information System, periodic physical inventory, warehouse reports)</v>
      </c>
      <c r="S150" s="396"/>
      <c r="T150" s="406"/>
      <c r="U150" s="406"/>
      <c r="V150" s="406"/>
      <c r="W150" s="407"/>
      <c r="X150" s="407"/>
      <c r="Y150" s="424"/>
      <c r="Z150" s="425"/>
      <c r="AA150" s="409"/>
    </row>
    <row r="151" spans="1:27" s="111" customFormat="1">
      <c r="A151" s="1493" t="s">
        <v>626</v>
      </c>
      <c r="B151" s="1473"/>
      <c r="C151" s="1473"/>
      <c r="D151" s="1473"/>
      <c r="E151" s="1473"/>
      <c r="F151" s="1473"/>
      <c r="G151" s="1473"/>
      <c r="H151" s="1511"/>
      <c r="I151" s="430"/>
      <c r="J151" s="437"/>
      <c r="K151" s="397"/>
      <c r="L151" s="396"/>
      <c r="M151" s="396"/>
      <c r="N151" s="396"/>
      <c r="O151" s="397"/>
      <c r="P151" s="396"/>
      <c r="Q151" s="396"/>
      <c r="R151" s="396"/>
      <c r="S151" s="396"/>
      <c r="T151" s="406"/>
      <c r="U151" s="406"/>
      <c r="V151" s="406"/>
      <c r="W151" s="407"/>
      <c r="X151" s="407"/>
      <c r="Y151" s="424"/>
      <c r="Z151" s="425"/>
      <c r="AA151" s="409"/>
    </row>
    <row r="152" spans="1:27" s="111" customFormat="1" ht="15" customHeight="1">
      <c r="A152" s="1128"/>
      <c r="B152" s="1498" t="s">
        <v>176</v>
      </c>
      <c r="C152" s="1498"/>
      <c r="D152" s="1498"/>
      <c r="E152" s="1498"/>
      <c r="F152" s="1499"/>
      <c r="G152" s="1630" t="s">
        <v>62</v>
      </c>
      <c r="H152" s="1631"/>
      <c r="I152" s="419"/>
      <c r="J152" s="446" t="str">
        <f>G152</f>
        <v>No</v>
      </c>
      <c r="K152" s="397"/>
      <c r="L152" s="396"/>
      <c r="M152" s="396"/>
      <c r="N152" s="396"/>
      <c r="O152" s="397"/>
      <c r="P152" s="396"/>
      <c r="Q152" s="396"/>
      <c r="R152" s="396"/>
      <c r="S152" s="396"/>
      <c r="T152" s="406"/>
      <c r="U152" s="406"/>
      <c r="V152" s="406"/>
      <c r="W152" s="407"/>
      <c r="X152" s="407"/>
      <c r="Y152" s="440" t="str">
        <f>B152</f>
        <v>a. service delivery point level (i.e., public sector health facilities)</v>
      </c>
      <c r="Z152" s="425"/>
      <c r="AA152" s="409"/>
    </row>
    <row r="153" spans="1:27" s="111" customFormat="1" ht="15.75" customHeight="1">
      <c r="A153" s="1125"/>
      <c r="B153" s="1473" t="s">
        <v>177</v>
      </c>
      <c r="C153" s="1473"/>
      <c r="D153" s="1473"/>
      <c r="E153" s="1473"/>
      <c r="F153" s="1474"/>
      <c r="G153" s="1540" t="s">
        <v>62</v>
      </c>
      <c r="H153" s="1542"/>
      <c r="I153" s="419"/>
      <c r="J153" s="403" t="str">
        <f>G153</f>
        <v>No</v>
      </c>
      <c r="K153" s="397"/>
      <c r="L153" s="396"/>
      <c r="M153" s="396"/>
      <c r="N153" s="396"/>
      <c r="O153" s="397"/>
      <c r="P153" s="396"/>
      <c r="Q153" s="396"/>
      <c r="R153" s="396"/>
      <c r="S153" s="396"/>
      <c r="T153" s="406"/>
      <c r="U153" s="406"/>
      <c r="V153" s="406"/>
      <c r="W153" s="407"/>
      <c r="X153" s="407"/>
      <c r="Y153" s="440" t="str">
        <f>B153</f>
        <v>b. central level (i.e., central level warehouse for the public sector)</v>
      </c>
      <c r="Z153" s="425"/>
      <c r="AA153" s="477"/>
    </row>
    <row r="154" spans="1:27" s="111" customFormat="1" ht="60.75" thickBot="1">
      <c r="A154" s="1622" t="s">
        <v>627</v>
      </c>
      <c r="B154" s="1623"/>
      <c r="C154" s="1624"/>
      <c r="D154" s="1625"/>
      <c r="E154" s="1626"/>
      <c r="F154" s="1626"/>
      <c r="G154" s="1626"/>
      <c r="H154" s="1627"/>
      <c r="I154" s="419"/>
      <c r="J154" s="446"/>
      <c r="K154" s="397" t="str">
        <f>A154</f>
        <v xml:space="preserve">F. Please note any overall comments about challenges and/or successes with contraceptive security in your country.
</v>
      </c>
      <c r="L154" s="396"/>
      <c r="M154" s="396"/>
      <c r="N154" s="396"/>
      <c r="O154" s="397">
        <f>D154</f>
        <v>0</v>
      </c>
      <c r="P154" s="396"/>
      <c r="Q154" s="396"/>
      <c r="R154" s="396"/>
      <c r="S154" s="396"/>
      <c r="T154" s="406"/>
      <c r="U154" s="406"/>
      <c r="V154" s="406"/>
      <c r="W154" s="407"/>
      <c r="X154" s="407"/>
      <c r="Y154" s="424"/>
      <c r="Z154" s="425"/>
      <c r="AA154" s="409"/>
    </row>
    <row r="155" spans="1:27" s="474" customFormat="1" ht="8.25" customHeight="1">
      <c r="A155" s="1628"/>
      <c r="B155" s="1628"/>
      <c r="C155" s="1628"/>
      <c r="D155" s="1628"/>
      <c r="E155" s="1628"/>
      <c r="F155" s="1628"/>
      <c r="G155" s="1628"/>
      <c r="H155" s="1628"/>
      <c r="I155" s="421"/>
      <c r="J155" s="473"/>
      <c r="K155" s="397"/>
      <c r="L155" s="397"/>
      <c r="M155" s="396"/>
      <c r="N155" s="396"/>
      <c r="O155" s="397"/>
      <c r="P155" s="396"/>
      <c r="R155" s="396"/>
      <c r="S155" s="412"/>
      <c r="T155" s="413"/>
      <c r="U155" s="413"/>
      <c r="V155" s="413"/>
      <c r="W155" s="414"/>
      <c r="X155" s="414"/>
      <c r="Z155" s="475"/>
      <c r="AA155" s="409"/>
    </row>
    <row r="156" spans="1:27" s="415" customFormat="1" ht="36">
      <c r="A156" s="1629" t="s">
        <v>628</v>
      </c>
      <c r="B156" s="1629"/>
      <c r="C156" s="1629"/>
      <c r="D156" s="1629"/>
      <c r="E156" s="1629"/>
      <c r="F156" s="1629"/>
      <c r="G156" s="1629"/>
      <c r="H156" s="1629"/>
      <c r="I156" s="478"/>
      <c r="J156" s="404"/>
      <c r="K156" s="397"/>
      <c r="L156" s="396"/>
      <c r="M156" s="396"/>
      <c r="N156" s="396"/>
      <c r="O156" s="397"/>
      <c r="P156" s="396"/>
      <c r="Q156" s="396"/>
      <c r="R156" s="396"/>
      <c r="S156" s="412"/>
      <c r="T156" s="413"/>
      <c r="U156" s="413"/>
      <c r="V156" s="413"/>
      <c r="W156" s="414"/>
      <c r="X156" s="479" t="str">
        <f>A156</f>
        <v>Thank you for your work on this survey! The information will be used to monitor contraceptive security for programmatic and advocacy purposes. We hope that it will be useful to you for these purposes as well.</v>
      </c>
      <c r="Z156" s="416"/>
      <c r="AA156" s="409"/>
    </row>
    <row r="157" spans="1:27" s="474" customFormat="1" ht="9.75" customHeight="1">
      <c r="A157" s="480"/>
      <c r="B157" s="480"/>
      <c r="C157" s="480"/>
      <c r="D157" s="480"/>
      <c r="E157" s="480"/>
      <c r="F157" s="480"/>
      <c r="G157" s="480"/>
      <c r="H157" s="480"/>
      <c r="I157" s="397"/>
      <c r="J157" s="473"/>
      <c r="K157" s="397"/>
      <c r="L157" s="396"/>
      <c r="M157" s="396"/>
      <c r="N157" s="396"/>
      <c r="O157" s="397"/>
      <c r="P157" s="396"/>
      <c r="Q157" s="396"/>
      <c r="R157" s="396"/>
      <c r="S157" s="412"/>
      <c r="T157" s="413"/>
      <c r="U157" s="413"/>
      <c r="V157" s="413"/>
      <c r="W157" s="414"/>
      <c r="X157" s="414"/>
      <c r="Z157" s="475"/>
      <c r="AA157" s="409"/>
    </row>
    <row r="158" spans="1:27" s="474" customFormat="1" ht="15" customHeight="1">
      <c r="A158" s="480"/>
      <c r="B158" s="480"/>
      <c r="C158" s="480"/>
      <c r="D158" s="480"/>
      <c r="E158" s="480"/>
      <c r="F158" s="480"/>
      <c r="G158" s="480"/>
      <c r="H158" s="480"/>
      <c r="I158" s="397"/>
      <c r="J158" s="404"/>
      <c r="K158" s="397"/>
      <c r="L158" s="396"/>
      <c r="M158" s="396"/>
      <c r="N158" s="396"/>
      <c r="O158" s="397"/>
      <c r="P158" s="396"/>
      <c r="Q158" s="396"/>
      <c r="R158" s="396"/>
      <c r="S158" s="412"/>
      <c r="T158" s="413"/>
      <c r="U158" s="413"/>
      <c r="V158" s="413"/>
      <c r="W158" s="414"/>
      <c r="X158" s="414"/>
      <c r="Z158" s="475"/>
      <c r="AA158" s="409"/>
    </row>
    <row r="159" spans="1:27">
      <c r="A159" s="133"/>
      <c r="B159" s="134"/>
      <c r="C159" s="134"/>
      <c r="D159" s="134"/>
      <c r="E159" s="134"/>
      <c r="F159" s="134"/>
      <c r="G159" s="135"/>
      <c r="H159" s="136"/>
      <c r="I159" s="396"/>
      <c r="O159" s="397"/>
    </row>
    <row r="160" spans="1:27">
      <c r="A160" s="137"/>
      <c r="B160" s="137"/>
      <c r="G160" s="138"/>
      <c r="H160" s="103"/>
      <c r="I160" s="396"/>
    </row>
    <row r="161" spans="1:134">
      <c r="A161" s="137"/>
      <c r="B161" s="137"/>
      <c r="G161" s="138"/>
      <c r="H161" s="103"/>
      <c r="I161" s="396"/>
    </row>
    <row r="162" spans="1:134">
      <c r="A162" s="137"/>
      <c r="B162" s="137"/>
      <c r="G162" s="138"/>
      <c r="H162" s="103"/>
      <c r="I162" s="396"/>
    </row>
    <row r="163" spans="1:134">
      <c r="A163" s="137"/>
      <c r="B163" s="137"/>
      <c r="G163" s="138"/>
      <c r="H163" s="103"/>
      <c r="I163" s="396"/>
    </row>
    <row r="164" spans="1:134">
      <c r="A164" s="137"/>
      <c r="B164" s="137"/>
      <c r="G164" s="138"/>
      <c r="H164" s="103"/>
      <c r="I164" s="396"/>
    </row>
    <row r="165" spans="1:134">
      <c r="A165" s="137"/>
      <c r="B165" s="137"/>
      <c r="G165" s="138"/>
      <c r="H165" s="103"/>
      <c r="I165" s="396"/>
    </row>
    <row r="166" spans="1:134">
      <c r="A166" s="137"/>
      <c r="B166" s="137"/>
      <c r="G166" s="138"/>
      <c r="H166" s="103"/>
      <c r="I166" s="396"/>
    </row>
    <row r="167" spans="1:134">
      <c r="A167" s="137"/>
      <c r="B167" s="137"/>
      <c r="G167" s="138"/>
      <c r="H167" s="103"/>
      <c r="I167" s="396"/>
    </row>
    <row r="168" spans="1:134">
      <c r="A168" s="137"/>
      <c r="B168" s="137"/>
      <c r="G168" s="138"/>
      <c r="H168" s="103"/>
      <c r="I168" s="396"/>
    </row>
    <row r="169" spans="1:134">
      <c r="A169" s="137"/>
      <c r="B169" s="137"/>
      <c r="G169" s="138"/>
      <c r="H169" s="103"/>
      <c r="I169" s="396"/>
    </row>
    <row r="170" spans="1:134">
      <c r="A170" s="137"/>
      <c r="B170" s="137"/>
      <c r="G170" s="138"/>
      <c r="H170" s="103"/>
      <c r="I170" s="396"/>
    </row>
    <row r="171" spans="1:134">
      <c r="A171" s="137"/>
      <c r="B171" s="137"/>
      <c r="G171" s="138"/>
      <c r="H171" s="103"/>
      <c r="I171" s="396"/>
    </row>
    <row r="172" spans="1:134">
      <c r="A172" s="137"/>
      <c r="B172" s="137"/>
      <c r="G172" s="138"/>
      <c r="H172" s="103"/>
      <c r="I172" s="396"/>
    </row>
    <row r="173" spans="1:134" s="137" customFormat="1">
      <c r="G173" s="138"/>
      <c r="H173" s="103"/>
      <c r="I173" s="396"/>
      <c r="J173" s="404"/>
      <c r="K173" s="397"/>
      <c r="L173" s="396"/>
      <c r="M173" s="396"/>
      <c r="N173" s="396"/>
      <c r="O173" s="396"/>
      <c r="P173" s="396"/>
      <c r="Q173" s="396"/>
      <c r="R173" s="396"/>
      <c r="S173" s="412"/>
      <c r="T173" s="413"/>
      <c r="U173" s="413"/>
      <c r="V173" s="413"/>
      <c r="W173" s="414"/>
      <c r="X173" s="414"/>
      <c r="Y173" s="415"/>
      <c r="Z173" s="416"/>
      <c r="AA173" s="4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row>
    <row r="174" spans="1:134" s="137" customFormat="1">
      <c r="G174" s="138"/>
      <c r="H174" s="103"/>
      <c r="I174" s="396"/>
      <c r="J174" s="404"/>
      <c r="K174" s="397"/>
      <c r="L174" s="396"/>
      <c r="M174" s="396"/>
      <c r="N174" s="396"/>
      <c r="O174" s="396"/>
      <c r="P174" s="396"/>
      <c r="Q174" s="396"/>
      <c r="R174" s="396"/>
      <c r="S174" s="412"/>
      <c r="T174" s="413"/>
      <c r="U174" s="413"/>
      <c r="V174" s="413"/>
      <c r="W174" s="414"/>
      <c r="X174" s="414"/>
      <c r="Y174" s="415"/>
      <c r="Z174" s="416"/>
      <c r="AA174" s="4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row>
    <row r="175" spans="1:134" s="137" customFormat="1">
      <c r="G175" s="138"/>
      <c r="H175" s="103"/>
      <c r="I175" s="396"/>
      <c r="J175" s="404"/>
      <c r="K175" s="397"/>
      <c r="L175" s="396"/>
      <c r="M175" s="396"/>
      <c r="N175" s="396"/>
      <c r="O175" s="396"/>
      <c r="P175" s="396"/>
      <c r="Q175" s="396"/>
      <c r="R175" s="396"/>
      <c r="S175" s="412"/>
      <c r="T175" s="413"/>
      <c r="U175" s="413"/>
      <c r="V175" s="413"/>
      <c r="W175" s="414"/>
      <c r="X175" s="414"/>
      <c r="Y175" s="415"/>
      <c r="Z175" s="416"/>
      <c r="AA175" s="4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row>
    <row r="176" spans="1:134" s="137" customFormat="1">
      <c r="G176" s="138"/>
      <c r="H176" s="103"/>
      <c r="I176" s="396"/>
      <c r="J176" s="404"/>
      <c r="K176" s="397"/>
      <c r="L176" s="396"/>
      <c r="M176" s="396"/>
      <c r="N176" s="396"/>
      <c r="O176" s="396"/>
      <c r="P176" s="396"/>
      <c r="Q176" s="396"/>
      <c r="R176" s="396"/>
      <c r="S176" s="412"/>
      <c r="T176" s="413"/>
      <c r="U176" s="413"/>
      <c r="V176" s="413"/>
      <c r="W176" s="414"/>
      <c r="X176" s="414"/>
      <c r="Y176" s="415"/>
      <c r="Z176" s="416"/>
      <c r="AA176" s="4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row>
    <row r="177" spans="7:134" s="137" customFormat="1">
      <c r="G177" s="138"/>
      <c r="H177" s="103"/>
      <c r="I177" s="396"/>
      <c r="J177" s="404"/>
      <c r="K177" s="397"/>
      <c r="L177" s="396"/>
      <c r="M177" s="396"/>
      <c r="N177" s="396"/>
      <c r="O177" s="396"/>
      <c r="P177" s="396"/>
      <c r="Q177" s="396"/>
      <c r="R177" s="396"/>
      <c r="S177" s="412"/>
      <c r="T177" s="413"/>
      <c r="U177" s="413"/>
      <c r="V177" s="413"/>
      <c r="W177" s="414"/>
      <c r="X177" s="414"/>
      <c r="Y177" s="415"/>
      <c r="Z177" s="416"/>
      <c r="AA177" s="4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row>
    <row r="178" spans="7:134" s="137" customFormat="1">
      <c r="G178" s="138"/>
      <c r="H178" s="103"/>
      <c r="I178" s="396"/>
      <c r="J178" s="404"/>
      <c r="K178" s="397"/>
      <c r="L178" s="396"/>
      <c r="M178" s="396"/>
      <c r="N178" s="396"/>
      <c r="O178" s="396"/>
      <c r="P178" s="396"/>
      <c r="Q178" s="396"/>
      <c r="R178" s="396"/>
      <c r="S178" s="412"/>
      <c r="T178" s="413"/>
      <c r="U178" s="413"/>
      <c r="V178" s="413"/>
      <c r="W178" s="414"/>
      <c r="X178" s="414"/>
      <c r="Y178" s="415"/>
      <c r="Z178" s="416"/>
      <c r="AA178" s="4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row>
    <row r="179" spans="7:134" s="137" customFormat="1">
      <c r="G179" s="138"/>
      <c r="H179" s="103"/>
      <c r="I179" s="396"/>
      <c r="J179" s="404"/>
      <c r="K179" s="397"/>
      <c r="L179" s="396"/>
      <c r="M179" s="396"/>
      <c r="N179" s="396"/>
      <c r="O179" s="396"/>
      <c r="P179" s="396"/>
      <c r="Q179" s="396"/>
      <c r="R179" s="396"/>
      <c r="S179" s="412"/>
      <c r="T179" s="413"/>
      <c r="U179" s="413"/>
      <c r="V179" s="413"/>
      <c r="W179" s="414"/>
      <c r="X179" s="414"/>
      <c r="Y179" s="415"/>
      <c r="Z179" s="416"/>
      <c r="AA179" s="4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row>
    <row r="180" spans="7:134" s="137" customFormat="1">
      <c r="G180" s="138"/>
      <c r="H180" s="103"/>
      <c r="I180" s="396"/>
      <c r="J180" s="404"/>
      <c r="K180" s="397"/>
      <c r="L180" s="396"/>
      <c r="M180" s="396"/>
      <c r="N180" s="396"/>
      <c r="O180" s="396"/>
      <c r="P180" s="396"/>
      <c r="Q180" s="396"/>
      <c r="R180" s="396"/>
      <c r="S180" s="412"/>
      <c r="T180" s="413"/>
      <c r="U180" s="413"/>
      <c r="V180" s="413"/>
      <c r="W180" s="414"/>
      <c r="X180" s="414"/>
      <c r="Y180" s="415"/>
      <c r="Z180" s="416"/>
      <c r="AA180" s="4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row>
    <row r="181" spans="7:134" s="137" customFormat="1">
      <c r="G181" s="138"/>
      <c r="H181" s="103"/>
      <c r="I181" s="396"/>
      <c r="J181" s="404"/>
      <c r="K181" s="397"/>
      <c r="L181" s="396"/>
      <c r="M181" s="396"/>
      <c r="N181" s="396"/>
      <c r="O181" s="396"/>
      <c r="P181" s="396"/>
      <c r="Q181" s="396"/>
      <c r="R181" s="396"/>
      <c r="S181" s="412"/>
      <c r="T181" s="413"/>
      <c r="U181" s="413"/>
      <c r="V181" s="413"/>
      <c r="W181" s="414"/>
      <c r="X181" s="414"/>
      <c r="Y181" s="415"/>
      <c r="Z181" s="416"/>
      <c r="AA181" s="4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row>
    <row r="182" spans="7:134" s="137" customFormat="1">
      <c r="G182" s="138"/>
      <c r="H182" s="103"/>
      <c r="I182" s="396"/>
      <c r="J182" s="404"/>
      <c r="K182" s="397"/>
      <c r="L182" s="396"/>
      <c r="M182" s="396"/>
      <c r="N182" s="396"/>
      <c r="O182" s="396"/>
      <c r="P182" s="396"/>
      <c r="Q182" s="396"/>
      <c r="R182" s="396"/>
      <c r="S182" s="412"/>
      <c r="T182" s="413"/>
      <c r="U182" s="413"/>
      <c r="V182" s="413"/>
      <c r="W182" s="414"/>
      <c r="X182" s="414"/>
      <c r="Y182" s="415"/>
      <c r="Z182" s="416"/>
      <c r="AA182" s="4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row>
    <row r="183" spans="7:134" s="137" customFormat="1">
      <c r="G183" s="138"/>
      <c r="H183" s="103"/>
      <c r="I183" s="396"/>
      <c r="J183" s="404"/>
      <c r="K183" s="397"/>
      <c r="L183" s="396"/>
      <c r="M183" s="396"/>
      <c r="N183" s="396"/>
      <c r="O183" s="396"/>
      <c r="P183" s="396"/>
      <c r="Q183" s="396"/>
      <c r="R183" s="396"/>
      <c r="S183" s="412"/>
      <c r="T183" s="413"/>
      <c r="U183" s="413"/>
      <c r="V183" s="413"/>
      <c r="W183" s="414"/>
      <c r="X183" s="414"/>
      <c r="Y183" s="415"/>
      <c r="Z183" s="416"/>
      <c r="AA183" s="4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row>
  </sheetData>
  <sheetProtection formatCells="0" formatColumns="0" formatRows="0" selectLockedCells="1"/>
  <mergeCells count="249">
    <mergeCell ref="B143:F143"/>
    <mergeCell ref="G143:H143"/>
    <mergeCell ref="B144:F144"/>
    <mergeCell ref="G144:H144"/>
    <mergeCell ref="B145:F145"/>
    <mergeCell ref="G145:H145"/>
    <mergeCell ref="B140:F140"/>
    <mergeCell ref="G140:H140"/>
    <mergeCell ref="B141:F141"/>
    <mergeCell ref="G141:H141"/>
    <mergeCell ref="B142:F142"/>
    <mergeCell ref="G142:H142"/>
    <mergeCell ref="A156:H156"/>
    <mergeCell ref="B149:E149"/>
    <mergeCell ref="F149:H149"/>
    <mergeCell ref="B150:E150"/>
    <mergeCell ref="F150:H150"/>
    <mergeCell ref="A151:H151"/>
    <mergeCell ref="B152:F152"/>
    <mergeCell ref="G152:H152"/>
    <mergeCell ref="B146:F146"/>
    <mergeCell ref="G146:H146"/>
    <mergeCell ref="B147:F147"/>
    <mergeCell ref="G147:H147"/>
    <mergeCell ref="B148:F148"/>
    <mergeCell ref="G148:H148"/>
    <mergeCell ref="B153:F153"/>
    <mergeCell ref="G153:H153"/>
    <mergeCell ref="A154:C154"/>
    <mergeCell ref="D154:H154"/>
    <mergeCell ref="A155:H155"/>
    <mergeCell ref="A139:H139"/>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36:C136"/>
    <mergeCell ref="D136:H136"/>
    <mergeCell ref="A137:G137"/>
    <mergeCell ref="A138:F138"/>
    <mergeCell ref="G138:H138"/>
    <mergeCell ref="A127:E127"/>
    <mergeCell ref="A128:C128"/>
    <mergeCell ref="D128:H128"/>
    <mergeCell ref="B123:F123"/>
    <mergeCell ref="G123:H123"/>
    <mergeCell ref="B124:F124"/>
    <mergeCell ref="G124:H124"/>
    <mergeCell ref="B125:F125"/>
    <mergeCell ref="G125:H125"/>
    <mergeCell ref="G126:H126"/>
    <mergeCell ref="G127:H127"/>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D99:F99"/>
    <mergeCell ref="G99:H99"/>
    <mergeCell ref="D100:F100"/>
    <mergeCell ref="G100:H100"/>
    <mergeCell ref="D101:F101"/>
    <mergeCell ref="G101:H101"/>
    <mergeCell ref="D96:F96"/>
    <mergeCell ref="G96:H96"/>
    <mergeCell ref="D97:F97"/>
    <mergeCell ref="G97:H97"/>
    <mergeCell ref="D98:F98"/>
    <mergeCell ref="G98:H98"/>
    <mergeCell ref="A93:H93"/>
    <mergeCell ref="B94:C94"/>
    <mergeCell ref="D94:F94"/>
    <mergeCell ref="G94:H94"/>
    <mergeCell ref="D95:F95"/>
    <mergeCell ref="G95:H95"/>
    <mergeCell ref="A89:G89"/>
    <mergeCell ref="B90:C90"/>
    <mergeCell ref="D90:H90"/>
    <mergeCell ref="A91:G91"/>
    <mergeCell ref="B92:C92"/>
    <mergeCell ref="D92:H92"/>
    <mergeCell ref="G85:H85"/>
    <mergeCell ref="A86:E86"/>
    <mergeCell ref="F86:H86"/>
    <mergeCell ref="B87:D87"/>
    <mergeCell ref="E87:H87"/>
    <mergeCell ref="B88:D88"/>
    <mergeCell ref="E88:H88"/>
    <mergeCell ref="A80:C80"/>
    <mergeCell ref="D80:H80"/>
    <mergeCell ref="A81:G81"/>
    <mergeCell ref="A82:G82"/>
    <mergeCell ref="A83:C83"/>
    <mergeCell ref="A84:A85"/>
    <mergeCell ref="B84:C84"/>
    <mergeCell ref="D84:E84"/>
    <mergeCell ref="G84:H84"/>
    <mergeCell ref="D85:E85"/>
    <mergeCell ref="B77:C77"/>
    <mergeCell ref="D77:E77"/>
    <mergeCell ref="B78:C78"/>
    <mergeCell ref="D78:E78"/>
    <mergeCell ref="B79:C79"/>
    <mergeCell ref="D79:E79"/>
    <mergeCell ref="B74:C74"/>
    <mergeCell ref="D74:E74"/>
    <mergeCell ref="B75:C75"/>
    <mergeCell ref="D75:E75"/>
    <mergeCell ref="B76:C76"/>
    <mergeCell ref="D76:E76"/>
    <mergeCell ref="B71:C71"/>
    <mergeCell ref="D71:E71"/>
    <mergeCell ref="B72:C72"/>
    <mergeCell ref="D72:E72"/>
    <mergeCell ref="B73:C73"/>
    <mergeCell ref="D73:E73"/>
    <mergeCell ref="B68:C68"/>
    <mergeCell ref="D68:E68"/>
    <mergeCell ref="B69:C69"/>
    <mergeCell ref="D69:E69"/>
    <mergeCell ref="B70:C70"/>
    <mergeCell ref="D70:E70"/>
    <mergeCell ref="A64:C64"/>
    <mergeCell ref="D64:H64"/>
    <mergeCell ref="A65:G65"/>
    <mergeCell ref="A66:H66"/>
    <mergeCell ref="A67:C67"/>
    <mergeCell ref="D67:E67"/>
    <mergeCell ref="A61:E61"/>
    <mergeCell ref="F61:H61"/>
    <mergeCell ref="B62:E62"/>
    <mergeCell ref="F62:H62"/>
    <mergeCell ref="C63:E63"/>
    <mergeCell ref="F63:H63"/>
    <mergeCell ref="A57:E57"/>
    <mergeCell ref="G57:H57"/>
    <mergeCell ref="A58:E58"/>
    <mergeCell ref="G58:H58"/>
    <mergeCell ref="A59:E59"/>
    <mergeCell ref="G59:H59"/>
    <mergeCell ref="D50:H50"/>
    <mergeCell ref="B51:C51"/>
    <mergeCell ref="B52:C52"/>
    <mergeCell ref="B53:C53"/>
    <mergeCell ref="A55:H55"/>
    <mergeCell ref="A56:E56"/>
    <mergeCell ref="G56:H56"/>
    <mergeCell ref="B43:C43"/>
    <mergeCell ref="D44:H44"/>
    <mergeCell ref="B45:C45"/>
    <mergeCell ref="A47:H47"/>
    <mergeCell ref="B48:C48"/>
    <mergeCell ref="B49:C49"/>
    <mergeCell ref="B37:D37"/>
    <mergeCell ref="A38:G38"/>
    <mergeCell ref="A39:H39"/>
    <mergeCell ref="B40:C40"/>
    <mergeCell ref="B41:C41"/>
    <mergeCell ref="D42:H42"/>
    <mergeCell ref="A31:G31"/>
    <mergeCell ref="A32:G32"/>
    <mergeCell ref="A33:H33"/>
    <mergeCell ref="B34:D34"/>
    <mergeCell ref="B35:D35"/>
    <mergeCell ref="B36:D36"/>
    <mergeCell ref="A28:C28"/>
    <mergeCell ref="D28:E28"/>
    <mergeCell ref="A29:F29"/>
    <mergeCell ref="G29:H29"/>
    <mergeCell ref="A30:D30"/>
    <mergeCell ref="G30:H30"/>
    <mergeCell ref="B23:C23"/>
    <mergeCell ref="F23:H23"/>
    <mergeCell ref="A24:G24"/>
    <mergeCell ref="A25:G25"/>
    <mergeCell ref="A26:C26"/>
    <mergeCell ref="A27:G27"/>
    <mergeCell ref="B20:C20"/>
    <mergeCell ref="F20:H20"/>
    <mergeCell ref="B21:C21"/>
    <mergeCell ref="F21:H21"/>
    <mergeCell ref="B22:C22"/>
    <mergeCell ref="F22:H22"/>
    <mergeCell ref="B17:C17"/>
    <mergeCell ref="F17:H17"/>
    <mergeCell ref="B18:C18"/>
    <mergeCell ref="F18:H18"/>
    <mergeCell ref="B19:C19"/>
    <mergeCell ref="F19:H19"/>
    <mergeCell ref="A14:C14"/>
    <mergeCell ref="D14:H14"/>
    <mergeCell ref="B15:C15"/>
    <mergeCell ref="F15:H15"/>
    <mergeCell ref="B16:C16"/>
    <mergeCell ref="F16:H16"/>
    <mergeCell ref="A9:H9"/>
    <mergeCell ref="A10:H10"/>
    <mergeCell ref="A11:G11"/>
    <mergeCell ref="A12:G12"/>
    <mergeCell ref="B13:C13"/>
    <mergeCell ref="D13:H13"/>
    <mergeCell ref="A1:H1"/>
    <mergeCell ref="A2:C2"/>
    <mergeCell ref="D2:E2"/>
    <mergeCell ref="D3:E3"/>
    <mergeCell ref="F3:H3"/>
    <mergeCell ref="A7:C7"/>
    <mergeCell ref="A8:H8"/>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Title="Choose from dropdown" error="Please choose from the dropdown list." sqref="H28">
      <formula1>"January, February, March, April, May, June, July, August, September, October, November, December"</formula1>
    </dataValidation>
    <dataValidation type="list" allowBlank="1" showErrorMessage="1" errorTitle="Choose from dropdown" error="Please choose from the dropdown list." sqref="F28">
      <formula1>"January, February, March, April, May, June, July, August, September, October, November, December"</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61:H61">
      <formula1>$R$1:$R$7</formula1>
    </dataValidation>
    <dataValidation type="list" allowBlank="1" showInputMessage="1" showErrorMessage="1" errorTitle="Choose from dropdown" error="Please choose from the dropdown list." prompt="Please select from the dropdown list." sqref="G138 D68">
      <formula1>$W$1:$W$6</formula1>
    </dataValidation>
    <dataValidation type="list" allowBlank="1" showInputMessage="1" showErrorMessage="1" error="Please choose from the dropdown list." sqref="G111:G113 D69:D78 G140:G146 G147:H147 H106:H108 F68:H78 G148 F63 G132:G135 G152:G153">
      <formula1>$W$1:$W$6</formula1>
    </dataValidation>
    <dataValidation type="list" allowBlank="1" showErrorMessage="1" error="Please choose from the dropdown list." sqref="H38">
      <formula1>$W$1:$W$4</formula1>
    </dataValidation>
    <dataValidation type="list" allowBlank="1" showInputMessage="1" showErrorMessage="1" errorTitle="Choose from dropdown" error="Please choose from the dropdown list." prompt="Please select from the dropdown list." sqref="H12 H82 D15">
      <formula1>$W$1:$W$4</formula1>
    </dataValidation>
    <dataValidation type="list" allowBlank="1" showInputMessage="1" showErrorMessage="1" error="Please choose from the dropdown list." sqref="H31:H32 G116:H125 F59 D106:D108 H91 H89 F85:H86 D51:D52 D49 D43 D41">
      <formula1>$W$1:$W$4</formula1>
    </dataValidation>
    <dataValidation type="list" allowBlank="1" showInputMessage="1" sqref="D95:H102">
      <formula1>$Q$1:$Q$9</formula1>
    </dataValidation>
    <dataValidation type="list" allowBlank="1" showInputMessage="1" showErrorMessage="1" error="Please choose from the dropdown list." sqref="D16:D23 H25 D26">
      <formula1>$W$1:$W4</formula1>
    </dataValidation>
  </dataValidations>
  <hyperlinks>
    <hyperlink ref="C5" location="Introduction!A1" display="To jump to the Introduction sheet, click here"/>
  </hyperlinks>
  <pageMargins left="1.2" right="0.7" top="0.75" bottom="0.75" header="0.3" footer="0.3"/>
  <pageSetup scale="50" fitToHeight="4" orientation="portrait" r:id="rId1"/>
  <rowBreaks count="3" manualBreakCount="3">
    <brk id="32" max="8" man="1"/>
    <brk id="55" max="8" man="1"/>
    <brk id="92" max="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44</vt:i4>
      </vt:variant>
    </vt:vector>
  </HeadingPairs>
  <TitlesOfParts>
    <vt:vector size="95" baseType="lpstr">
      <vt:lpstr>Introduction</vt:lpstr>
      <vt:lpstr>All countries 2014</vt:lpstr>
      <vt:lpstr>FAQ and Survey tips </vt:lpstr>
      <vt:lpstr>2014 Blank Survey</vt:lpstr>
      <vt:lpstr>Afghanistan 2014</vt:lpstr>
      <vt:lpstr>Armenia 2014</vt:lpstr>
      <vt:lpstr>Bangladesh 2014</vt:lpstr>
      <vt:lpstr>Benin 2014</vt:lpstr>
      <vt:lpstr>Burkina Faso 2014</vt:lpstr>
      <vt:lpstr>Burundi 2014</vt:lpstr>
      <vt:lpstr>Cameroon 2014</vt:lpstr>
      <vt:lpstr>Cape Verde 2014</vt:lpstr>
      <vt:lpstr>DR Congo 2014</vt:lpstr>
      <vt:lpstr>Dominican Republic 2014</vt:lpstr>
      <vt:lpstr>El Salvador 2014</vt:lpstr>
      <vt:lpstr>Ethiopia 2014</vt:lpstr>
      <vt:lpstr>Georgia 2014</vt:lpstr>
      <vt:lpstr>Ghana 2014</vt:lpstr>
      <vt:lpstr>Guatemala 2014</vt:lpstr>
      <vt:lpstr>Guinea 2014</vt:lpstr>
      <vt:lpstr>Haiti 2014</vt:lpstr>
      <vt:lpstr>Honduras 2014</vt:lpstr>
      <vt:lpstr>India 2014</vt:lpstr>
      <vt:lpstr>Kenya 2014</vt:lpstr>
      <vt:lpstr>Liberia 2014</vt:lpstr>
      <vt:lpstr>Madagascar 2014</vt:lpstr>
      <vt:lpstr>Malawi 2014</vt:lpstr>
      <vt:lpstr>Mali 2014</vt:lpstr>
      <vt:lpstr>Mauritania 2014</vt:lpstr>
      <vt:lpstr>Mozambique 2014</vt:lpstr>
      <vt:lpstr>Nepal 2014</vt:lpstr>
      <vt:lpstr>Nicaragua 2014</vt:lpstr>
      <vt:lpstr>Niger 2014</vt:lpstr>
      <vt:lpstr>Nigeria 2014</vt:lpstr>
      <vt:lpstr>Pakistan 2014</vt:lpstr>
      <vt:lpstr>Paraguay 2014</vt:lpstr>
      <vt:lpstr>Peru 2014</vt:lpstr>
      <vt:lpstr>Philippines 2014</vt:lpstr>
      <vt:lpstr>Russia 2014</vt:lpstr>
      <vt:lpstr>Rwanda 2014</vt:lpstr>
      <vt:lpstr>Senegal 2014</vt:lpstr>
      <vt:lpstr>Sierra Leone 2014</vt:lpstr>
      <vt:lpstr>South Africa 2014</vt:lpstr>
      <vt:lpstr>South Sudan 2014</vt:lpstr>
      <vt:lpstr>Tanzania 2014</vt:lpstr>
      <vt:lpstr>Togo 2014</vt:lpstr>
      <vt:lpstr>Uganda 2014</vt:lpstr>
      <vt:lpstr>Ukraine 2014</vt:lpstr>
      <vt:lpstr>Yemen 2014</vt:lpstr>
      <vt:lpstr>Zambia 2014</vt:lpstr>
      <vt:lpstr>Zimbabwe 2014</vt:lpstr>
      <vt:lpstr>'2014 Blank Survey'!Print_Area</vt:lpstr>
      <vt:lpstr>'Afghanistan 2014'!Print_Area</vt:lpstr>
      <vt:lpstr>'All countries 2014'!Print_Area</vt:lpstr>
      <vt:lpstr>'Armenia 2014'!Print_Area</vt:lpstr>
      <vt:lpstr>'Bangladesh 2014'!Print_Area</vt:lpstr>
      <vt:lpstr>'Benin 2014'!Print_Area</vt:lpstr>
      <vt:lpstr>'Burkina Faso 2014'!Print_Area</vt:lpstr>
      <vt:lpstr>'Burundi 2014'!Print_Area</vt:lpstr>
      <vt:lpstr>'Cameroon 2014'!Print_Area</vt:lpstr>
      <vt:lpstr>'Cape Verde 2014'!Print_Area</vt:lpstr>
      <vt:lpstr>'DR Congo 2014'!Print_Area</vt:lpstr>
      <vt:lpstr>'Ethiopia 2014'!Print_Area</vt:lpstr>
      <vt:lpstr>'FAQ and Survey tips '!Print_Area</vt:lpstr>
      <vt:lpstr>'Georgia 2014'!Print_Area</vt:lpstr>
      <vt:lpstr>'Ghana 2014'!Print_Area</vt:lpstr>
      <vt:lpstr>'Guinea 2014'!Print_Area</vt:lpstr>
      <vt:lpstr>'Haiti 2014'!Print_Area</vt:lpstr>
      <vt:lpstr>'India 2014'!Print_Area</vt:lpstr>
      <vt:lpstr>Introduction!Print_Area</vt:lpstr>
      <vt:lpstr>'Kenya 2014'!Print_Area</vt:lpstr>
      <vt:lpstr>'Liberia 2014'!Print_Area</vt:lpstr>
      <vt:lpstr>'Madagascar 2014'!Print_Area</vt:lpstr>
      <vt:lpstr>'Malawi 2014'!Print_Area</vt:lpstr>
      <vt:lpstr>'Mali 2014'!Print_Area</vt:lpstr>
      <vt:lpstr>'Mauritania 2014'!Print_Area</vt:lpstr>
      <vt:lpstr>'Mozambique 2014'!Print_Area</vt:lpstr>
      <vt:lpstr>'Nepal 2014'!Print_Area</vt:lpstr>
      <vt:lpstr>'Niger 2014'!Print_Area</vt:lpstr>
      <vt:lpstr>'Nigeria 2014'!Print_Area</vt:lpstr>
      <vt:lpstr>'Pakistan 2014'!Print_Area</vt:lpstr>
      <vt:lpstr>'Philippines 2014'!Print_Area</vt:lpstr>
      <vt:lpstr>'Russia 2014'!Print_Area</vt:lpstr>
      <vt:lpstr>'Rwanda 2014'!Print_Area</vt:lpstr>
      <vt:lpstr>'Senegal 2014'!Print_Area</vt:lpstr>
      <vt:lpstr>'Sierra Leone 2014'!Print_Area</vt:lpstr>
      <vt:lpstr>'South Africa 2014'!Print_Area</vt:lpstr>
      <vt:lpstr>'South Sudan 2014'!Print_Area</vt:lpstr>
      <vt:lpstr>'Tanzania 2014'!Print_Area</vt:lpstr>
      <vt:lpstr>'Togo 2014'!Print_Area</vt:lpstr>
      <vt:lpstr>'Uganda 2014'!Print_Area</vt:lpstr>
      <vt:lpstr>'Ukraine 2014'!Print_Area</vt:lpstr>
      <vt:lpstr>'Yemen 2014'!Print_Area</vt:lpstr>
      <vt:lpstr>'Zambia 2014'!Print_Area</vt:lpstr>
      <vt:lpstr>'Zimbabwe 2014'!Print_Area</vt:lpstr>
    </vt:vector>
  </TitlesOfParts>
  <Company>JSI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nolson</dc:creator>
  <cp:lastModifiedBy>Anne Marie Hvid</cp:lastModifiedBy>
  <cp:lastPrinted>2014-09-11T21:07:54Z</cp:lastPrinted>
  <dcterms:created xsi:type="dcterms:W3CDTF">2007-03-29T16:28:53Z</dcterms:created>
  <dcterms:modified xsi:type="dcterms:W3CDTF">2015-01-16T15:13:49Z</dcterms:modified>
</cp:coreProperties>
</file>